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2120" tabRatio="712" firstSheet="1" activeTab="3"/>
  </bookViews>
  <sheets>
    <sheet name="Overdrachtsverpl. 08-09" sheetId="1" state="hidden" r:id="rId1"/>
    <sheet name="Overdrachtsverpl. 09-10" sheetId="2" r:id="rId2"/>
    <sheet name="Overdrachtsverpl. 10-11" sheetId="3" r:id="rId3"/>
    <sheet name="Overdrachtsverpl. 11-12 " sheetId="4" r:id="rId4"/>
    <sheet name="Tabellen" sheetId="5" r:id="rId5"/>
  </sheets>
  <definedNames>
    <definedName name="_xlnm.Print_Area" localSheetId="0">'Overdrachtsverpl. 08-09'!$B$2:$J$67</definedName>
    <definedName name="_xlnm.Print_Area" localSheetId="1">'Overdrachtsverpl. 09-10'!$B$2:$J$67</definedName>
    <definedName name="_xlnm.Print_Area" localSheetId="2">'Overdrachtsverpl. 10-11'!$B$2:$J$67</definedName>
    <definedName name="_xlnm.Print_Area" localSheetId="3">'Overdrachtsverpl. 11-12 '!$B$2:$J$67</definedName>
  </definedNames>
  <calcPr fullCalcOnLoad="1"/>
</workbook>
</file>

<file path=xl/comments1.xml><?xml version="1.0" encoding="utf-8"?>
<comments xmlns="http://schemas.openxmlformats.org/spreadsheetml/2006/main">
  <authors>
    <author>B? Keizer</author>
  </authors>
  <commentList>
    <comment ref="I16" authorId="0">
      <text>
        <r>
          <rPr>
            <sz val="9"/>
            <rFont val="Tahoma"/>
            <family val="2"/>
          </rPr>
          <t xml:space="preserve">
Voor basisformatie en basisbedrag geldt het aantal leerlingen op peildatum minus aantal leerlingen per 1 okt. T-1.
Voor zorgformatie en zorgbedrag geldt het aantal leerlingen op de peildatum minus aantal leerlingen 2% swv.</t>
        </r>
      </text>
    </comment>
    <comment ref="F16" authorId="0">
      <text>
        <r>
          <rPr>
            <sz val="9"/>
            <rFont val="Tahoma"/>
            <family val="2"/>
          </rPr>
          <t xml:space="preserve">
Betreft de GGL van de SBO</t>
        </r>
      </text>
    </comment>
  </commentList>
</comments>
</file>

<file path=xl/comments2.xml><?xml version="1.0" encoding="utf-8"?>
<comments xmlns="http://schemas.openxmlformats.org/spreadsheetml/2006/main">
  <authors>
    <author>B? Keizer</author>
  </authors>
  <commentList>
    <comment ref="I16" authorId="0">
      <text>
        <r>
          <rPr>
            <sz val="9"/>
            <rFont val="Tahoma"/>
            <family val="2"/>
          </rPr>
          <t xml:space="preserve">
Voor basisformatie en basisbedrag geldt het aantal leerlingen op peildatum minus aantal leerlingen per 1 okt. T-1.
Voor zorgformatie en zorgbedrag geldt het aantal leerlingen op de peildatum minus aantal leerlingen 2% swv.</t>
        </r>
      </text>
    </comment>
    <comment ref="F16" authorId="0">
      <text>
        <r>
          <rPr>
            <sz val="9"/>
            <rFont val="Tahoma"/>
            <family val="2"/>
          </rPr>
          <t xml:space="preserve">
Betreft de GGL van de SBO</t>
        </r>
      </text>
    </comment>
  </commentList>
</comments>
</file>

<file path=xl/comments3.xml><?xml version="1.0" encoding="utf-8"?>
<comments xmlns="http://schemas.openxmlformats.org/spreadsheetml/2006/main">
  <authors>
    <author>B? Keizer</author>
  </authors>
  <commentList>
    <comment ref="I16" authorId="0">
      <text>
        <r>
          <rPr>
            <sz val="9"/>
            <rFont val="Tahoma"/>
            <family val="2"/>
          </rPr>
          <t xml:space="preserve">
Voor basisformatie en basisbedrag geldt het aantal leerlingen op peildatum minus aantal leerlingen per 1 okt. T-1.
Voor zorgformatie en zorgbedrag geldt het aantal leerlingen op de peildatum minus aantal leerlingen 2% swv.</t>
        </r>
      </text>
    </comment>
    <comment ref="F16" authorId="0">
      <text>
        <r>
          <rPr>
            <sz val="9"/>
            <rFont val="Tahoma"/>
            <family val="2"/>
          </rPr>
          <t xml:space="preserve">
Betreft de GGL van de SBO</t>
        </r>
      </text>
    </comment>
  </commentList>
</comments>
</file>

<file path=xl/comments4.xml><?xml version="1.0" encoding="utf-8"?>
<comments xmlns="http://schemas.openxmlformats.org/spreadsheetml/2006/main">
  <authors>
    <author>B? Keizer</author>
  </authors>
  <commentList>
    <comment ref="I16" authorId="0">
      <text>
        <r>
          <rPr>
            <sz val="9"/>
            <rFont val="Tahoma"/>
            <family val="2"/>
          </rPr>
          <t xml:space="preserve">
Voor basisformatie en basisbedrag geldt het aantal leerlingen op peildatum minus aantal leerlingen per 1 okt. T-1.
Voor zorgformatie en zorgbedrag geldt het aantal leerlingen op de peildatum minus aantal leerlingen 2% swv.</t>
        </r>
      </text>
    </comment>
    <comment ref="F16" authorId="0">
      <text>
        <r>
          <rPr>
            <sz val="9"/>
            <rFont val="Tahoma"/>
            <family val="2"/>
          </rPr>
          <t xml:space="preserve">
Betreft de GGL van de SBO</t>
        </r>
      </text>
    </comment>
  </commentList>
</comments>
</file>

<file path=xl/sharedStrings.xml><?xml version="1.0" encoding="utf-8"?>
<sst xmlns="http://schemas.openxmlformats.org/spreadsheetml/2006/main" count="258" uniqueCount="65">
  <si>
    <t>maand</t>
  </si>
  <si>
    <t>vast</t>
  </si>
  <si>
    <t>leeftijd</t>
  </si>
  <si>
    <t>lft-bedrag</t>
  </si>
  <si>
    <t>basisformatie</t>
  </si>
  <si>
    <t>zorgformatie</t>
  </si>
  <si>
    <t xml:space="preserve">basisbedrag </t>
  </si>
  <si>
    <t>zorgbedrag</t>
  </si>
  <si>
    <t>totaal</t>
  </si>
  <si>
    <t xml:space="preserve">Personele bekostiging </t>
  </si>
  <si>
    <t>Materiële bekostiging</t>
  </si>
  <si>
    <t>Gedurende schooljaar 2008-2009</t>
  </si>
  <si>
    <t>5 maanden</t>
  </si>
  <si>
    <t>7 maanden</t>
  </si>
  <si>
    <t>aantal leerlingen</t>
  </si>
  <si>
    <t>Totaal:</t>
  </si>
  <si>
    <t>SBO</t>
  </si>
  <si>
    <t>Grensverkeer</t>
  </si>
  <si>
    <t xml:space="preserve">Berekening overdrachtsverplichtingen van samenwerkingsverband </t>
  </si>
  <si>
    <t>schooljaar</t>
  </si>
  <si>
    <t>2008/09</t>
  </si>
  <si>
    <t>2009/10</t>
  </si>
  <si>
    <t>2010/11</t>
  </si>
  <si>
    <t>2011/12</t>
  </si>
  <si>
    <t>2012/13</t>
  </si>
  <si>
    <t>2013/14</t>
  </si>
  <si>
    <t>teldatum</t>
  </si>
  <si>
    <t>kalenderjaar</t>
  </si>
  <si>
    <t>basisformatie (fte)</t>
  </si>
  <si>
    <t>zorgformatie (fte)</t>
  </si>
  <si>
    <t>formatie BOA (cumi) (fte)</t>
  </si>
  <si>
    <t>basis- plus zorgformatie (fte)</t>
  </si>
  <si>
    <t>Speciaal Basisonderwijs de gpl bedragen</t>
  </si>
  <si>
    <t>Directie</t>
  </si>
  <si>
    <t>OP (landelijk)</t>
  </si>
  <si>
    <t>OP  leeftijdsgecorrigeerd: voet</t>
  </si>
  <si>
    <t>OP  leeftijdsgecorrigeerd: bedrag * GGL</t>
  </si>
  <si>
    <t>Landelijke GGL =</t>
  </si>
  <si>
    <t>basisformatie (vast)</t>
  </si>
  <si>
    <t>basisformatie (variabel)</t>
  </si>
  <si>
    <t>zorgformatie (vast)</t>
  </si>
  <si>
    <t>zorgformatie (variabel)</t>
  </si>
  <si>
    <t>SBO op basis van landelijke GPL (overdracht)</t>
  </si>
  <si>
    <t>basis- plus zorgformatie</t>
  </si>
  <si>
    <t>gemiddeld basisbedrag</t>
  </si>
  <si>
    <t xml:space="preserve">aan SBO en in verband met grensverkeer </t>
  </si>
  <si>
    <t>schooljaar 2008-2009</t>
  </si>
  <si>
    <t>Overdrachten tussen samenwerkingsverbanden</t>
  </si>
  <si>
    <t>Overdrachten aan SBO</t>
  </si>
  <si>
    <t>Overdrachten in verband met grensverkeer totaal</t>
  </si>
  <si>
    <t>SBO MI</t>
  </si>
  <si>
    <t>schooljaar 2009-2010</t>
  </si>
  <si>
    <t>schooljaar 2010-2011</t>
  </si>
  <si>
    <t>leerlingen vóór of op 1 oktober 2007 vorige schooljaar</t>
  </si>
  <si>
    <t>leerlingen na 1 oktober 2007 vorige schooljaar</t>
  </si>
  <si>
    <t>leerlingen vóór of op 1 oktober 2008 vorige schooljaar</t>
  </si>
  <si>
    <t>leerlingen na 1 oktober 2008 vorige schooljaar</t>
  </si>
  <si>
    <t>leerlingen vóór of op 1 oktober 2009 vorige schooljaar</t>
  </si>
  <si>
    <t>leerlingen na 1 oktober 2009 vorige schooljaar</t>
  </si>
  <si>
    <t>Gedurende schooljaar 2009-2010</t>
  </si>
  <si>
    <t>Gedurende schooljaar 2010-2011</t>
  </si>
  <si>
    <t>schooljaar 2011-2012</t>
  </si>
  <si>
    <t>Gedurende schooljaar 2011-2012</t>
  </si>
  <si>
    <t>leerlingen vóór of op 1 oktober 2010 vorige schooljaar</t>
  </si>
  <si>
    <t>leerlingen na 1 oktober 2010 vorige schooljaar</t>
  </si>
</sst>
</file>

<file path=xl/styles.xml><?xml version="1.0" encoding="utf-8"?>
<styleSheet xmlns="http://schemas.openxmlformats.org/spreadsheetml/2006/main">
  <numFmts count="21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[$-413]d/mmm/yy;@"/>
    <numFmt numFmtId="173" formatCode="dd/mm/yy"/>
    <numFmt numFmtId="174" formatCode="0.0000"/>
    <numFmt numFmtId="175" formatCode="0.00000"/>
    <numFmt numFmtId="176" formatCode="d\ mmmm\ yyyy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Accounting"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ahoma"/>
      <family val="2"/>
    </font>
    <font>
      <b/>
      <sz val="12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horizontal="right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wrapText="1"/>
    </xf>
    <xf numFmtId="16" fontId="0" fillId="2" borderId="1" xfId="0" applyNumberForma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 horizontal="right"/>
    </xf>
    <xf numFmtId="0" fontId="0" fillId="2" borderId="3" xfId="0" applyFill="1" applyBorder="1" applyAlignment="1">
      <alignment/>
    </xf>
    <xf numFmtId="0" fontId="0" fillId="2" borderId="3" xfId="0" applyFill="1" applyBorder="1" applyAlignment="1">
      <alignment wrapText="1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1" fillId="2" borderId="6" xfId="0" applyFont="1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16" fontId="0" fillId="2" borderId="6" xfId="0" applyNumberFormat="1" applyFill="1" applyBorder="1" applyAlignment="1">
      <alignment/>
    </xf>
    <xf numFmtId="0" fontId="0" fillId="3" borderId="1" xfId="0" applyFill="1" applyBorder="1" applyAlignment="1">
      <alignment/>
    </xf>
    <xf numFmtId="44" fontId="0" fillId="3" borderId="1" xfId="0" applyNumberFormat="1" applyFill="1" applyBorder="1" applyAlignment="1">
      <alignment/>
    </xf>
    <xf numFmtId="44" fontId="3" fillId="3" borderId="1" xfId="0" applyNumberFormat="1" applyFont="1" applyFill="1" applyBorder="1" applyAlignment="1">
      <alignment/>
    </xf>
    <xf numFmtId="44" fontId="0" fillId="3" borderId="10" xfId="0" applyNumberFormat="1" applyFill="1" applyBorder="1" applyAlignment="1">
      <alignment/>
    </xf>
    <xf numFmtId="0" fontId="0" fillId="4" borderId="0" xfId="0" applyFill="1" applyAlignment="1">
      <alignment/>
    </xf>
    <xf numFmtId="0" fontId="1" fillId="4" borderId="0" xfId="0" applyFont="1" applyFill="1" applyAlignment="1">
      <alignment/>
    </xf>
    <xf numFmtId="0" fontId="0" fillId="2" borderId="12" xfId="0" applyFill="1" applyBorder="1" applyAlignment="1">
      <alignment/>
    </xf>
    <xf numFmtId="0" fontId="0" fillId="4" borderId="0" xfId="0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left"/>
      <protection/>
    </xf>
    <xf numFmtId="0" fontId="0" fillId="5" borderId="0" xfId="0" applyFont="1" applyFill="1" applyBorder="1" applyAlignment="1" applyProtection="1">
      <alignment horizontal="left"/>
      <protection locked="0"/>
    </xf>
    <xf numFmtId="49" fontId="0" fillId="5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/>
    </xf>
    <xf numFmtId="172" fontId="0" fillId="5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/>
    </xf>
    <xf numFmtId="0" fontId="1" fillId="0" borderId="0" xfId="0" applyFont="1" applyFill="1" applyBorder="1" applyAlignment="1" applyProtection="1">
      <alignment/>
      <protection/>
    </xf>
    <xf numFmtId="174" fontId="0" fillId="0" borderId="0" xfId="0" applyNumberFormat="1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 quotePrefix="1">
      <alignment horizontal="left"/>
      <protection/>
    </xf>
    <xf numFmtId="0" fontId="0" fillId="0" borderId="0" xfId="0" applyFont="1" applyFill="1" applyBorder="1" applyAlignment="1" applyProtection="1" quotePrefix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170" fontId="0" fillId="0" borderId="0" xfId="0" applyNumberFormat="1" applyFont="1" applyFill="1" applyBorder="1" applyAlignment="1" applyProtection="1">
      <alignment horizontal="left"/>
      <protection/>
    </xf>
    <xf numFmtId="170" fontId="0" fillId="5" borderId="0" xfId="0" applyNumberFormat="1" applyFont="1" applyFill="1" applyBorder="1" applyAlignment="1" applyProtection="1">
      <alignment horizontal="left"/>
      <protection locked="0"/>
    </xf>
    <xf numFmtId="44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4" fontId="0" fillId="5" borderId="0" xfId="0" applyNumberFormat="1" applyFont="1" applyFill="1" applyBorder="1" applyAlignment="1" applyProtection="1">
      <alignment horizontal="center"/>
      <protection locked="0"/>
    </xf>
    <xf numFmtId="0" fontId="1" fillId="4" borderId="13" xfId="0" applyFont="1" applyFill="1" applyBorder="1" applyAlignment="1">
      <alignment/>
    </xf>
    <xf numFmtId="0" fontId="0" fillId="4" borderId="14" xfId="0" applyFill="1" applyBorder="1" applyAlignment="1">
      <alignment/>
    </xf>
    <xf numFmtId="0" fontId="0" fillId="4" borderId="15" xfId="0" applyFill="1" applyBorder="1" applyAlignment="1">
      <alignment/>
    </xf>
    <xf numFmtId="0" fontId="1" fillId="4" borderId="16" xfId="0" applyFont="1" applyFill="1" applyBorder="1" applyAlignment="1">
      <alignment/>
    </xf>
    <xf numFmtId="0" fontId="0" fillId="4" borderId="17" xfId="0" applyFill="1" applyBorder="1" applyAlignment="1">
      <alignment/>
    </xf>
    <xf numFmtId="0" fontId="7" fillId="4" borderId="0" xfId="0" applyFont="1" applyFill="1" applyBorder="1" applyAlignment="1">
      <alignment horizontal="center"/>
    </xf>
    <xf numFmtId="0" fontId="0" fillId="4" borderId="16" xfId="0" applyFill="1" applyBorder="1" applyAlignment="1">
      <alignment/>
    </xf>
    <xf numFmtId="0" fontId="1" fillId="2" borderId="18" xfId="0" applyFont="1" applyFill="1" applyBorder="1" applyAlignment="1">
      <alignment/>
    </xf>
    <xf numFmtId="0" fontId="0" fillId="2" borderId="19" xfId="0" applyFill="1" applyBorder="1" applyAlignment="1">
      <alignment/>
    </xf>
    <xf numFmtId="0" fontId="1" fillId="2" borderId="16" xfId="0" applyFont="1" applyFill="1" applyBorder="1" applyAlignment="1">
      <alignment/>
    </xf>
    <xf numFmtId="0" fontId="0" fillId="2" borderId="17" xfId="0" applyFill="1" applyBorder="1" applyAlignment="1">
      <alignment/>
    </xf>
    <xf numFmtId="0" fontId="1" fillId="2" borderId="20" xfId="0" applyFont="1" applyFill="1" applyBorder="1" applyAlignment="1">
      <alignment/>
    </xf>
    <xf numFmtId="0" fontId="0" fillId="2" borderId="21" xfId="0" applyFill="1" applyBorder="1" applyAlignment="1">
      <alignment/>
    </xf>
    <xf numFmtId="0" fontId="1" fillId="2" borderId="18" xfId="0" applyFont="1" applyFill="1" applyBorder="1" applyAlignment="1">
      <alignment horizontal="left"/>
    </xf>
    <xf numFmtId="0" fontId="1" fillId="2" borderId="16" xfId="0" applyFont="1" applyFill="1" applyBorder="1" applyAlignment="1">
      <alignment horizontal="left"/>
    </xf>
    <xf numFmtId="0" fontId="1" fillId="4" borderId="22" xfId="0" applyFont="1" applyFill="1" applyBorder="1" applyAlignment="1">
      <alignment/>
    </xf>
    <xf numFmtId="0" fontId="0" fillId="4" borderId="23" xfId="0" applyFill="1" applyBorder="1" applyAlignment="1">
      <alignment/>
    </xf>
    <xf numFmtId="0" fontId="0" fillId="4" borderId="24" xfId="0" applyFill="1" applyBorder="1" applyAlignment="1">
      <alignment/>
    </xf>
    <xf numFmtId="0" fontId="0" fillId="0" borderId="1" xfId="0" applyFill="1" applyBorder="1" applyAlignment="1" applyProtection="1">
      <alignment/>
      <protection locked="0"/>
    </xf>
    <xf numFmtId="172" fontId="0" fillId="0" borderId="0" xfId="0" applyNumberFormat="1" applyFont="1" applyFill="1" applyBorder="1" applyAlignment="1" applyProtection="1">
      <alignment horizontal="left"/>
      <protection/>
    </xf>
    <xf numFmtId="44" fontId="0" fillId="0" borderId="0" xfId="0" applyNumberFormat="1" applyAlignment="1" applyProtection="1">
      <alignment/>
      <protection/>
    </xf>
    <xf numFmtId="44" fontId="0" fillId="5" borderId="0" xfId="0" applyNumberFormat="1" applyFill="1" applyAlignment="1" applyProtection="1">
      <alignment/>
      <protection locked="0"/>
    </xf>
    <xf numFmtId="0" fontId="0" fillId="5" borderId="1" xfId="0" applyFill="1" applyBorder="1" applyAlignment="1" applyProtection="1">
      <alignment/>
      <protection locked="0"/>
    </xf>
    <xf numFmtId="0" fontId="7" fillId="4" borderId="16" xfId="0" applyFont="1" applyFill="1" applyBorder="1" applyAlignment="1">
      <alignment/>
    </xf>
    <xf numFmtId="0" fontId="1" fillId="2" borderId="13" xfId="0" applyFont="1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1" fillId="2" borderId="2" xfId="0" applyFont="1" applyFill="1" applyBorder="1" applyAlignment="1">
      <alignment/>
    </xf>
    <xf numFmtId="0" fontId="0" fillId="2" borderId="25" xfId="0" applyFill="1" applyBorder="1" applyAlignment="1">
      <alignment/>
    </xf>
    <xf numFmtId="4" fontId="0" fillId="5" borderId="1" xfId="0" applyNumberFormat="1" applyFill="1" applyBorder="1" applyAlignment="1" applyProtection="1">
      <alignment/>
      <protection locked="0"/>
    </xf>
    <xf numFmtId="44" fontId="0" fillId="0" borderId="0" xfId="0" applyNumberFormat="1" applyFill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2" borderId="6" xfId="0" applyFont="1" applyFill="1" applyBorder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1219200</xdr:colOff>
      <xdr:row>6</xdr:row>
      <xdr:rowOff>0</xdr:rowOff>
    </xdr:from>
    <xdr:to>
      <xdr:col>5</xdr:col>
      <xdr:colOff>742950</xdr:colOff>
      <xdr:row>12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1085850"/>
          <a:ext cx="26479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1219200</xdr:colOff>
      <xdr:row>6</xdr:row>
      <xdr:rowOff>0</xdr:rowOff>
    </xdr:from>
    <xdr:to>
      <xdr:col>5</xdr:col>
      <xdr:colOff>742950</xdr:colOff>
      <xdr:row>12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1085850"/>
          <a:ext cx="26670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1219200</xdr:colOff>
      <xdr:row>6</xdr:row>
      <xdr:rowOff>0</xdr:rowOff>
    </xdr:from>
    <xdr:to>
      <xdr:col>5</xdr:col>
      <xdr:colOff>742950</xdr:colOff>
      <xdr:row>12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1085850"/>
          <a:ext cx="26670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1219200</xdr:colOff>
      <xdr:row>6</xdr:row>
      <xdr:rowOff>0</xdr:rowOff>
    </xdr:from>
    <xdr:to>
      <xdr:col>5</xdr:col>
      <xdr:colOff>742950</xdr:colOff>
      <xdr:row>12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1085850"/>
          <a:ext cx="26670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37"/>
  <sheetViews>
    <sheetView workbookViewId="0" topLeftCell="A1">
      <selection activeCell="B2" sqref="B2"/>
    </sheetView>
  </sheetViews>
  <sheetFormatPr defaultColWidth="9.140625" defaultRowHeight="12.75"/>
  <cols>
    <col min="1" max="1" width="3.140625" style="25" customWidth="1"/>
    <col min="2" max="2" width="13.140625" style="1" customWidth="1"/>
    <col min="3" max="3" width="21.57421875" style="0" customWidth="1"/>
    <col min="4" max="4" width="13.140625" style="0" customWidth="1"/>
    <col min="5" max="5" width="12.140625" style="0" bestFit="1" customWidth="1"/>
    <col min="6" max="6" width="14.8515625" style="0" customWidth="1"/>
    <col min="7" max="7" width="10.421875" style="0" bestFit="1" customWidth="1"/>
    <col min="8" max="8" width="11.140625" style="0" bestFit="1" customWidth="1"/>
    <col min="9" max="9" width="9.421875" style="0" bestFit="1" customWidth="1"/>
    <col min="11" max="55" width="9.140625" style="25" customWidth="1"/>
  </cols>
  <sheetData>
    <row r="1" spans="2:10" ht="12.75">
      <c r="B1" s="26"/>
      <c r="C1" s="25"/>
      <c r="D1" s="25"/>
      <c r="E1" s="25"/>
      <c r="F1" s="25"/>
      <c r="G1" s="25"/>
      <c r="H1" s="25"/>
      <c r="I1" s="25"/>
      <c r="J1" s="25"/>
    </row>
    <row r="2" spans="2:10" ht="12.75">
      <c r="B2" s="46"/>
      <c r="C2" s="47"/>
      <c r="D2" s="47"/>
      <c r="E2" s="47"/>
      <c r="F2" s="47"/>
      <c r="G2" s="47"/>
      <c r="H2" s="47"/>
      <c r="I2" s="47"/>
      <c r="J2" s="48"/>
    </row>
    <row r="3" spans="2:10" ht="12.75">
      <c r="B3" s="49"/>
      <c r="C3" s="28"/>
      <c r="D3" s="28"/>
      <c r="E3" s="28"/>
      <c r="F3" s="28"/>
      <c r="G3" s="28"/>
      <c r="H3" s="28"/>
      <c r="I3" s="28"/>
      <c r="J3" s="50"/>
    </row>
    <row r="4" spans="2:10" ht="15.75">
      <c r="B4" s="49"/>
      <c r="C4" s="28"/>
      <c r="D4" s="28"/>
      <c r="E4" s="51" t="s">
        <v>18</v>
      </c>
      <c r="F4" s="28"/>
      <c r="G4" s="28"/>
      <c r="H4" s="28"/>
      <c r="I4" s="28"/>
      <c r="J4" s="50"/>
    </row>
    <row r="5" spans="2:10" ht="15.75">
      <c r="B5" s="49"/>
      <c r="C5" s="28"/>
      <c r="D5" s="28"/>
      <c r="E5" s="51" t="s">
        <v>45</v>
      </c>
      <c r="F5" s="28"/>
      <c r="G5" s="28"/>
      <c r="H5" s="28"/>
      <c r="I5" s="28"/>
      <c r="J5" s="50"/>
    </row>
    <row r="6" spans="2:10" ht="15.75">
      <c r="B6" s="49"/>
      <c r="C6" s="28"/>
      <c r="D6" s="28"/>
      <c r="E6" s="51" t="s">
        <v>46</v>
      </c>
      <c r="F6" s="28"/>
      <c r="G6" s="28"/>
      <c r="H6" s="28"/>
      <c r="I6" s="28"/>
      <c r="J6" s="50"/>
    </row>
    <row r="7" spans="2:10" ht="12.75">
      <c r="B7" s="52"/>
      <c r="C7" s="28"/>
      <c r="D7" s="28"/>
      <c r="E7" s="28"/>
      <c r="F7" s="28"/>
      <c r="G7" s="28"/>
      <c r="H7" s="28"/>
      <c r="I7" s="28"/>
      <c r="J7" s="50"/>
    </row>
    <row r="8" spans="2:10" ht="12.75">
      <c r="B8" s="52"/>
      <c r="C8" s="28"/>
      <c r="D8" s="28"/>
      <c r="E8" s="28"/>
      <c r="F8" s="28"/>
      <c r="G8" s="28"/>
      <c r="H8" s="28"/>
      <c r="I8" s="28"/>
      <c r="J8" s="50"/>
    </row>
    <row r="9" spans="2:10" ht="12.75">
      <c r="B9" s="52"/>
      <c r="C9" s="28"/>
      <c r="D9" s="28"/>
      <c r="E9" s="28"/>
      <c r="F9" s="28"/>
      <c r="G9" s="28"/>
      <c r="H9" s="28"/>
      <c r="I9" s="28"/>
      <c r="J9" s="50"/>
    </row>
    <row r="10" spans="2:10" ht="12.75">
      <c r="B10" s="52"/>
      <c r="C10" s="28"/>
      <c r="D10" s="28"/>
      <c r="E10" s="28"/>
      <c r="F10" s="28"/>
      <c r="G10" s="28"/>
      <c r="H10" s="28"/>
      <c r="I10" s="28"/>
      <c r="J10" s="50"/>
    </row>
    <row r="11" spans="2:10" ht="12.75">
      <c r="B11" s="52"/>
      <c r="C11" s="28"/>
      <c r="D11" s="28"/>
      <c r="E11" s="28"/>
      <c r="F11" s="28"/>
      <c r="G11" s="28"/>
      <c r="H11" s="28"/>
      <c r="I11" s="28"/>
      <c r="J11" s="50"/>
    </row>
    <row r="12" spans="2:10" ht="12.75">
      <c r="B12" s="52"/>
      <c r="C12" s="28"/>
      <c r="D12" s="28"/>
      <c r="E12" s="28"/>
      <c r="F12" s="28"/>
      <c r="G12" s="28"/>
      <c r="H12" s="28"/>
      <c r="I12" s="28"/>
      <c r="J12" s="50"/>
    </row>
    <row r="13" spans="2:10" ht="12.75">
      <c r="B13" s="52"/>
      <c r="C13" s="28"/>
      <c r="D13" s="28"/>
      <c r="E13" s="28"/>
      <c r="F13" s="28"/>
      <c r="G13" s="28"/>
      <c r="H13" s="28"/>
      <c r="I13" s="28"/>
      <c r="J13" s="50"/>
    </row>
    <row r="14" spans="2:10" ht="16.5" thickBot="1">
      <c r="B14" s="69" t="s">
        <v>48</v>
      </c>
      <c r="C14" s="28"/>
      <c r="D14" s="28"/>
      <c r="E14" s="28"/>
      <c r="F14" s="28"/>
      <c r="G14" s="28"/>
      <c r="H14" s="28"/>
      <c r="I14" s="28"/>
      <c r="J14" s="50"/>
    </row>
    <row r="15" spans="2:10" ht="13.5" thickTop="1">
      <c r="B15" s="53" t="s">
        <v>16</v>
      </c>
      <c r="C15" s="10"/>
      <c r="D15" s="10"/>
      <c r="E15" s="10"/>
      <c r="F15" s="10"/>
      <c r="G15" s="10"/>
      <c r="H15" s="10"/>
      <c r="I15" s="10"/>
      <c r="J15" s="54"/>
    </row>
    <row r="16" spans="2:10" ht="38.25">
      <c r="B16" s="55"/>
      <c r="C16" s="2" t="s">
        <v>9</v>
      </c>
      <c r="D16" s="3" t="s">
        <v>0</v>
      </c>
      <c r="E16" s="3" t="s">
        <v>1</v>
      </c>
      <c r="F16" s="3" t="s">
        <v>2</v>
      </c>
      <c r="G16" s="3" t="s">
        <v>3</v>
      </c>
      <c r="H16" s="3" t="s">
        <v>8</v>
      </c>
      <c r="I16" s="4" t="s">
        <v>14</v>
      </c>
      <c r="J16" s="56"/>
    </row>
    <row r="17" spans="2:10" ht="12.75">
      <c r="B17" s="55"/>
      <c r="C17" s="5" t="s">
        <v>4</v>
      </c>
      <c r="D17" s="21">
        <f>1/12</f>
        <v>0.08333333333333333</v>
      </c>
      <c r="E17" s="22">
        <f>+Tabellen!D20</f>
        <v>1174.87</v>
      </c>
      <c r="F17" s="68">
        <v>41.24</v>
      </c>
      <c r="G17" s="22">
        <f>+Tabellen!D21</f>
        <v>38.04</v>
      </c>
      <c r="H17" s="22">
        <f>ROUND(D17*(E17+ROUND(F17*G17,2)),2)</f>
        <v>228.64</v>
      </c>
      <c r="I17" s="64">
        <v>1</v>
      </c>
      <c r="J17" s="56"/>
    </row>
    <row r="18" spans="2:10" ht="12.75">
      <c r="B18" s="55"/>
      <c r="C18" s="3" t="s">
        <v>5</v>
      </c>
      <c r="D18" s="21">
        <f>1/12</f>
        <v>0.08333333333333333</v>
      </c>
      <c r="E18" s="22">
        <f>+Tabellen!D22</f>
        <v>1679.13</v>
      </c>
      <c r="F18" s="68">
        <v>41.24</v>
      </c>
      <c r="G18" s="22">
        <f>+Tabellen!D23</f>
        <v>54.37</v>
      </c>
      <c r="H18" s="22">
        <f>ROUND(D18*(E18+ROUND(F18*G18,2)),2)</f>
        <v>326.78</v>
      </c>
      <c r="I18" s="64">
        <v>1</v>
      </c>
      <c r="J18" s="56"/>
    </row>
    <row r="19" spans="2:10" ht="12.75">
      <c r="B19" s="55"/>
      <c r="C19" s="3"/>
      <c r="D19" s="3"/>
      <c r="E19" s="3"/>
      <c r="F19" s="3"/>
      <c r="G19" s="3"/>
      <c r="H19" s="3"/>
      <c r="I19" s="3"/>
      <c r="J19" s="56"/>
    </row>
    <row r="20" spans="2:10" ht="12.75">
      <c r="B20" s="55"/>
      <c r="C20" s="6" t="s">
        <v>10</v>
      </c>
      <c r="D20" s="3"/>
      <c r="E20" s="3"/>
      <c r="F20" s="6">
        <v>2008</v>
      </c>
      <c r="G20" s="6"/>
      <c r="H20" s="6">
        <v>2009</v>
      </c>
      <c r="I20" s="3"/>
      <c r="J20" s="56"/>
    </row>
    <row r="21" spans="2:10" ht="12.75">
      <c r="B21" s="55"/>
      <c r="C21" s="3" t="s">
        <v>6</v>
      </c>
      <c r="D21" s="21">
        <f>1/12</f>
        <v>0.08333333333333333</v>
      </c>
      <c r="E21" s="22">
        <f>+Tabellen!D31</f>
        <v>758</v>
      </c>
      <c r="F21" s="21">
        <f>+ROUND(D21*E21,2)</f>
        <v>63.17</v>
      </c>
      <c r="G21" s="22">
        <f>+Tabellen!E31</f>
        <v>790</v>
      </c>
      <c r="H21" s="22">
        <f>+ROUND(D21*G21,2)</f>
        <v>65.83</v>
      </c>
      <c r="I21" s="3"/>
      <c r="J21" s="56"/>
    </row>
    <row r="22" spans="2:10" ht="12.75">
      <c r="B22" s="55"/>
      <c r="C22" s="3" t="s">
        <v>7</v>
      </c>
      <c r="D22" s="21">
        <f>1/12</f>
        <v>0.08333333333333333</v>
      </c>
      <c r="E22" s="22">
        <f>+Tabellen!D32</f>
        <v>201.75</v>
      </c>
      <c r="F22" s="21">
        <f>+ROUND(D22*E22,2)</f>
        <v>16.81</v>
      </c>
      <c r="G22" s="22">
        <f>+Tabellen!E32</f>
        <v>209.62</v>
      </c>
      <c r="H22" s="22">
        <f>+ROUND(D22*G22,2)</f>
        <v>17.47</v>
      </c>
      <c r="I22" s="3"/>
      <c r="J22" s="56"/>
    </row>
    <row r="23" spans="2:10" ht="12.75">
      <c r="B23" s="55"/>
      <c r="C23" s="3"/>
      <c r="D23" s="3"/>
      <c r="E23" s="3"/>
      <c r="F23" s="3"/>
      <c r="G23" s="3"/>
      <c r="H23" s="3"/>
      <c r="I23" s="3"/>
      <c r="J23" s="56"/>
    </row>
    <row r="24" spans="2:10" ht="12.75">
      <c r="B24" s="55"/>
      <c r="C24" s="6" t="s">
        <v>11</v>
      </c>
      <c r="D24" s="3"/>
      <c r="E24" s="3"/>
      <c r="F24" s="3"/>
      <c r="G24" s="3"/>
      <c r="H24" s="3"/>
      <c r="I24" s="3"/>
      <c r="J24" s="56"/>
    </row>
    <row r="25" spans="2:10" ht="12.75">
      <c r="B25" s="55"/>
      <c r="C25" s="3">
        <v>2008</v>
      </c>
      <c r="D25" s="22">
        <f>+H17*I17+H18*I18+F21*I17+F22*I18</f>
        <v>635.3999999999999</v>
      </c>
      <c r="E25" s="3" t="s">
        <v>12</v>
      </c>
      <c r="F25" s="22">
        <f>+D25*5</f>
        <v>3176.999999999999</v>
      </c>
      <c r="G25" s="3"/>
      <c r="H25" s="3"/>
      <c r="I25" s="3"/>
      <c r="J25" s="56"/>
    </row>
    <row r="26" spans="2:10" ht="15">
      <c r="B26" s="55"/>
      <c r="C26" s="3">
        <v>2009</v>
      </c>
      <c r="D26" s="22">
        <f>+H17*I17+H18*I18+H21*I17+H22*I18</f>
        <v>638.72</v>
      </c>
      <c r="E26" s="3" t="s">
        <v>13</v>
      </c>
      <c r="F26" s="23">
        <f>+D26*7</f>
        <v>4471.04</v>
      </c>
      <c r="G26" s="3"/>
      <c r="H26" s="3"/>
      <c r="I26" s="3"/>
      <c r="J26" s="56"/>
    </row>
    <row r="27" spans="2:10" ht="12.75">
      <c r="B27" s="55"/>
      <c r="C27" s="3"/>
      <c r="D27" s="3"/>
      <c r="E27" s="3" t="s">
        <v>15</v>
      </c>
      <c r="F27" s="22">
        <f>SUM(F25:F26)</f>
        <v>7648.039999999999</v>
      </c>
      <c r="G27" s="3"/>
      <c r="H27" s="3"/>
      <c r="I27" s="3"/>
      <c r="J27" s="56"/>
    </row>
    <row r="28" spans="2:10" ht="13.5" thickBot="1">
      <c r="B28" s="57"/>
      <c r="C28" s="27"/>
      <c r="D28" s="27"/>
      <c r="E28" s="27"/>
      <c r="F28" s="27"/>
      <c r="G28" s="27"/>
      <c r="H28" s="27"/>
      <c r="I28" s="27"/>
      <c r="J28" s="58"/>
    </row>
    <row r="29" spans="2:10" ht="13.5" thickTop="1">
      <c r="B29" s="49"/>
      <c r="C29" s="28"/>
      <c r="D29" s="28"/>
      <c r="E29" s="28"/>
      <c r="F29" s="28"/>
      <c r="G29" s="28"/>
      <c r="H29" s="28"/>
      <c r="I29" s="28"/>
      <c r="J29" s="50"/>
    </row>
    <row r="30" spans="2:10" ht="12.75">
      <c r="B30" s="49"/>
      <c r="C30" s="28"/>
      <c r="D30" s="28"/>
      <c r="E30" s="28"/>
      <c r="F30" s="28"/>
      <c r="G30" s="28"/>
      <c r="H30" s="28"/>
      <c r="I30" s="28"/>
      <c r="J30" s="50"/>
    </row>
    <row r="31" spans="2:10" ht="16.5" thickBot="1">
      <c r="B31" s="69" t="s">
        <v>47</v>
      </c>
      <c r="C31" s="28"/>
      <c r="D31" s="28"/>
      <c r="E31" s="28"/>
      <c r="F31" s="28"/>
      <c r="G31" s="28"/>
      <c r="H31" s="28"/>
      <c r="I31" s="28"/>
      <c r="J31" s="50"/>
    </row>
    <row r="32" spans="2:10" ht="14.25" thickBot="1" thickTop="1">
      <c r="B32" s="59" t="s">
        <v>17</v>
      </c>
      <c r="C32" s="10" t="s">
        <v>53</v>
      </c>
      <c r="D32" s="10"/>
      <c r="E32" s="10"/>
      <c r="F32" s="10"/>
      <c r="G32" s="10"/>
      <c r="H32" s="10"/>
      <c r="I32" s="10"/>
      <c r="J32" s="54"/>
    </row>
    <row r="33" spans="2:10" ht="26.25" thickTop="1">
      <c r="B33" s="55"/>
      <c r="C33" s="7" t="s">
        <v>9</v>
      </c>
      <c r="D33" s="8" t="s">
        <v>0</v>
      </c>
      <c r="E33" s="8" t="s">
        <v>1</v>
      </c>
      <c r="F33" s="8" t="s">
        <v>8</v>
      </c>
      <c r="G33" s="9" t="s">
        <v>14</v>
      </c>
      <c r="H33" s="10"/>
      <c r="I33" s="11"/>
      <c r="J33" s="56"/>
    </row>
    <row r="34" spans="2:10" ht="12.75">
      <c r="B34" s="55"/>
      <c r="C34" s="12" t="s">
        <v>5</v>
      </c>
      <c r="D34" s="21">
        <f>1/12</f>
        <v>0.08333333333333333</v>
      </c>
      <c r="E34" s="22">
        <f>+Tabellen!D27</f>
        <v>3921.88</v>
      </c>
      <c r="F34" s="22">
        <f>ROUND(D34*E34,2)</f>
        <v>326.82</v>
      </c>
      <c r="G34" s="64">
        <v>1</v>
      </c>
      <c r="H34" s="13"/>
      <c r="I34" s="14"/>
      <c r="J34" s="56"/>
    </row>
    <row r="35" spans="2:10" ht="12.75">
      <c r="B35" s="55"/>
      <c r="C35" s="12"/>
      <c r="D35" s="3"/>
      <c r="E35" s="3"/>
      <c r="F35" s="3"/>
      <c r="G35" s="3"/>
      <c r="H35" s="3"/>
      <c r="I35" s="15"/>
      <c r="J35" s="56"/>
    </row>
    <row r="36" spans="2:10" ht="12.75">
      <c r="B36" s="55"/>
      <c r="C36" s="16" t="s">
        <v>10</v>
      </c>
      <c r="D36" s="3"/>
      <c r="E36" s="3"/>
      <c r="F36" s="6">
        <v>2008</v>
      </c>
      <c r="G36" s="6"/>
      <c r="H36" s="6">
        <v>2009</v>
      </c>
      <c r="I36" s="15"/>
      <c r="J36" s="56"/>
    </row>
    <row r="37" spans="2:10" ht="12.75">
      <c r="B37" s="55"/>
      <c r="C37" s="12" t="s">
        <v>7</v>
      </c>
      <c r="D37" s="21">
        <f>1/12</f>
        <v>0.08333333333333333</v>
      </c>
      <c r="E37" s="22">
        <f>+E22</f>
        <v>201.75</v>
      </c>
      <c r="F37" s="21">
        <f>+ROUND(D37*E37,2)</f>
        <v>16.81</v>
      </c>
      <c r="G37" s="22">
        <f>+G22</f>
        <v>209.62</v>
      </c>
      <c r="H37" s="22">
        <f>+ROUND(D37*G37,2)</f>
        <v>17.47</v>
      </c>
      <c r="I37" s="15"/>
      <c r="J37" s="56"/>
    </row>
    <row r="38" spans="2:10" ht="12.75">
      <c r="B38" s="55"/>
      <c r="C38" s="12"/>
      <c r="D38" s="3"/>
      <c r="E38" s="3"/>
      <c r="F38" s="3"/>
      <c r="G38" s="3"/>
      <c r="H38" s="3"/>
      <c r="I38" s="15"/>
      <c r="J38" s="56"/>
    </row>
    <row r="39" spans="2:10" ht="12.75">
      <c r="B39" s="55"/>
      <c r="C39" s="16" t="s">
        <v>11</v>
      </c>
      <c r="D39" s="3"/>
      <c r="E39" s="3"/>
      <c r="F39" s="3"/>
      <c r="G39" s="3"/>
      <c r="H39" s="3"/>
      <c r="I39" s="15"/>
      <c r="J39" s="56"/>
    </row>
    <row r="40" spans="2:10" ht="12.75">
      <c r="B40" s="55"/>
      <c r="C40" s="12">
        <v>2008</v>
      </c>
      <c r="D40" s="22">
        <f>F34*G34+F37*G34</f>
        <v>343.63</v>
      </c>
      <c r="E40" s="3" t="s">
        <v>12</v>
      </c>
      <c r="F40" s="22">
        <f>+D40*5</f>
        <v>1718.15</v>
      </c>
      <c r="G40" s="3"/>
      <c r="H40" s="3"/>
      <c r="I40" s="15"/>
      <c r="J40" s="56"/>
    </row>
    <row r="41" spans="2:10" ht="15">
      <c r="B41" s="55"/>
      <c r="C41" s="12">
        <v>2009</v>
      </c>
      <c r="D41" s="22">
        <f>F34*G34+H37*G34</f>
        <v>344.28999999999996</v>
      </c>
      <c r="E41" s="3" t="s">
        <v>13</v>
      </c>
      <c r="F41" s="23">
        <f>+D41*7</f>
        <v>2410.0299999999997</v>
      </c>
      <c r="G41" s="3"/>
      <c r="H41" s="3"/>
      <c r="I41" s="15"/>
      <c r="J41" s="56"/>
    </row>
    <row r="42" spans="2:10" ht="13.5" thickBot="1">
      <c r="B42" s="55"/>
      <c r="C42" s="17"/>
      <c r="D42" s="18"/>
      <c r="E42" s="18" t="s">
        <v>15</v>
      </c>
      <c r="F42" s="24">
        <f>SUM(F40:F41)</f>
        <v>4128.18</v>
      </c>
      <c r="G42" s="18"/>
      <c r="H42" s="18"/>
      <c r="I42" s="19"/>
      <c r="J42" s="56"/>
    </row>
    <row r="43" spans="2:10" ht="13.5" thickTop="1">
      <c r="B43" s="55"/>
      <c r="C43" s="13"/>
      <c r="D43" s="13"/>
      <c r="E43" s="13"/>
      <c r="F43" s="13"/>
      <c r="G43" s="13"/>
      <c r="H43" s="13"/>
      <c r="I43" s="13"/>
      <c r="J43" s="56"/>
    </row>
    <row r="44" spans="2:10" ht="12.75">
      <c r="B44" s="61"/>
      <c r="C44" s="62"/>
      <c r="D44" s="62"/>
      <c r="E44" s="62"/>
      <c r="F44" s="62"/>
      <c r="G44" s="62"/>
      <c r="H44" s="62"/>
      <c r="I44" s="62"/>
      <c r="J44" s="63"/>
    </row>
    <row r="45" spans="2:10" ht="13.5" thickBot="1">
      <c r="B45" s="60" t="s">
        <v>17</v>
      </c>
      <c r="C45" s="13" t="s">
        <v>54</v>
      </c>
      <c r="D45" s="13"/>
      <c r="E45" s="13"/>
      <c r="F45" s="13"/>
      <c r="G45" s="13"/>
      <c r="H45" s="13"/>
      <c r="I45" s="13"/>
      <c r="J45" s="56"/>
    </row>
    <row r="46" spans="2:10" ht="26.25" thickTop="1">
      <c r="B46" s="55"/>
      <c r="C46" s="7" t="s">
        <v>9</v>
      </c>
      <c r="D46" s="8" t="s">
        <v>0</v>
      </c>
      <c r="E46" s="8" t="s">
        <v>1</v>
      </c>
      <c r="F46" s="8" t="s">
        <v>8</v>
      </c>
      <c r="G46" s="9" t="s">
        <v>14</v>
      </c>
      <c r="H46" s="10"/>
      <c r="I46" s="11"/>
      <c r="J46" s="56"/>
    </row>
    <row r="47" spans="2:10" ht="12.75">
      <c r="B47" s="55"/>
      <c r="C47" s="20" t="s">
        <v>4</v>
      </c>
      <c r="D47" s="21">
        <f>1/12</f>
        <v>0.08333333333333333</v>
      </c>
      <c r="E47" s="22">
        <f>+Tabellen!D26</f>
        <v>2744.1</v>
      </c>
      <c r="F47" s="22">
        <f>ROUND(D47*E47,2)</f>
        <v>228.68</v>
      </c>
      <c r="G47" s="64">
        <v>1</v>
      </c>
      <c r="H47" s="13"/>
      <c r="I47" s="14"/>
      <c r="J47" s="56"/>
    </row>
    <row r="48" spans="2:10" ht="12.75">
      <c r="B48" s="55"/>
      <c r="C48" s="12" t="s">
        <v>5</v>
      </c>
      <c r="D48" s="21">
        <f>1/12</f>
        <v>0.08333333333333333</v>
      </c>
      <c r="E48" s="22">
        <f>+Tabellen!D27</f>
        <v>3921.88</v>
      </c>
      <c r="F48" s="22">
        <f>ROUND(D48*E48,2)</f>
        <v>326.82</v>
      </c>
      <c r="G48" s="3">
        <f>+G47</f>
        <v>1</v>
      </c>
      <c r="H48" s="13"/>
      <c r="I48" s="14"/>
      <c r="J48" s="56"/>
    </row>
    <row r="49" spans="2:10" ht="12.75">
      <c r="B49" s="55"/>
      <c r="C49" s="12"/>
      <c r="D49" s="3"/>
      <c r="E49" s="3"/>
      <c r="F49" s="3"/>
      <c r="G49" s="3"/>
      <c r="H49" s="3"/>
      <c r="I49" s="15"/>
      <c r="J49" s="56"/>
    </row>
    <row r="50" spans="2:10" ht="12.75">
      <c r="B50" s="55"/>
      <c r="C50" s="16" t="s">
        <v>10</v>
      </c>
      <c r="D50" s="3"/>
      <c r="E50" s="3"/>
      <c r="F50" s="6">
        <v>2008</v>
      </c>
      <c r="G50" s="6"/>
      <c r="H50" s="6">
        <v>2009</v>
      </c>
      <c r="I50" s="15"/>
      <c r="J50" s="56"/>
    </row>
    <row r="51" spans="2:10" ht="12.75">
      <c r="B51" s="55"/>
      <c r="C51" s="12" t="s">
        <v>6</v>
      </c>
      <c r="D51" s="21">
        <f>1/12</f>
        <v>0.08333333333333333</v>
      </c>
      <c r="E51" s="22">
        <f>+E21</f>
        <v>758</v>
      </c>
      <c r="F51" s="21">
        <f>+ROUND(D51*E51,2)</f>
        <v>63.17</v>
      </c>
      <c r="G51" s="22">
        <f>+G21</f>
        <v>790</v>
      </c>
      <c r="H51" s="22">
        <f>+ROUND(D51*G51,2)*0</f>
        <v>0</v>
      </c>
      <c r="I51" s="15"/>
      <c r="J51" s="56"/>
    </row>
    <row r="52" spans="2:10" ht="12.75">
      <c r="B52" s="55"/>
      <c r="C52" s="12" t="s">
        <v>7</v>
      </c>
      <c r="D52" s="21">
        <f>1/12</f>
        <v>0.08333333333333333</v>
      </c>
      <c r="E52" s="22">
        <f>+E22</f>
        <v>201.75</v>
      </c>
      <c r="F52" s="21">
        <f>+ROUND(D52*E52,2)</f>
        <v>16.81</v>
      </c>
      <c r="G52" s="22">
        <f>+G22</f>
        <v>209.62</v>
      </c>
      <c r="H52" s="22">
        <f>+ROUND(D52*G52,2)</f>
        <v>17.47</v>
      </c>
      <c r="I52" s="15"/>
      <c r="J52" s="56"/>
    </row>
    <row r="53" spans="2:10" ht="12.75">
      <c r="B53" s="55"/>
      <c r="C53" s="12"/>
      <c r="D53" s="3"/>
      <c r="E53" s="3"/>
      <c r="F53" s="3"/>
      <c r="G53" s="3"/>
      <c r="H53" s="3"/>
      <c r="I53" s="15"/>
      <c r="J53" s="56"/>
    </row>
    <row r="54" spans="2:10" ht="12.75">
      <c r="B54" s="55"/>
      <c r="C54" s="16" t="s">
        <v>11</v>
      </c>
      <c r="D54" s="3"/>
      <c r="E54" s="3"/>
      <c r="F54" s="3"/>
      <c r="G54" s="3"/>
      <c r="H54" s="3"/>
      <c r="I54" s="15"/>
      <c r="J54" s="56"/>
    </row>
    <row r="55" spans="2:10" ht="12.75">
      <c r="B55" s="55"/>
      <c r="C55" s="12">
        <v>2008</v>
      </c>
      <c r="D55" s="22">
        <f>+F47*G47+F48*G48+F51*G47+F52*G48</f>
        <v>635.4799999999999</v>
      </c>
      <c r="E55" s="3" t="s">
        <v>12</v>
      </c>
      <c r="F55" s="22">
        <f>+D55*5</f>
        <v>3177.3999999999996</v>
      </c>
      <c r="G55" s="3"/>
      <c r="H55" s="3"/>
      <c r="I55" s="15"/>
      <c r="J55" s="56"/>
    </row>
    <row r="56" spans="2:10" ht="15">
      <c r="B56" s="55"/>
      <c r="C56" s="12">
        <v>2009</v>
      </c>
      <c r="D56" s="22">
        <f>+F47*G47+F48*G48+H51*G47+H52*G48</f>
        <v>572.97</v>
      </c>
      <c r="E56" s="3" t="s">
        <v>13</v>
      </c>
      <c r="F56" s="23">
        <f>+D56*7</f>
        <v>4010.79</v>
      </c>
      <c r="G56" s="3"/>
      <c r="H56" s="3"/>
      <c r="I56" s="15"/>
      <c r="J56" s="56"/>
    </row>
    <row r="57" spans="2:10" ht="13.5" thickBot="1">
      <c r="B57" s="55"/>
      <c r="C57" s="17"/>
      <c r="D57" s="18"/>
      <c r="E57" s="18" t="s">
        <v>15</v>
      </c>
      <c r="F57" s="24">
        <f>SUM(F55:F56)</f>
        <v>7188.19</v>
      </c>
      <c r="G57" s="18"/>
      <c r="H57" s="18"/>
      <c r="I57" s="19"/>
      <c r="J57" s="56"/>
    </row>
    <row r="58" spans="2:10" ht="13.5" thickTop="1">
      <c r="B58" s="55"/>
      <c r="C58" s="13"/>
      <c r="D58" s="13"/>
      <c r="E58" s="13"/>
      <c r="F58" s="13"/>
      <c r="G58" s="13"/>
      <c r="H58" s="13"/>
      <c r="I58" s="13"/>
      <c r="J58" s="56"/>
    </row>
    <row r="59" spans="2:10" ht="12.75">
      <c r="B59" s="46"/>
      <c r="C59" s="47"/>
      <c r="D59" s="47"/>
      <c r="E59" s="47"/>
      <c r="F59" s="47"/>
      <c r="G59" s="47"/>
      <c r="H59" s="47"/>
      <c r="I59" s="47"/>
      <c r="J59" s="48"/>
    </row>
    <row r="60" spans="2:10" ht="12.75">
      <c r="B60" s="70"/>
      <c r="C60" s="71"/>
      <c r="D60" s="71"/>
      <c r="E60" s="71"/>
      <c r="F60" s="71"/>
      <c r="G60" s="71"/>
      <c r="H60" s="71"/>
      <c r="I60" s="71"/>
      <c r="J60" s="72"/>
    </row>
    <row r="61" spans="2:10" ht="13.5" thickBot="1">
      <c r="B61" s="55" t="s">
        <v>49</v>
      </c>
      <c r="C61" s="13"/>
      <c r="D61" s="13"/>
      <c r="E61" s="13"/>
      <c r="F61" s="13"/>
      <c r="G61" s="13"/>
      <c r="H61" s="13"/>
      <c r="I61" s="13"/>
      <c r="J61" s="56"/>
    </row>
    <row r="62" spans="2:10" ht="13.5" thickTop="1">
      <c r="B62" s="55"/>
      <c r="C62" s="73" t="s">
        <v>11</v>
      </c>
      <c r="D62" s="8"/>
      <c r="E62" s="8"/>
      <c r="F62" s="8"/>
      <c r="G62" s="8"/>
      <c r="H62" s="8"/>
      <c r="I62" s="74"/>
      <c r="J62" s="56"/>
    </row>
    <row r="63" spans="2:10" ht="12.75">
      <c r="B63" s="55"/>
      <c r="C63" s="12">
        <v>2008</v>
      </c>
      <c r="D63" s="22">
        <f>+D40+D55</f>
        <v>979.1099999999999</v>
      </c>
      <c r="E63" s="3" t="s">
        <v>12</v>
      </c>
      <c r="F63" s="22">
        <f>+D63*5</f>
        <v>4895.549999999999</v>
      </c>
      <c r="G63" s="3"/>
      <c r="H63" s="3"/>
      <c r="I63" s="15"/>
      <c r="J63" s="56"/>
    </row>
    <row r="64" spans="2:10" ht="15">
      <c r="B64" s="55"/>
      <c r="C64" s="12">
        <v>2009</v>
      </c>
      <c r="D64" s="22">
        <f>+D41+D56</f>
        <v>917.26</v>
      </c>
      <c r="E64" s="3" t="s">
        <v>13</v>
      </c>
      <c r="F64" s="23">
        <f>+D64*7</f>
        <v>6420.82</v>
      </c>
      <c r="G64" s="3"/>
      <c r="H64" s="3"/>
      <c r="I64" s="15"/>
      <c r="J64" s="56"/>
    </row>
    <row r="65" spans="2:10" ht="13.5" thickBot="1">
      <c r="B65" s="55"/>
      <c r="C65" s="17"/>
      <c r="D65" s="18"/>
      <c r="E65" s="18" t="s">
        <v>15</v>
      </c>
      <c r="F65" s="24">
        <f>SUM(F63:F64)</f>
        <v>11316.369999999999</v>
      </c>
      <c r="G65" s="18"/>
      <c r="H65" s="18"/>
      <c r="I65" s="19"/>
      <c r="J65" s="56"/>
    </row>
    <row r="66" spans="2:10" ht="14.25" thickBot="1" thickTop="1">
      <c r="B66" s="57"/>
      <c r="C66" s="27"/>
      <c r="D66" s="27"/>
      <c r="E66" s="27"/>
      <c r="F66" s="27"/>
      <c r="G66" s="27"/>
      <c r="H66" s="27"/>
      <c r="I66" s="27"/>
      <c r="J66" s="58"/>
    </row>
    <row r="67" spans="2:10" ht="13.5" thickTop="1">
      <c r="B67" s="26"/>
      <c r="C67" s="25"/>
      <c r="D67" s="25"/>
      <c r="E67" s="25"/>
      <c r="F67" s="25"/>
      <c r="G67" s="25"/>
      <c r="H67" s="25"/>
      <c r="I67" s="25"/>
      <c r="J67" s="25"/>
    </row>
    <row r="68" spans="2:10" ht="12.75">
      <c r="B68" s="26"/>
      <c r="C68" s="25"/>
      <c r="D68" s="25"/>
      <c r="E68" s="25"/>
      <c r="F68" s="25"/>
      <c r="G68" s="25"/>
      <c r="H68" s="25"/>
      <c r="I68" s="25"/>
      <c r="J68" s="25"/>
    </row>
    <row r="69" spans="2:10" ht="12.75">
      <c r="B69" s="26"/>
      <c r="C69" s="25"/>
      <c r="D69" s="25"/>
      <c r="E69" s="25"/>
      <c r="F69" s="25"/>
      <c r="G69" s="25"/>
      <c r="H69" s="25"/>
      <c r="I69" s="25"/>
      <c r="J69" s="25"/>
    </row>
    <row r="70" spans="2:10" ht="12.75">
      <c r="B70" s="26"/>
      <c r="C70" s="25"/>
      <c r="D70" s="25"/>
      <c r="E70" s="25"/>
      <c r="F70" s="25"/>
      <c r="G70" s="25"/>
      <c r="H70" s="25"/>
      <c r="I70" s="25"/>
      <c r="J70" s="25"/>
    </row>
    <row r="71" spans="2:10" ht="12.75">
      <c r="B71" s="26"/>
      <c r="C71" s="25"/>
      <c r="D71" s="25"/>
      <c r="E71" s="25"/>
      <c r="F71" s="25"/>
      <c r="G71" s="25"/>
      <c r="H71" s="25"/>
      <c r="I71" s="25"/>
      <c r="J71" s="25"/>
    </row>
    <row r="72" spans="2:10" ht="12.75">
      <c r="B72" s="26"/>
      <c r="C72" s="25"/>
      <c r="D72" s="25"/>
      <c r="E72" s="25"/>
      <c r="F72" s="25"/>
      <c r="G72" s="25"/>
      <c r="H72" s="25"/>
      <c r="I72" s="25"/>
      <c r="J72" s="25"/>
    </row>
    <row r="73" spans="2:10" ht="12.75">
      <c r="B73" s="26"/>
      <c r="C73" s="25"/>
      <c r="D73" s="25"/>
      <c r="E73" s="25"/>
      <c r="F73" s="25"/>
      <c r="G73" s="25"/>
      <c r="H73" s="25"/>
      <c r="I73" s="25"/>
      <c r="J73" s="25"/>
    </row>
    <row r="74" spans="2:10" ht="12.75">
      <c r="B74" s="26"/>
      <c r="C74" s="25"/>
      <c r="D74" s="25"/>
      <c r="E74" s="25"/>
      <c r="F74" s="25"/>
      <c r="G74" s="25"/>
      <c r="H74" s="25"/>
      <c r="I74" s="25"/>
      <c r="J74" s="25"/>
    </row>
    <row r="75" spans="2:10" ht="12.75">
      <c r="B75" s="26"/>
      <c r="C75" s="25"/>
      <c r="D75" s="25"/>
      <c r="E75" s="25"/>
      <c r="F75" s="25"/>
      <c r="G75" s="25"/>
      <c r="H75" s="25"/>
      <c r="I75" s="25"/>
      <c r="J75" s="25"/>
    </row>
    <row r="76" spans="2:10" ht="12.75">
      <c r="B76" s="26"/>
      <c r="C76" s="25"/>
      <c r="D76" s="25"/>
      <c r="E76" s="25"/>
      <c r="F76" s="25"/>
      <c r="G76" s="25"/>
      <c r="H76" s="25"/>
      <c r="I76" s="25"/>
      <c r="J76" s="25"/>
    </row>
    <row r="77" spans="2:10" ht="12.75">
      <c r="B77" s="26"/>
      <c r="C77" s="25"/>
      <c r="D77" s="25"/>
      <c r="E77" s="25"/>
      <c r="F77" s="25"/>
      <c r="G77" s="25"/>
      <c r="H77" s="25"/>
      <c r="I77" s="25"/>
      <c r="J77" s="25"/>
    </row>
    <row r="78" spans="2:10" ht="12.75">
      <c r="B78" s="26"/>
      <c r="C78" s="25"/>
      <c r="D78" s="25"/>
      <c r="E78" s="25"/>
      <c r="F78" s="25"/>
      <c r="G78" s="25"/>
      <c r="H78" s="25"/>
      <c r="I78" s="25"/>
      <c r="J78" s="25"/>
    </row>
    <row r="79" spans="2:10" ht="12.75">
      <c r="B79" s="26"/>
      <c r="C79" s="25"/>
      <c r="D79" s="25"/>
      <c r="E79" s="25"/>
      <c r="F79" s="25"/>
      <c r="G79" s="25"/>
      <c r="H79" s="25"/>
      <c r="I79" s="25"/>
      <c r="J79" s="25"/>
    </row>
    <row r="80" spans="2:10" ht="12.75">
      <c r="B80" s="26"/>
      <c r="C80" s="25"/>
      <c r="D80" s="25"/>
      <c r="E80" s="25"/>
      <c r="F80" s="25"/>
      <c r="G80" s="25"/>
      <c r="H80" s="25"/>
      <c r="I80" s="25"/>
      <c r="J80" s="25"/>
    </row>
    <row r="81" s="25" customFormat="1" ht="12.75">
      <c r="B81" s="26"/>
    </row>
    <row r="82" s="25" customFormat="1" ht="12.75">
      <c r="B82" s="26"/>
    </row>
    <row r="83" s="25" customFormat="1" ht="12.75">
      <c r="B83" s="26"/>
    </row>
    <row r="84" s="25" customFormat="1" ht="12.75">
      <c r="B84" s="26"/>
    </row>
    <row r="85" s="25" customFormat="1" ht="12.75">
      <c r="B85" s="26"/>
    </row>
    <row r="86" s="25" customFormat="1" ht="12.75">
      <c r="B86" s="26"/>
    </row>
    <row r="87" s="25" customFormat="1" ht="12.75">
      <c r="B87" s="26"/>
    </row>
    <row r="88" s="25" customFormat="1" ht="12.75">
      <c r="B88" s="26"/>
    </row>
    <row r="89" s="25" customFormat="1" ht="12.75">
      <c r="B89" s="26"/>
    </row>
    <row r="90" s="25" customFormat="1" ht="12.75">
      <c r="B90" s="26"/>
    </row>
    <row r="91" s="25" customFormat="1" ht="12.75">
      <c r="B91" s="26"/>
    </row>
    <row r="92" s="25" customFormat="1" ht="12.75">
      <c r="B92" s="26"/>
    </row>
    <row r="93" s="25" customFormat="1" ht="12.75">
      <c r="B93" s="26"/>
    </row>
    <row r="94" s="25" customFormat="1" ht="12.75">
      <c r="B94" s="26"/>
    </row>
    <row r="95" s="25" customFormat="1" ht="12.75">
      <c r="B95" s="26"/>
    </row>
    <row r="96" s="25" customFormat="1" ht="12.75">
      <c r="B96" s="26"/>
    </row>
    <row r="97" s="25" customFormat="1" ht="12.75">
      <c r="B97" s="26"/>
    </row>
    <row r="98" s="25" customFormat="1" ht="12.75">
      <c r="B98" s="26"/>
    </row>
    <row r="99" s="25" customFormat="1" ht="12.75">
      <c r="B99" s="26"/>
    </row>
    <row r="100" s="25" customFormat="1" ht="12.75">
      <c r="B100" s="26"/>
    </row>
    <row r="101" s="25" customFormat="1" ht="12.75">
      <c r="B101" s="26"/>
    </row>
    <row r="102" s="25" customFormat="1" ht="12.75">
      <c r="B102" s="26"/>
    </row>
    <row r="103" s="25" customFormat="1" ht="12.75">
      <c r="B103" s="26"/>
    </row>
    <row r="104" s="25" customFormat="1" ht="12.75">
      <c r="B104" s="26"/>
    </row>
    <row r="105" s="25" customFormat="1" ht="12.75">
      <c r="B105" s="26"/>
    </row>
    <row r="106" s="25" customFormat="1" ht="12.75">
      <c r="B106" s="26"/>
    </row>
    <row r="107" s="25" customFormat="1" ht="12.75">
      <c r="B107" s="26"/>
    </row>
    <row r="108" s="25" customFormat="1" ht="12.75">
      <c r="B108" s="26"/>
    </row>
    <row r="109" s="25" customFormat="1" ht="12.75">
      <c r="B109" s="26"/>
    </row>
    <row r="110" s="25" customFormat="1" ht="12.75">
      <c r="B110" s="26"/>
    </row>
    <row r="111" s="25" customFormat="1" ht="12.75">
      <c r="B111" s="26"/>
    </row>
    <row r="112" s="25" customFormat="1" ht="12.75">
      <c r="B112" s="26"/>
    </row>
    <row r="113" s="25" customFormat="1" ht="12.75">
      <c r="B113" s="26"/>
    </row>
    <row r="114" s="25" customFormat="1" ht="12.75">
      <c r="B114" s="26"/>
    </row>
    <row r="115" s="25" customFormat="1" ht="12.75">
      <c r="B115" s="26"/>
    </row>
    <row r="116" s="25" customFormat="1" ht="12.75">
      <c r="B116" s="26"/>
    </row>
    <row r="117" s="25" customFormat="1" ht="12.75">
      <c r="B117" s="26"/>
    </row>
    <row r="118" s="25" customFormat="1" ht="12.75">
      <c r="B118" s="26"/>
    </row>
    <row r="119" s="25" customFormat="1" ht="12.75">
      <c r="B119" s="26"/>
    </row>
    <row r="120" s="25" customFormat="1" ht="12.75">
      <c r="B120" s="26"/>
    </row>
    <row r="121" s="25" customFormat="1" ht="12.75">
      <c r="B121" s="26"/>
    </row>
    <row r="122" s="25" customFormat="1" ht="12.75">
      <c r="B122" s="26"/>
    </row>
    <row r="123" s="25" customFormat="1" ht="12.75">
      <c r="B123" s="26"/>
    </row>
    <row r="124" s="25" customFormat="1" ht="12.75">
      <c r="B124" s="26"/>
    </row>
    <row r="125" s="25" customFormat="1" ht="12.75">
      <c r="B125" s="26"/>
    </row>
    <row r="126" s="25" customFormat="1" ht="12.75">
      <c r="B126" s="26"/>
    </row>
    <row r="127" s="25" customFormat="1" ht="12.75">
      <c r="B127" s="26"/>
    </row>
    <row r="128" s="25" customFormat="1" ht="12.75">
      <c r="B128" s="26"/>
    </row>
    <row r="129" s="25" customFormat="1" ht="12.75">
      <c r="B129" s="26"/>
    </row>
    <row r="130" s="25" customFormat="1" ht="12.75">
      <c r="B130" s="26"/>
    </row>
    <row r="131" s="25" customFormat="1" ht="12.75">
      <c r="B131" s="26"/>
    </row>
    <row r="132" s="25" customFormat="1" ht="12.75">
      <c r="B132" s="26"/>
    </row>
    <row r="133" s="25" customFormat="1" ht="12.75">
      <c r="B133" s="26"/>
    </row>
    <row r="134" s="25" customFormat="1" ht="12.75">
      <c r="B134" s="26"/>
    </row>
    <row r="135" s="25" customFormat="1" ht="12.75">
      <c r="B135" s="26"/>
    </row>
    <row r="136" s="25" customFormat="1" ht="12.75">
      <c r="B136" s="26"/>
    </row>
    <row r="137" s="25" customFormat="1" ht="12.75">
      <c r="B137" s="26"/>
    </row>
    <row r="138" s="25" customFormat="1" ht="12.75">
      <c r="B138" s="26"/>
    </row>
    <row r="139" s="25" customFormat="1" ht="12.75">
      <c r="B139" s="26"/>
    </row>
    <row r="140" s="25" customFormat="1" ht="12.75">
      <c r="B140" s="26"/>
    </row>
    <row r="141" s="25" customFormat="1" ht="12.75">
      <c r="B141" s="26"/>
    </row>
    <row r="142" s="25" customFormat="1" ht="12.75">
      <c r="B142" s="26"/>
    </row>
    <row r="143" s="25" customFormat="1" ht="12.75">
      <c r="B143" s="26"/>
    </row>
    <row r="144" s="25" customFormat="1" ht="12.75">
      <c r="B144" s="26"/>
    </row>
    <row r="145" s="25" customFormat="1" ht="12.75">
      <c r="B145" s="26"/>
    </row>
    <row r="146" s="25" customFormat="1" ht="12.75">
      <c r="B146" s="26"/>
    </row>
    <row r="147" s="25" customFormat="1" ht="12.75">
      <c r="B147" s="26"/>
    </row>
    <row r="148" s="25" customFormat="1" ht="12.75">
      <c r="B148" s="26"/>
    </row>
    <row r="149" s="25" customFormat="1" ht="12.75">
      <c r="B149" s="26"/>
    </row>
    <row r="150" s="25" customFormat="1" ht="12.75">
      <c r="B150" s="26"/>
    </row>
    <row r="151" s="25" customFormat="1" ht="12.75">
      <c r="B151" s="26"/>
    </row>
    <row r="152" s="25" customFormat="1" ht="12.75">
      <c r="B152" s="26"/>
    </row>
    <row r="153" s="25" customFormat="1" ht="12.75">
      <c r="B153" s="26"/>
    </row>
    <row r="154" s="25" customFormat="1" ht="12.75">
      <c r="B154" s="26"/>
    </row>
    <row r="155" s="25" customFormat="1" ht="12.75">
      <c r="B155" s="26"/>
    </row>
    <row r="156" s="25" customFormat="1" ht="12.75">
      <c r="B156" s="26"/>
    </row>
    <row r="157" s="25" customFormat="1" ht="12.75">
      <c r="B157" s="26"/>
    </row>
    <row r="158" s="25" customFormat="1" ht="12.75">
      <c r="B158" s="26"/>
    </row>
    <row r="159" s="25" customFormat="1" ht="12.75">
      <c r="B159" s="26"/>
    </row>
    <row r="160" s="25" customFormat="1" ht="12.75">
      <c r="B160" s="26"/>
    </row>
    <row r="161" s="25" customFormat="1" ht="12.75">
      <c r="B161" s="26"/>
    </row>
    <row r="162" s="25" customFormat="1" ht="12.75">
      <c r="B162" s="26"/>
    </row>
    <row r="163" s="25" customFormat="1" ht="12.75">
      <c r="B163" s="26"/>
    </row>
    <row r="164" s="25" customFormat="1" ht="12.75">
      <c r="B164" s="26"/>
    </row>
    <row r="165" s="25" customFormat="1" ht="12.75">
      <c r="B165" s="26"/>
    </row>
    <row r="166" s="25" customFormat="1" ht="12.75">
      <c r="B166" s="26"/>
    </row>
    <row r="167" s="25" customFormat="1" ht="12.75">
      <c r="B167" s="26"/>
    </row>
    <row r="168" s="25" customFormat="1" ht="12.75">
      <c r="B168" s="26"/>
    </row>
    <row r="169" s="25" customFormat="1" ht="12.75">
      <c r="B169" s="26"/>
    </row>
    <row r="170" s="25" customFormat="1" ht="12.75">
      <c r="B170" s="26"/>
    </row>
    <row r="171" s="25" customFormat="1" ht="12.75">
      <c r="B171" s="26"/>
    </row>
    <row r="172" s="25" customFormat="1" ht="12.75">
      <c r="B172" s="26"/>
    </row>
    <row r="173" s="25" customFormat="1" ht="12.75">
      <c r="B173" s="26"/>
    </row>
    <row r="174" s="25" customFormat="1" ht="12.75">
      <c r="B174" s="26"/>
    </row>
    <row r="175" s="25" customFormat="1" ht="12.75">
      <c r="B175" s="26"/>
    </row>
    <row r="176" s="25" customFormat="1" ht="12.75">
      <c r="B176" s="26"/>
    </row>
    <row r="177" s="25" customFormat="1" ht="12.75">
      <c r="B177" s="26"/>
    </row>
    <row r="178" s="25" customFormat="1" ht="12.75">
      <c r="B178" s="26"/>
    </row>
    <row r="179" s="25" customFormat="1" ht="12.75">
      <c r="B179" s="26"/>
    </row>
    <row r="180" s="25" customFormat="1" ht="12.75">
      <c r="B180" s="26"/>
    </row>
    <row r="181" s="25" customFormat="1" ht="12.75">
      <c r="B181" s="26"/>
    </row>
    <row r="182" s="25" customFormat="1" ht="12.75">
      <c r="B182" s="26"/>
    </row>
    <row r="183" s="25" customFormat="1" ht="12.75">
      <c r="B183" s="26"/>
    </row>
    <row r="184" s="25" customFormat="1" ht="12.75">
      <c r="B184" s="26"/>
    </row>
    <row r="185" s="25" customFormat="1" ht="12.75">
      <c r="B185" s="26"/>
    </row>
    <row r="186" s="25" customFormat="1" ht="12.75">
      <c r="B186" s="26"/>
    </row>
    <row r="187" s="25" customFormat="1" ht="12.75">
      <c r="B187" s="26"/>
    </row>
    <row r="188" s="25" customFormat="1" ht="12.75">
      <c r="B188" s="26"/>
    </row>
    <row r="189" s="25" customFormat="1" ht="12.75">
      <c r="B189" s="26"/>
    </row>
    <row r="190" s="25" customFormat="1" ht="12.75">
      <c r="B190" s="26"/>
    </row>
    <row r="191" s="25" customFormat="1" ht="12.75">
      <c r="B191" s="26"/>
    </row>
    <row r="192" s="25" customFormat="1" ht="12.75">
      <c r="B192" s="26"/>
    </row>
    <row r="193" s="25" customFormat="1" ht="12.75">
      <c r="B193" s="26"/>
    </row>
    <row r="194" s="25" customFormat="1" ht="12.75">
      <c r="B194" s="26"/>
    </row>
    <row r="195" s="25" customFormat="1" ht="12.75">
      <c r="B195" s="26"/>
    </row>
    <row r="196" s="25" customFormat="1" ht="12.75">
      <c r="B196" s="26"/>
    </row>
    <row r="197" s="25" customFormat="1" ht="12.75">
      <c r="B197" s="26"/>
    </row>
    <row r="198" s="25" customFormat="1" ht="12.75">
      <c r="B198" s="26"/>
    </row>
    <row r="199" s="25" customFormat="1" ht="12.75">
      <c r="B199" s="26"/>
    </row>
    <row r="200" s="25" customFormat="1" ht="12.75">
      <c r="B200" s="26"/>
    </row>
    <row r="201" s="25" customFormat="1" ht="12.75">
      <c r="B201" s="26"/>
    </row>
    <row r="202" s="25" customFormat="1" ht="12.75">
      <c r="B202" s="26"/>
    </row>
    <row r="203" s="25" customFormat="1" ht="12.75">
      <c r="B203" s="26"/>
    </row>
    <row r="204" s="25" customFormat="1" ht="12.75">
      <c r="B204" s="26"/>
    </row>
    <row r="205" s="25" customFormat="1" ht="12.75">
      <c r="B205" s="26"/>
    </row>
    <row r="206" s="25" customFormat="1" ht="12.75">
      <c r="B206" s="26"/>
    </row>
    <row r="207" s="25" customFormat="1" ht="12.75">
      <c r="B207" s="26"/>
    </row>
    <row r="208" s="25" customFormat="1" ht="12.75">
      <c r="B208" s="26"/>
    </row>
    <row r="209" s="25" customFormat="1" ht="12.75">
      <c r="B209" s="26"/>
    </row>
    <row r="210" s="25" customFormat="1" ht="12.75">
      <c r="B210" s="26"/>
    </row>
    <row r="211" s="25" customFormat="1" ht="12.75">
      <c r="B211" s="26"/>
    </row>
    <row r="212" s="25" customFormat="1" ht="12.75">
      <c r="B212" s="26"/>
    </row>
    <row r="213" s="25" customFormat="1" ht="12.75">
      <c r="B213" s="26"/>
    </row>
    <row r="214" s="25" customFormat="1" ht="12.75">
      <c r="B214" s="26"/>
    </row>
    <row r="215" s="25" customFormat="1" ht="12.75">
      <c r="B215" s="26"/>
    </row>
    <row r="216" s="25" customFormat="1" ht="12.75">
      <c r="B216" s="26"/>
    </row>
    <row r="217" s="25" customFormat="1" ht="12.75">
      <c r="B217" s="26"/>
    </row>
    <row r="218" s="25" customFormat="1" ht="12.75">
      <c r="B218" s="26"/>
    </row>
    <row r="219" s="25" customFormat="1" ht="12.75">
      <c r="B219" s="26"/>
    </row>
    <row r="220" s="25" customFormat="1" ht="12.75">
      <c r="B220" s="26"/>
    </row>
    <row r="221" s="25" customFormat="1" ht="12.75">
      <c r="B221" s="26"/>
    </row>
    <row r="222" s="25" customFormat="1" ht="12.75">
      <c r="B222" s="26"/>
    </row>
    <row r="223" s="25" customFormat="1" ht="12.75">
      <c r="B223" s="26"/>
    </row>
    <row r="224" s="25" customFormat="1" ht="12.75">
      <c r="B224" s="26"/>
    </row>
    <row r="225" s="25" customFormat="1" ht="12.75">
      <c r="B225" s="26"/>
    </row>
    <row r="226" s="25" customFormat="1" ht="12.75">
      <c r="B226" s="26"/>
    </row>
    <row r="227" s="25" customFormat="1" ht="12.75">
      <c r="B227" s="26"/>
    </row>
    <row r="228" s="25" customFormat="1" ht="12.75">
      <c r="B228" s="26"/>
    </row>
    <row r="229" s="25" customFormat="1" ht="12.75">
      <c r="B229" s="26"/>
    </row>
    <row r="230" s="25" customFormat="1" ht="12.75">
      <c r="B230" s="26"/>
    </row>
    <row r="231" s="25" customFormat="1" ht="12.75">
      <c r="B231" s="26"/>
    </row>
    <row r="232" s="25" customFormat="1" ht="12.75">
      <c r="B232" s="26"/>
    </row>
    <row r="233" s="25" customFormat="1" ht="12.75">
      <c r="B233" s="26"/>
    </row>
    <row r="234" s="25" customFormat="1" ht="12.75">
      <c r="B234" s="26"/>
    </row>
    <row r="235" s="25" customFormat="1" ht="12.75">
      <c r="B235" s="26"/>
    </row>
    <row r="236" s="25" customFormat="1" ht="12.75">
      <c r="B236" s="26"/>
    </row>
    <row r="237" s="25" customFormat="1" ht="12.75">
      <c r="B237" s="26"/>
    </row>
    <row r="238" s="25" customFormat="1" ht="12.75">
      <c r="B238" s="26"/>
    </row>
    <row r="239" s="25" customFormat="1" ht="12.75">
      <c r="B239" s="26"/>
    </row>
    <row r="240" s="25" customFormat="1" ht="12.75">
      <c r="B240" s="26"/>
    </row>
    <row r="241" s="25" customFormat="1" ht="12.75">
      <c r="B241" s="26"/>
    </row>
    <row r="242" s="25" customFormat="1" ht="12.75">
      <c r="B242" s="26"/>
    </row>
    <row r="243" s="25" customFormat="1" ht="12.75">
      <c r="B243" s="26"/>
    </row>
    <row r="244" s="25" customFormat="1" ht="12.75">
      <c r="B244" s="26"/>
    </row>
    <row r="245" s="25" customFormat="1" ht="12.75">
      <c r="B245" s="26"/>
    </row>
    <row r="246" s="25" customFormat="1" ht="12.75">
      <c r="B246" s="26"/>
    </row>
    <row r="247" s="25" customFormat="1" ht="12.75">
      <c r="B247" s="26"/>
    </row>
    <row r="248" s="25" customFormat="1" ht="12.75">
      <c r="B248" s="26"/>
    </row>
    <row r="249" s="25" customFormat="1" ht="12.75">
      <c r="B249" s="26"/>
    </row>
    <row r="250" s="25" customFormat="1" ht="12.75">
      <c r="B250" s="26"/>
    </row>
    <row r="251" s="25" customFormat="1" ht="12.75">
      <c r="B251" s="26"/>
    </row>
    <row r="252" s="25" customFormat="1" ht="12.75">
      <c r="B252" s="26"/>
    </row>
    <row r="253" s="25" customFormat="1" ht="12.75">
      <c r="B253" s="26"/>
    </row>
    <row r="254" s="25" customFormat="1" ht="12.75">
      <c r="B254" s="26"/>
    </row>
    <row r="255" s="25" customFormat="1" ht="12.75">
      <c r="B255" s="26"/>
    </row>
    <row r="256" s="25" customFormat="1" ht="12.75">
      <c r="B256" s="26"/>
    </row>
    <row r="257" s="25" customFormat="1" ht="12.75">
      <c r="B257" s="26"/>
    </row>
    <row r="258" s="25" customFormat="1" ht="12.75">
      <c r="B258" s="26"/>
    </row>
    <row r="259" s="25" customFormat="1" ht="12.75">
      <c r="B259" s="26"/>
    </row>
    <row r="260" s="25" customFormat="1" ht="12.75">
      <c r="B260" s="26"/>
    </row>
    <row r="261" s="25" customFormat="1" ht="12.75">
      <c r="B261" s="26"/>
    </row>
    <row r="262" s="25" customFormat="1" ht="12.75">
      <c r="B262" s="26"/>
    </row>
    <row r="263" s="25" customFormat="1" ht="12.75">
      <c r="B263" s="26"/>
    </row>
    <row r="264" s="25" customFormat="1" ht="12.75">
      <c r="B264" s="26"/>
    </row>
    <row r="265" s="25" customFormat="1" ht="12.75">
      <c r="B265" s="26"/>
    </row>
    <row r="266" s="25" customFormat="1" ht="12.75">
      <c r="B266" s="26"/>
    </row>
    <row r="267" s="25" customFormat="1" ht="12.75">
      <c r="B267" s="26"/>
    </row>
    <row r="268" s="25" customFormat="1" ht="12.75">
      <c r="B268" s="26"/>
    </row>
    <row r="269" s="25" customFormat="1" ht="12.75">
      <c r="B269" s="26"/>
    </row>
    <row r="270" s="25" customFormat="1" ht="12.75">
      <c r="B270" s="26"/>
    </row>
    <row r="271" s="25" customFormat="1" ht="12.75">
      <c r="B271" s="26"/>
    </row>
    <row r="272" s="25" customFormat="1" ht="12.75">
      <c r="B272" s="26"/>
    </row>
    <row r="273" s="25" customFormat="1" ht="12.75">
      <c r="B273" s="26"/>
    </row>
    <row r="274" s="25" customFormat="1" ht="12.75">
      <c r="B274" s="26"/>
    </row>
    <row r="275" s="25" customFormat="1" ht="12.75">
      <c r="B275" s="26"/>
    </row>
    <row r="276" s="25" customFormat="1" ht="12.75">
      <c r="B276" s="26"/>
    </row>
    <row r="277" s="25" customFormat="1" ht="12.75">
      <c r="B277" s="26"/>
    </row>
    <row r="278" s="25" customFormat="1" ht="12.75">
      <c r="B278" s="26"/>
    </row>
    <row r="279" s="25" customFormat="1" ht="12.75">
      <c r="B279" s="26"/>
    </row>
    <row r="280" s="25" customFormat="1" ht="12.75">
      <c r="B280" s="26"/>
    </row>
    <row r="281" s="25" customFormat="1" ht="12.75">
      <c r="B281" s="26"/>
    </row>
    <row r="282" s="25" customFormat="1" ht="12.75">
      <c r="B282" s="26"/>
    </row>
    <row r="283" s="25" customFormat="1" ht="12.75">
      <c r="B283" s="26"/>
    </row>
    <row r="284" s="25" customFormat="1" ht="12.75">
      <c r="B284" s="26"/>
    </row>
    <row r="285" s="25" customFormat="1" ht="12.75">
      <c r="B285" s="26"/>
    </row>
    <row r="286" s="25" customFormat="1" ht="12.75">
      <c r="B286" s="26"/>
    </row>
    <row r="287" s="25" customFormat="1" ht="12.75">
      <c r="B287" s="26"/>
    </row>
    <row r="288" s="25" customFormat="1" ht="12.75">
      <c r="B288" s="26"/>
    </row>
    <row r="289" s="25" customFormat="1" ht="12.75">
      <c r="B289" s="26"/>
    </row>
    <row r="290" s="25" customFormat="1" ht="12.75">
      <c r="B290" s="26"/>
    </row>
    <row r="291" s="25" customFormat="1" ht="12.75">
      <c r="B291" s="26"/>
    </row>
    <row r="292" s="25" customFormat="1" ht="12.75">
      <c r="B292" s="26"/>
    </row>
    <row r="293" s="25" customFormat="1" ht="12.75">
      <c r="B293" s="26"/>
    </row>
    <row r="294" s="25" customFormat="1" ht="12.75">
      <c r="B294" s="26"/>
    </row>
    <row r="295" s="25" customFormat="1" ht="12.75">
      <c r="B295" s="26"/>
    </row>
    <row r="296" s="25" customFormat="1" ht="12.75">
      <c r="B296" s="26"/>
    </row>
    <row r="297" s="25" customFormat="1" ht="12.75">
      <c r="B297" s="26"/>
    </row>
    <row r="298" s="25" customFormat="1" ht="12.75">
      <c r="B298" s="26"/>
    </row>
    <row r="299" s="25" customFormat="1" ht="12.75">
      <c r="B299" s="26"/>
    </row>
    <row r="300" s="25" customFormat="1" ht="12.75">
      <c r="B300" s="26"/>
    </row>
    <row r="301" s="25" customFormat="1" ht="12.75">
      <c r="B301" s="26"/>
    </row>
    <row r="302" s="25" customFormat="1" ht="12.75">
      <c r="B302" s="26"/>
    </row>
    <row r="303" s="25" customFormat="1" ht="12.75">
      <c r="B303" s="26"/>
    </row>
    <row r="304" s="25" customFormat="1" ht="12.75">
      <c r="B304" s="26"/>
    </row>
    <row r="305" s="25" customFormat="1" ht="12.75">
      <c r="B305" s="26"/>
    </row>
    <row r="306" s="25" customFormat="1" ht="12.75">
      <c r="B306" s="26"/>
    </row>
    <row r="307" s="25" customFormat="1" ht="12.75">
      <c r="B307" s="26"/>
    </row>
    <row r="308" s="25" customFormat="1" ht="12.75">
      <c r="B308" s="26"/>
    </row>
    <row r="309" s="25" customFormat="1" ht="12.75">
      <c r="B309" s="26"/>
    </row>
    <row r="310" s="25" customFormat="1" ht="12.75">
      <c r="B310" s="26"/>
    </row>
    <row r="311" s="25" customFormat="1" ht="12.75">
      <c r="B311" s="26"/>
    </row>
    <row r="312" s="25" customFormat="1" ht="12.75">
      <c r="B312" s="26"/>
    </row>
    <row r="313" s="25" customFormat="1" ht="12.75">
      <c r="B313" s="26"/>
    </row>
    <row r="314" s="25" customFormat="1" ht="12.75">
      <c r="B314" s="26"/>
    </row>
    <row r="315" s="25" customFormat="1" ht="12.75">
      <c r="B315" s="26"/>
    </row>
    <row r="316" s="25" customFormat="1" ht="12.75">
      <c r="B316" s="26"/>
    </row>
    <row r="317" s="25" customFormat="1" ht="12.75">
      <c r="B317" s="26"/>
    </row>
    <row r="318" s="25" customFormat="1" ht="12.75">
      <c r="B318" s="26"/>
    </row>
    <row r="319" s="25" customFormat="1" ht="12.75">
      <c r="B319" s="26"/>
    </row>
    <row r="320" s="25" customFormat="1" ht="12.75">
      <c r="B320" s="26"/>
    </row>
    <row r="321" s="25" customFormat="1" ht="12.75">
      <c r="B321" s="26"/>
    </row>
    <row r="322" s="25" customFormat="1" ht="12.75">
      <c r="B322" s="26"/>
    </row>
    <row r="323" s="25" customFormat="1" ht="12.75">
      <c r="B323" s="26"/>
    </row>
    <row r="324" s="25" customFormat="1" ht="12.75">
      <c r="B324" s="26"/>
    </row>
    <row r="325" s="25" customFormat="1" ht="12.75">
      <c r="B325" s="26"/>
    </row>
    <row r="326" s="25" customFormat="1" ht="12.75">
      <c r="B326" s="26"/>
    </row>
    <row r="327" s="25" customFormat="1" ht="12.75">
      <c r="B327" s="26"/>
    </row>
    <row r="328" s="25" customFormat="1" ht="12.75">
      <c r="B328" s="26"/>
    </row>
    <row r="329" s="25" customFormat="1" ht="12.75">
      <c r="B329" s="26"/>
    </row>
    <row r="330" s="25" customFormat="1" ht="12.75">
      <c r="B330" s="26"/>
    </row>
    <row r="331" s="25" customFormat="1" ht="12.75">
      <c r="B331" s="26"/>
    </row>
    <row r="332" s="25" customFormat="1" ht="12.75">
      <c r="B332" s="26"/>
    </row>
    <row r="333" s="25" customFormat="1" ht="12.75">
      <c r="B333" s="26"/>
    </row>
    <row r="334" s="25" customFormat="1" ht="12.75">
      <c r="B334" s="26"/>
    </row>
    <row r="335" s="25" customFormat="1" ht="12.75">
      <c r="B335" s="26"/>
    </row>
    <row r="336" s="25" customFormat="1" ht="12.75">
      <c r="B336" s="26"/>
    </row>
    <row r="337" s="25" customFormat="1" ht="12.75">
      <c r="B337" s="26"/>
    </row>
    <row r="338" s="25" customFormat="1" ht="12.75">
      <c r="B338" s="26"/>
    </row>
    <row r="339" s="25" customFormat="1" ht="12.75">
      <c r="B339" s="26"/>
    </row>
    <row r="340" s="25" customFormat="1" ht="12.75">
      <c r="B340" s="26"/>
    </row>
    <row r="341" s="25" customFormat="1" ht="12.75">
      <c r="B341" s="26"/>
    </row>
    <row r="342" s="25" customFormat="1" ht="12.75">
      <c r="B342" s="26"/>
    </row>
    <row r="343" s="25" customFormat="1" ht="12.75">
      <c r="B343" s="26"/>
    </row>
    <row r="344" s="25" customFormat="1" ht="12.75">
      <c r="B344" s="26"/>
    </row>
    <row r="345" s="25" customFormat="1" ht="12.75">
      <c r="B345" s="26"/>
    </row>
    <row r="346" s="25" customFormat="1" ht="12.75">
      <c r="B346" s="26"/>
    </row>
    <row r="347" s="25" customFormat="1" ht="12.75">
      <c r="B347" s="26"/>
    </row>
    <row r="348" s="25" customFormat="1" ht="12.75">
      <c r="B348" s="26"/>
    </row>
    <row r="349" s="25" customFormat="1" ht="12.75">
      <c r="B349" s="26"/>
    </row>
    <row r="350" s="25" customFormat="1" ht="12.75">
      <c r="B350" s="26"/>
    </row>
    <row r="351" s="25" customFormat="1" ht="12.75">
      <c r="B351" s="26"/>
    </row>
    <row r="352" s="25" customFormat="1" ht="12.75">
      <c r="B352" s="26"/>
    </row>
    <row r="353" s="25" customFormat="1" ht="12.75">
      <c r="B353" s="26"/>
    </row>
    <row r="354" s="25" customFormat="1" ht="12.75">
      <c r="B354" s="26"/>
    </row>
    <row r="355" s="25" customFormat="1" ht="12.75">
      <c r="B355" s="26"/>
    </row>
    <row r="356" s="25" customFormat="1" ht="12.75">
      <c r="B356" s="26"/>
    </row>
    <row r="357" s="25" customFormat="1" ht="12.75">
      <c r="B357" s="26"/>
    </row>
    <row r="358" s="25" customFormat="1" ht="12.75">
      <c r="B358" s="26"/>
    </row>
    <row r="359" s="25" customFormat="1" ht="12.75">
      <c r="B359" s="26"/>
    </row>
    <row r="360" s="25" customFormat="1" ht="12.75">
      <c r="B360" s="26"/>
    </row>
    <row r="361" s="25" customFormat="1" ht="12.75">
      <c r="B361" s="26"/>
    </row>
    <row r="362" s="25" customFormat="1" ht="12.75">
      <c r="B362" s="26"/>
    </row>
    <row r="363" s="25" customFormat="1" ht="12.75">
      <c r="B363" s="26"/>
    </row>
    <row r="364" s="25" customFormat="1" ht="12.75">
      <c r="B364" s="26"/>
    </row>
    <row r="365" s="25" customFormat="1" ht="12.75">
      <c r="B365" s="26"/>
    </row>
    <row r="366" s="25" customFormat="1" ht="12.75">
      <c r="B366" s="26"/>
    </row>
    <row r="367" s="25" customFormat="1" ht="12.75">
      <c r="B367" s="26"/>
    </row>
    <row r="368" s="25" customFormat="1" ht="12.75">
      <c r="B368" s="26"/>
    </row>
    <row r="369" s="25" customFormat="1" ht="12.75">
      <c r="B369" s="26"/>
    </row>
    <row r="370" s="25" customFormat="1" ht="12.75">
      <c r="B370" s="26"/>
    </row>
    <row r="371" s="25" customFormat="1" ht="12.75">
      <c r="B371" s="26"/>
    </row>
    <row r="372" s="25" customFormat="1" ht="12.75">
      <c r="B372" s="26"/>
    </row>
    <row r="373" s="25" customFormat="1" ht="12.75">
      <c r="B373" s="26"/>
    </row>
    <row r="374" s="25" customFormat="1" ht="12.75">
      <c r="B374" s="26"/>
    </row>
    <row r="375" s="25" customFormat="1" ht="12.75">
      <c r="B375" s="26"/>
    </row>
    <row r="376" s="25" customFormat="1" ht="12.75">
      <c r="B376" s="26"/>
    </row>
    <row r="377" s="25" customFormat="1" ht="12.75">
      <c r="B377" s="26"/>
    </row>
    <row r="378" s="25" customFormat="1" ht="12.75">
      <c r="B378" s="26"/>
    </row>
    <row r="379" s="25" customFormat="1" ht="12.75">
      <c r="B379" s="26"/>
    </row>
    <row r="380" s="25" customFormat="1" ht="12.75">
      <c r="B380" s="26"/>
    </row>
    <row r="381" s="25" customFormat="1" ht="12.75">
      <c r="B381" s="26"/>
    </row>
    <row r="382" s="25" customFormat="1" ht="12.75">
      <c r="B382" s="26"/>
    </row>
    <row r="383" s="25" customFormat="1" ht="12.75">
      <c r="B383" s="26"/>
    </row>
    <row r="384" s="25" customFormat="1" ht="12.75">
      <c r="B384" s="26"/>
    </row>
    <row r="385" s="25" customFormat="1" ht="12.75">
      <c r="B385" s="26"/>
    </row>
    <row r="386" s="25" customFormat="1" ht="12.75">
      <c r="B386" s="26"/>
    </row>
    <row r="387" s="25" customFormat="1" ht="12.75">
      <c r="B387" s="26"/>
    </row>
    <row r="388" s="25" customFormat="1" ht="12.75">
      <c r="B388" s="26"/>
    </row>
    <row r="389" s="25" customFormat="1" ht="12.75">
      <c r="B389" s="26"/>
    </row>
    <row r="390" s="25" customFormat="1" ht="12.75">
      <c r="B390" s="26"/>
    </row>
    <row r="391" s="25" customFormat="1" ht="12.75">
      <c r="B391" s="26"/>
    </row>
    <row r="392" s="25" customFormat="1" ht="12.75">
      <c r="B392" s="26"/>
    </row>
    <row r="393" s="25" customFormat="1" ht="12.75">
      <c r="B393" s="26"/>
    </row>
    <row r="394" s="25" customFormat="1" ht="12.75">
      <c r="B394" s="26"/>
    </row>
    <row r="395" s="25" customFormat="1" ht="12.75">
      <c r="B395" s="26"/>
    </row>
    <row r="396" s="25" customFormat="1" ht="12.75">
      <c r="B396" s="26"/>
    </row>
    <row r="397" s="25" customFormat="1" ht="12.75">
      <c r="B397" s="26"/>
    </row>
    <row r="398" s="25" customFormat="1" ht="12.75">
      <c r="B398" s="26"/>
    </row>
    <row r="399" s="25" customFormat="1" ht="12.75">
      <c r="B399" s="26"/>
    </row>
    <row r="400" s="25" customFormat="1" ht="12.75">
      <c r="B400" s="26"/>
    </row>
    <row r="401" s="25" customFormat="1" ht="12.75">
      <c r="B401" s="26"/>
    </row>
    <row r="402" s="25" customFormat="1" ht="12.75">
      <c r="B402" s="26"/>
    </row>
    <row r="403" s="25" customFormat="1" ht="12.75">
      <c r="B403" s="26"/>
    </row>
    <row r="404" s="25" customFormat="1" ht="12.75">
      <c r="B404" s="26"/>
    </row>
    <row r="405" s="25" customFormat="1" ht="12.75">
      <c r="B405" s="26"/>
    </row>
    <row r="406" s="25" customFormat="1" ht="12.75">
      <c r="B406" s="26"/>
    </row>
    <row r="407" s="25" customFormat="1" ht="12.75">
      <c r="B407" s="26"/>
    </row>
    <row r="408" s="25" customFormat="1" ht="12.75">
      <c r="B408" s="26"/>
    </row>
    <row r="409" s="25" customFormat="1" ht="12.75">
      <c r="B409" s="26"/>
    </row>
    <row r="410" s="25" customFormat="1" ht="12.75">
      <c r="B410" s="26"/>
    </row>
    <row r="411" s="25" customFormat="1" ht="12.75">
      <c r="B411" s="26"/>
    </row>
    <row r="412" s="25" customFormat="1" ht="12.75">
      <c r="B412" s="26"/>
    </row>
    <row r="413" s="25" customFormat="1" ht="12.75">
      <c r="B413" s="26"/>
    </row>
    <row r="414" s="25" customFormat="1" ht="12.75">
      <c r="B414" s="26"/>
    </row>
    <row r="415" s="25" customFormat="1" ht="12.75">
      <c r="B415" s="26"/>
    </row>
    <row r="416" s="25" customFormat="1" ht="12.75">
      <c r="B416" s="26"/>
    </row>
    <row r="417" s="25" customFormat="1" ht="12.75">
      <c r="B417" s="26"/>
    </row>
    <row r="418" s="25" customFormat="1" ht="12.75">
      <c r="B418" s="26"/>
    </row>
    <row r="419" s="25" customFormat="1" ht="12.75">
      <c r="B419" s="26"/>
    </row>
    <row r="420" s="25" customFormat="1" ht="12.75">
      <c r="B420" s="26"/>
    </row>
    <row r="421" s="25" customFormat="1" ht="12.75">
      <c r="B421" s="26"/>
    </row>
    <row r="422" s="25" customFormat="1" ht="12.75">
      <c r="B422" s="26"/>
    </row>
    <row r="423" s="25" customFormat="1" ht="12.75">
      <c r="B423" s="26"/>
    </row>
    <row r="424" s="25" customFormat="1" ht="12.75">
      <c r="B424" s="26"/>
    </row>
    <row r="425" s="25" customFormat="1" ht="12.75">
      <c r="B425" s="26"/>
    </row>
    <row r="426" s="25" customFormat="1" ht="12.75">
      <c r="B426" s="26"/>
    </row>
    <row r="427" s="25" customFormat="1" ht="12.75">
      <c r="B427" s="26"/>
    </row>
    <row r="428" s="25" customFormat="1" ht="12.75">
      <c r="B428" s="26"/>
    </row>
    <row r="429" s="25" customFormat="1" ht="12.75">
      <c r="B429" s="26"/>
    </row>
    <row r="430" s="25" customFormat="1" ht="12.75">
      <c r="B430" s="26"/>
    </row>
    <row r="431" s="25" customFormat="1" ht="12.75">
      <c r="B431" s="26"/>
    </row>
    <row r="432" s="25" customFormat="1" ht="12.75">
      <c r="B432" s="26"/>
    </row>
    <row r="433" s="25" customFormat="1" ht="12.75">
      <c r="B433" s="26"/>
    </row>
    <row r="434" s="25" customFormat="1" ht="12.75">
      <c r="B434" s="26"/>
    </row>
    <row r="435" s="25" customFormat="1" ht="12.75">
      <c r="B435" s="26"/>
    </row>
    <row r="436" s="25" customFormat="1" ht="12.75">
      <c r="B436" s="26"/>
    </row>
    <row r="437" s="25" customFormat="1" ht="12.75">
      <c r="B437" s="26"/>
    </row>
    <row r="438" s="25" customFormat="1" ht="12.75">
      <c r="B438" s="26"/>
    </row>
    <row r="439" s="25" customFormat="1" ht="12.75">
      <c r="B439" s="26"/>
    </row>
    <row r="440" s="25" customFormat="1" ht="12.75">
      <c r="B440" s="26"/>
    </row>
    <row r="441" s="25" customFormat="1" ht="12.75">
      <c r="B441" s="26"/>
    </row>
    <row r="442" s="25" customFormat="1" ht="12.75">
      <c r="B442" s="26"/>
    </row>
    <row r="443" s="25" customFormat="1" ht="12.75">
      <c r="B443" s="26"/>
    </row>
    <row r="444" s="25" customFormat="1" ht="12.75">
      <c r="B444" s="26"/>
    </row>
    <row r="445" s="25" customFormat="1" ht="12.75">
      <c r="B445" s="26"/>
    </row>
    <row r="446" s="25" customFormat="1" ht="12.75">
      <c r="B446" s="26"/>
    </row>
    <row r="447" s="25" customFormat="1" ht="12.75">
      <c r="B447" s="26"/>
    </row>
    <row r="448" s="25" customFormat="1" ht="12.75">
      <c r="B448" s="26"/>
    </row>
    <row r="449" s="25" customFormat="1" ht="12.75">
      <c r="B449" s="26"/>
    </row>
    <row r="450" s="25" customFormat="1" ht="12.75">
      <c r="B450" s="26"/>
    </row>
    <row r="451" s="25" customFormat="1" ht="12.75">
      <c r="B451" s="26"/>
    </row>
    <row r="452" s="25" customFormat="1" ht="12.75">
      <c r="B452" s="26"/>
    </row>
    <row r="453" s="25" customFormat="1" ht="12.75">
      <c r="B453" s="26"/>
    </row>
    <row r="454" s="25" customFormat="1" ht="12.75">
      <c r="B454" s="26"/>
    </row>
    <row r="455" s="25" customFormat="1" ht="12.75">
      <c r="B455" s="26"/>
    </row>
    <row r="456" s="25" customFormat="1" ht="12.75">
      <c r="B456" s="26"/>
    </row>
    <row r="457" s="25" customFormat="1" ht="12.75">
      <c r="B457" s="26"/>
    </row>
    <row r="458" s="25" customFormat="1" ht="12.75">
      <c r="B458" s="26"/>
    </row>
    <row r="459" s="25" customFormat="1" ht="12.75">
      <c r="B459" s="26"/>
    </row>
    <row r="460" s="25" customFormat="1" ht="12.75">
      <c r="B460" s="26"/>
    </row>
    <row r="461" s="25" customFormat="1" ht="12.75">
      <c r="B461" s="26"/>
    </row>
    <row r="462" s="25" customFormat="1" ht="12.75">
      <c r="B462" s="26"/>
    </row>
    <row r="463" s="25" customFormat="1" ht="12.75">
      <c r="B463" s="26"/>
    </row>
    <row r="464" s="25" customFormat="1" ht="12.75">
      <c r="B464" s="26"/>
    </row>
    <row r="465" s="25" customFormat="1" ht="12.75">
      <c r="B465" s="26"/>
    </row>
    <row r="466" s="25" customFormat="1" ht="12.75">
      <c r="B466" s="26"/>
    </row>
    <row r="467" s="25" customFormat="1" ht="12.75">
      <c r="B467" s="26"/>
    </row>
    <row r="468" s="25" customFormat="1" ht="12.75">
      <c r="B468" s="26"/>
    </row>
    <row r="469" s="25" customFormat="1" ht="12.75">
      <c r="B469" s="26"/>
    </row>
    <row r="470" s="25" customFormat="1" ht="12.75">
      <c r="B470" s="26"/>
    </row>
    <row r="471" s="25" customFormat="1" ht="12.75">
      <c r="B471" s="26"/>
    </row>
    <row r="472" s="25" customFormat="1" ht="12.75">
      <c r="B472" s="26"/>
    </row>
    <row r="473" s="25" customFormat="1" ht="12.75">
      <c r="B473" s="26"/>
    </row>
    <row r="474" s="25" customFormat="1" ht="12.75">
      <c r="B474" s="26"/>
    </row>
    <row r="475" s="25" customFormat="1" ht="12.75">
      <c r="B475" s="26"/>
    </row>
    <row r="476" s="25" customFormat="1" ht="12.75">
      <c r="B476" s="26"/>
    </row>
    <row r="477" s="25" customFormat="1" ht="12.75">
      <c r="B477" s="26"/>
    </row>
    <row r="478" s="25" customFormat="1" ht="12.75">
      <c r="B478" s="26"/>
    </row>
    <row r="479" s="25" customFormat="1" ht="12.75">
      <c r="B479" s="26"/>
    </row>
    <row r="480" s="25" customFormat="1" ht="12.75">
      <c r="B480" s="26"/>
    </row>
    <row r="481" s="25" customFormat="1" ht="12.75">
      <c r="B481" s="26"/>
    </row>
    <row r="482" s="25" customFormat="1" ht="12.75">
      <c r="B482" s="26"/>
    </row>
    <row r="483" s="25" customFormat="1" ht="12.75">
      <c r="B483" s="26"/>
    </row>
    <row r="484" s="25" customFormat="1" ht="12.75">
      <c r="B484" s="26"/>
    </row>
    <row r="485" s="25" customFormat="1" ht="12.75">
      <c r="B485" s="26"/>
    </row>
    <row r="486" s="25" customFormat="1" ht="12.75">
      <c r="B486" s="26"/>
    </row>
    <row r="487" s="25" customFormat="1" ht="12.75">
      <c r="B487" s="26"/>
    </row>
    <row r="488" s="25" customFormat="1" ht="12.75">
      <c r="B488" s="26"/>
    </row>
    <row r="489" s="25" customFormat="1" ht="12.75">
      <c r="B489" s="26"/>
    </row>
    <row r="490" s="25" customFormat="1" ht="12.75">
      <c r="B490" s="26"/>
    </row>
    <row r="491" s="25" customFormat="1" ht="12.75">
      <c r="B491" s="26"/>
    </row>
    <row r="492" s="25" customFormat="1" ht="12.75">
      <c r="B492" s="26"/>
    </row>
    <row r="493" s="25" customFormat="1" ht="12.75">
      <c r="B493" s="26"/>
    </row>
    <row r="494" s="25" customFormat="1" ht="12.75">
      <c r="B494" s="26"/>
    </row>
    <row r="495" s="25" customFormat="1" ht="12.75">
      <c r="B495" s="26"/>
    </row>
    <row r="496" s="25" customFormat="1" ht="12.75">
      <c r="B496" s="26"/>
    </row>
    <row r="497" s="25" customFormat="1" ht="12.75">
      <c r="B497" s="26"/>
    </row>
    <row r="498" s="25" customFormat="1" ht="12.75">
      <c r="B498" s="26"/>
    </row>
    <row r="499" s="25" customFormat="1" ht="12.75">
      <c r="B499" s="26"/>
    </row>
    <row r="500" s="25" customFormat="1" ht="12.75">
      <c r="B500" s="26"/>
    </row>
    <row r="501" s="25" customFormat="1" ht="12.75">
      <c r="B501" s="26"/>
    </row>
    <row r="502" s="25" customFormat="1" ht="12.75">
      <c r="B502" s="26"/>
    </row>
    <row r="503" s="25" customFormat="1" ht="12.75">
      <c r="B503" s="26"/>
    </row>
    <row r="504" s="25" customFormat="1" ht="12.75">
      <c r="B504" s="26"/>
    </row>
    <row r="505" s="25" customFormat="1" ht="12.75">
      <c r="B505" s="26"/>
    </row>
    <row r="506" s="25" customFormat="1" ht="12.75">
      <c r="B506" s="26"/>
    </row>
    <row r="507" s="25" customFormat="1" ht="12.75">
      <c r="B507" s="26"/>
    </row>
    <row r="508" s="25" customFormat="1" ht="12.75">
      <c r="B508" s="26"/>
    </row>
    <row r="509" s="25" customFormat="1" ht="12.75">
      <c r="B509" s="26"/>
    </row>
    <row r="510" s="25" customFormat="1" ht="12.75">
      <c r="B510" s="26"/>
    </row>
    <row r="511" s="25" customFormat="1" ht="12.75">
      <c r="B511" s="26"/>
    </row>
    <row r="512" s="25" customFormat="1" ht="12.75">
      <c r="B512" s="26"/>
    </row>
    <row r="513" s="25" customFormat="1" ht="12.75">
      <c r="B513" s="26"/>
    </row>
    <row r="514" s="25" customFormat="1" ht="12.75">
      <c r="B514" s="26"/>
    </row>
    <row r="515" s="25" customFormat="1" ht="12.75">
      <c r="B515" s="26"/>
    </row>
    <row r="516" s="25" customFormat="1" ht="12.75">
      <c r="B516" s="26"/>
    </row>
    <row r="517" s="25" customFormat="1" ht="12.75">
      <c r="B517" s="26"/>
    </row>
    <row r="518" s="25" customFormat="1" ht="12.75">
      <c r="B518" s="26"/>
    </row>
    <row r="519" s="25" customFormat="1" ht="12.75">
      <c r="B519" s="26"/>
    </row>
    <row r="520" s="25" customFormat="1" ht="12.75">
      <c r="B520" s="26"/>
    </row>
    <row r="521" s="25" customFormat="1" ht="12.75">
      <c r="B521" s="26"/>
    </row>
    <row r="522" s="25" customFormat="1" ht="12.75">
      <c r="B522" s="26"/>
    </row>
    <row r="523" s="25" customFormat="1" ht="12.75">
      <c r="B523" s="26"/>
    </row>
    <row r="524" s="25" customFormat="1" ht="12.75">
      <c r="B524" s="26"/>
    </row>
    <row r="525" s="25" customFormat="1" ht="12.75">
      <c r="B525" s="26"/>
    </row>
    <row r="526" s="25" customFormat="1" ht="12.75">
      <c r="B526" s="26"/>
    </row>
    <row r="527" s="25" customFormat="1" ht="12.75">
      <c r="B527" s="26"/>
    </row>
    <row r="528" s="25" customFormat="1" ht="12.75">
      <c r="B528" s="26"/>
    </row>
    <row r="529" s="25" customFormat="1" ht="12.75">
      <c r="B529" s="26"/>
    </row>
    <row r="530" s="25" customFormat="1" ht="12.75">
      <c r="B530" s="26"/>
    </row>
    <row r="531" s="25" customFormat="1" ht="12.75">
      <c r="B531" s="26"/>
    </row>
    <row r="532" s="25" customFormat="1" ht="12.75">
      <c r="B532" s="26"/>
    </row>
    <row r="533" s="25" customFormat="1" ht="12.75">
      <c r="B533" s="26"/>
    </row>
    <row r="534" s="25" customFormat="1" ht="12.75">
      <c r="B534" s="26"/>
    </row>
    <row r="535" s="25" customFormat="1" ht="12.75">
      <c r="B535" s="26"/>
    </row>
    <row r="536" s="25" customFormat="1" ht="12.75">
      <c r="B536" s="26"/>
    </row>
    <row r="537" s="25" customFormat="1" ht="12.75">
      <c r="B537" s="26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78" r:id="rId4"/>
  <headerFooter alignWithMargins="0">
    <oddHeader>&amp;L&amp;"Arial,Vet"&amp;F&amp;R&amp;"Arial,Vet"&amp;A</oddHeader>
    <oddFooter>&amp;L&amp;"Arial,Vet"vos/abb keizer&amp;C&amp;"Arial,Vet"&amp;D&amp;R&amp;"Arial,Vet"&amp;P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37"/>
  <sheetViews>
    <sheetView workbookViewId="0" topLeftCell="A1">
      <selection activeCell="B2" sqref="B2"/>
    </sheetView>
  </sheetViews>
  <sheetFormatPr defaultColWidth="9.140625" defaultRowHeight="12.75"/>
  <cols>
    <col min="1" max="1" width="3.140625" style="25" customWidth="1"/>
    <col min="2" max="2" width="13.140625" style="1" customWidth="1"/>
    <col min="3" max="3" width="21.57421875" style="0" customWidth="1"/>
    <col min="4" max="4" width="13.421875" style="0" customWidth="1"/>
    <col min="5" max="5" width="12.140625" style="0" bestFit="1" customWidth="1"/>
    <col min="6" max="6" width="13.7109375" style="0" customWidth="1"/>
    <col min="7" max="7" width="10.421875" style="0" bestFit="1" customWidth="1"/>
    <col min="8" max="8" width="11.140625" style="0" bestFit="1" customWidth="1"/>
    <col min="9" max="9" width="9.421875" style="0" bestFit="1" customWidth="1"/>
    <col min="11" max="55" width="9.140625" style="25" customWidth="1"/>
  </cols>
  <sheetData>
    <row r="1" spans="2:10" ht="12.75">
      <c r="B1" s="26"/>
      <c r="C1" s="25"/>
      <c r="D1" s="25"/>
      <c r="E1" s="25"/>
      <c r="F1" s="25"/>
      <c r="G1" s="25"/>
      <c r="H1" s="25"/>
      <c r="I1" s="25"/>
      <c r="J1" s="25"/>
    </row>
    <row r="2" spans="2:10" ht="12.75">
      <c r="B2" s="46"/>
      <c r="C2" s="47"/>
      <c r="D2" s="47"/>
      <c r="E2" s="47"/>
      <c r="F2" s="47"/>
      <c r="G2" s="47"/>
      <c r="H2" s="47"/>
      <c r="I2" s="47"/>
      <c r="J2" s="48"/>
    </row>
    <row r="3" spans="2:10" ht="12.75">
      <c r="B3" s="49"/>
      <c r="C3" s="28"/>
      <c r="D3" s="28"/>
      <c r="E3" s="28"/>
      <c r="F3" s="28"/>
      <c r="G3" s="28"/>
      <c r="H3" s="28"/>
      <c r="I3" s="28"/>
      <c r="J3" s="50"/>
    </row>
    <row r="4" spans="2:10" ht="15.75">
      <c r="B4" s="49"/>
      <c r="C4" s="28"/>
      <c r="D4" s="28"/>
      <c r="E4" s="51" t="s">
        <v>18</v>
      </c>
      <c r="F4" s="28"/>
      <c r="G4" s="28"/>
      <c r="H4" s="28"/>
      <c r="I4" s="28"/>
      <c r="J4" s="50"/>
    </row>
    <row r="5" spans="2:10" ht="15.75">
      <c r="B5" s="49"/>
      <c r="C5" s="28"/>
      <c r="D5" s="28"/>
      <c r="E5" s="51" t="s">
        <v>45</v>
      </c>
      <c r="F5" s="28"/>
      <c r="G5" s="28"/>
      <c r="H5" s="28"/>
      <c r="I5" s="28"/>
      <c r="J5" s="50"/>
    </row>
    <row r="6" spans="2:10" ht="15.75">
      <c r="B6" s="49"/>
      <c r="C6" s="28"/>
      <c r="D6" s="28"/>
      <c r="E6" s="51" t="s">
        <v>51</v>
      </c>
      <c r="F6" s="28"/>
      <c r="G6" s="28"/>
      <c r="H6" s="28"/>
      <c r="I6" s="28"/>
      <c r="J6" s="50"/>
    </row>
    <row r="7" spans="2:10" ht="12.75">
      <c r="B7" s="52"/>
      <c r="C7" s="28"/>
      <c r="D7" s="28"/>
      <c r="E7" s="28"/>
      <c r="F7" s="28"/>
      <c r="G7" s="28"/>
      <c r="H7" s="28"/>
      <c r="I7" s="28"/>
      <c r="J7" s="50"/>
    </row>
    <row r="8" spans="2:10" ht="12.75">
      <c r="B8" s="52"/>
      <c r="C8" s="28"/>
      <c r="D8" s="28"/>
      <c r="E8" s="28"/>
      <c r="F8" s="28"/>
      <c r="G8" s="28"/>
      <c r="H8" s="28"/>
      <c r="I8" s="28"/>
      <c r="J8" s="50"/>
    </row>
    <row r="9" spans="2:10" ht="12.75">
      <c r="B9" s="52"/>
      <c r="C9" s="28"/>
      <c r="D9" s="28"/>
      <c r="E9" s="28"/>
      <c r="F9" s="28"/>
      <c r="G9" s="28"/>
      <c r="H9" s="28"/>
      <c r="I9" s="28"/>
      <c r="J9" s="50"/>
    </row>
    <row r="10" spans="2:10" ht="12.75">
      <c r="B10" s="52"/>
      <c r="C10" s="28"/>
      <c r="D10" s="28"/>
      <c r="E10" s="28"/>
      <c r="F10" s="28"/>
      <c r="G10" s="28"/>
      <c r="H10" s="28"/>
      <c r="I10" s="28"/>
      <c r="J10" s="50"/>
    </row>
    <row r="11" spans="2:10" ht="12.75">
      <c r="B11" s="52"/>
      <c r="C11" s="28"/>
      <c r="D11" s="28"/>
      <c r="E11" s="28"/>
      <c r="F11" s="28"/>
      <c r="G11" s="28"/>
      <c r="H11" s="28"/>
      <c r="I11" s="28"/>
      <c r="J11" s="50"/>
    </row>
    <row r="12" spans="2:10" ht="12.75">
      <c r="B12" s="52"/>
      <c r="C12" s="28"/>
      <c r="D12" s="28"/>
      <c r="E12" s="28"/>
      <c r="F12" s="28"/>
      <c r="G12" s="28"/>
      <c r="H12" s="28"/>
      <c r="I12" s="28"/>
      <c r="J12" s="50"/>
    </row>
    <row r="13" spans="2:10" ht="12.75">
      <c r="B13" s="52"/>
      <c r="C13" s="28"/>
      <c r="D13" s="28"/>
      <c r="E13" s="28"/>
      <c r="F13" s="28"/>
      <c r="G13" s="28"/>
      <c r="H13" s="28"/>
      <c r="I13" s="28"/>
      <c r="J13" s="50"/>
    </row>
    <row r="14" spans="2:10" ht="16.5" thickBot="1">
      <c r="B14" s="69" t="s">
        <v>48</v>
      </c>
      <c r="C14" s="28"/>
      <c r="D14" s="28"/>
      <c r="E14" s="28"/>
      <c r="F14" s="28"/>
      <c r="G14" s="28"/>
      <c r="H14" s="28"/>
      <c r="I14" s="28"/>
      <c r="J14" s="50"/>
    </row>
    <row r="15" spans="2:10" ht="13.5" thickTop="1">
      <c r="B15" s="53" t="s">
        <v>16</v>
      </c>
      <c r="C15" s="10"/>
      <c r="D15" s="10"/>
      <c r="E15" s="10"/>
      <c r="F15" s="10"/>
      <c r="G15" s="10"/>
      <c r="H15" s="10"/>
      <c r="I15" s="10"/>
      <c r="J15" s="54"/>
    </row>
    <row r="16" spans="2:10" ht="38.25">
      <c r="B16" s="55"/>
      <c r="C16" s="2" t="s">
        <v>9</v>
      </c>
      <c r="D16" s="3" t="s">
        <v>0</v>
      </c>
      <c r="E16" s="3" t="s">
        <v>1</v>
      </c>
      <c r="F16" s="3" t="s">
        <v>2</v>
      </c>
      <c r="G16" s="3" t="s">
        <v>3</v>
      </c>
      <c r="H16" s="3" t="s">
        <v>8</v>
      </c>
      <c r="I16" s="4" t="s">
        <v>14</v>
      </c>
      <c r="J16" s="56"/>
    </row>
    <row r="17" spans="2:10" ht="12.75">
      <c r="B17" s="55"/>
      <c r="C17" s="5" t="s">
        <v>4</v>
      </c>
      <c r="D17" s="21">
        <f>1/12</f>
        <v>0.08333333333333333</v>
      </c>
      <c r="E17" s="22">
        <f>+Tabellen!E20</f>
        <v>1201.15</v>
      </c>
      <c r="F17" s="75">
        <f>+Tabellen!E17</f>
        <v>41.17</v>
      </c>
      <c r="G17" s="22">
        <f>+Tabellen!E21</f>
        <v>38.89</v>
      </c>
      <c r="H17" s="22">
        <f>ROUND(D17*(E17+ROUND(F17*G17,2)),2)</f>
        <v>233.52</v>
      </c>
      <c r="I17" s="64">
        <v>1</v>
      </c>
      <c r="J17" s="56"/>
    </row>
    <row r="18" spans="2:10" ht="12.75">
      <c r="B18" s="55"/>
      <c r="C18" s="3" t="s">
        <v>5</v>
      </c>
      <c r="D18" s="21">
        <f>1/12</f>
        <v>0.08333333333333333</v>
      </c>
      <c r="E18" s="22">
        <f>+Tabellen!E22</f>
        <v>1716.69</v>
      </c>
      <c r="F18" s="75">
        <f>+Tabellen!E17</f>
        <v>41.17</v>
      </c>
      <c r="G18" s="22">
        <f>+Tabellen!E23</f>
        <v>55.59</v>
      </c>
      <c r="H18" s="22">
        <f>ROUND(D18*(E18+ROUND(F18*G18,2)),2)</f>
        <v>333.78</v>
      </c>
      <c r="I18" s="64">
        <v>1</v>
      </c>
      <c r="J18" s="56"/>
    </row>
    <row r="19" spans="2:10" ht="12.75">
      <c r="B19" s="55"/>
      <c r="C19" s="3"/>
      <c r="D19" s="3"/>
      <c r="E19" s="3"/>
      <c r="F19" s="3"/>
      <c r="G19" s="3"/>
      <c r="H19" s="3"/>
      <c r="I19" s="3"/>
      <c r="J19" s="56"/>
    </row>
    <row r="20" spans="2:10" ht="12.75">
      <c r="B20" s="55"/>
      <c r="C20" s="6" t="s">
        <v>10</v>
      </c>
      <c r="D20" s="3"/>
      <c r="E20" s="3"/>
      <c r="F20" s="6">
        <v>2009</v>
      </c>
      <c r="G20" s="6"/>
      <c r="H20" s="6">
        <v>2010</v>
      </c>
      <c r="I20" s="3"/>
      <c r="J20" s="56"/>
    </row>
    <row r="21" spans="2:10" ht="12.75">
      <c r="B21" s="55"/>
      <c r="C21" s="3" t="s">
        <v>6</v>
      </c>
      <c r="D21" s="21">
        <f>1/12</f>
        <v>0.08333333333333333</v>
      </c>
      <c r="E21" s="22">
        <f>+Tabellen!E31</f>
        <v>790</v>
      </c>
      <c r="F21" s="21">
        <f>+ROUND(D21*E21,2)</f>
        <v>65.83</v>
      </c>
      <c r="G21" s="22">
        <f>+Tabellen!F31</f>
        <v>789</v>
      </c>
      <c r="H21" s="22">
        <f>+ROUND(D21*G21,2)</f>
        <v>65.75</v>
      </c>
      <c r="I21" s="3"/>
      <c r="J21" s="56"/>
    </row>
    <row r="22" spans="2:10" ht="12.75">
      <c r="B22" s="55"/>
      <c r="C22" s="3" t="s">
        <v>7</v>
      </c>
      <c r="D22" s="21">
        <f>1/12</f>
        <v>0.08333333333333333</v>
      </c>
      <c r="E22" s="22">
        <f>+Tabellen!E32</f>
        <v>209.62</v>
      </c>
      <c r="F22" s="21">
        <f>+ROUND(D22*E22,2)</f>
        <v>17.47</v>
      </c>
      <c r="G22" s="22">
        <f>+Tabellen!F32</f>
        <v>209.26</v>
      </c>
      <c r="H22" s="22">
        <f>+ROUND(D22*G22,2)</f>
        <v>17.44</v>
      </c>
      <c r="I22" s="3"/>
      <c r="J22" s="56"/>
    </row>
    <row r="23" spans="2:10" ht="12.75">
      <c r="B23" s="55"/>
      <c r="C23" s="3"/>
      <c r="D23" s="3"/>
      <c r="E23" s="3"/>
      <c r="F23" s="3"/>
      <c r="G23" s="3"/>
      <c r="H23" s="3"/>
      <c r="I23" s="3"/>
      <c r="J23" s="56"/>
    </row>
    <row r="24" spans="2:10" ht="12.75">
      <c r="B24" s="55"/>
      <c r="C24" s="6" t="s">
        <v>59</v>
      </c>
      <c r="D24" s="3"/>
      <c r="E24" s="3"/>
      <c r="F24" s="3"/>
      <c r="G24" s="3"/>
      <c r="H24" s="3"/>
      <c r="I24" s="3"/>
      <c r="J24" s="56"/>
    </row>
    <row r="25" spans="2:10" ht="12.75">
      <c r="B25" s="55"/>
      <c r="C25" s="3">
        <v>2009</v>
      </c>
      <c r="D25" s="22">
        <f>+H17*I17+H18*I18+F21*I17+F22*I18</f>
        <v>650.6</v>
      </c>
      <c r="E25" s="3" t="s">
        <v>12</v>
      </c>
      <c r="F25" s="22">
        <f>+D25*5</f>
        <v>3253</v>
      </c>
      <c r="G25" s="3"/>
      <c r="H25" s="3"/>
      <c r="I25" s="3"/>
      <c r="J25" s="56"/>
    </row>
    <row r="26" spans="2:10" ht="15">
      <c r="B26" s="55"/>
      <c r="C26" s="3">
        <v>2010</v>
      </c>
      <c r="D26" s="22">
        <f>+H17*I17+H18*I18+H21*I17+H22*I18</f>
        <v>650.49</v>
      </c>
      <c r="E26" s="3" t="s">
        <v>13</v>
      </c>
      <c r="F26" s="23">
        <f>+D26*7</f>
        <v>4553.43</v>
      </c>
      <c r="G26" s="3"/>
      <c r="H26" s="3"/>
      <c r="I26" s="3"/>
      <c r="J26" s="56"/>
    </row>
    <row r="27" spans="2:10" ht="12.75">
      <c r="B27" s="55"/>
      <c r="C27" s="3"/>
      <c r="D27" s="3"/>
      <c r="E27" s="3" t="s">
        <v>15</v>
      </c>
      <c r="F27" s="22">
        <f>SUM(F25:F26)</f>
        <v>7806.43</v>
      </c>
      <c r="G27" s="3"/>
      <c r="H27" s="3"/>
      <c r="I27" s="3"/>
      <c r="J27" s="56"/>
    </row>
    <row r="28" spans="2:10" ht="13.5" thickBot="1">
      <c r="B28" s="57"/>
      <c r="C28" s="27"/>
      <c r="D28" s="27"/>
      <c r="E28" s="27"/>
      <c r="F28" s="27"/>
      <c r="G28" s="27"/>
      <c r="H28" s="27"/>
      <c r="I28" s="27"/>
      <c r="J28" s="58"/>
    </row>
    <row r="29" spans="2:10" ht="13.5" thickTop="1">
      <c r="B29" s="49"/>
      <c r="C29" s="28"/>
      <c r="D29" s="28"/>
      <c r="E29" s="28"/>
      <c r="F29" s="28"/>
      <c r="G29" s="28"/>
      <c r="H29" s="28"/>
      <c r="I29" s="28"/>
      <c r="J29" s="50"/>
    </row>
    <row r="30" spans="2:10" ht="12.75">
      <c r="B30" s="49"/>
      <c r="C30" s="28"/>
      <c r="D30" s="28"/>
      <c r="E30" s="28"/>
      <c r="F30" s="28"/>
      <c r="G30" s="28"/>
      <c r="H30" s="28"/>
      <c r="I30" s="28"/>
      <c r="J30" s="50"/>
    </row>
    <row r="31" spans="2:10" ht="16.5" thickBot="1">
      <c r="B31" s="69" t="s">
        <v>47</v>
      </c>
      <c r="C31" s="28"/>
      <c r="D31" s="28"/>
      <c r="E31" s="28"/>
      <c r="F31" s="28"/>
      <c r="G31" s="28"/>
      <c r="H31" s="28"/>
      <c r="I31" s="28"/>
      <c r="J31" s="50"/>
    </row>
    <row r="32" spans="2:10" ht="14.25" thickBot="1" thickTop="1">
      <c r="B32" s="59" t="s">
        <v>17</v>
      </c>
      <c r="C32" s="10" t="s">
        <v>55</v>
      </c>
      <c r="D32" s="10"/>
      <c r="E32" s="10"/>
      <c r="F32" s="10"/>
      <c r="G32" s="10"/>
      <c r="H32" s="10"/>
      <c r="I32" s="10"/>
      <c r="J32" s="54"/>
    </row>
    <row r="33" spans="2:10" ht="26.25" thickTop="1">
      <c r="B33" s="55"/>
      <c r="C33" s="7" t="s">
        <v>9</v>
      </c>
      <c r="D33" s="8" t="s">
        <v>0</v>
      </c>
      <c r="E33" s="8" t="s">
        <v>1</v>
      </c>
      <c r="F33" s="8" t="s">
        <v>8</v>
      </c>
      <c r="G33" s="9" t="s">
        <v>14</v>
      </c>
      <c r="H33" s="10"/>
      <c r="I33" s="11"/>
      <c r="J33" s="56"/>
    </row>
    <row r="34" spans="2:10" ht="12.75">
      <c r="B34" s="55"/>
      <c r="C34" s="12" t="s">
        <v>5</v>
      </c>
      <c r="D34" s="21">
        <f>1/12</f>
        <v>0.08333333333333333</v>
      </c>
      <c r="E34" s="22">
        <f>+Tabellen!E27</f>
        <v>4005.14</v>
      </c>
      <c r="F34" s="22">
        <f>ROUND(D34*E34,2)</f>
        <v>333.76</v>
      </c>
      <c r="G34" s="64">
        <v>1</v>
      </c>
      <c r="H34" s="13"/>
      <c r="I34" s="14"/>
      <c r="J34" s="56"/>
    </row>
    <row r="35" spans="2:10" ht="12.75">
      <c r="B35" s="55"/>
      <c r="C35" s="12"/>
      <c r="D35" s="3"/>
      <c r="E35" s="3"/>
      <c r="F35" s="3"/>
      <c r="G35" s="3"/>
      <c r="H35" s="3"/>
      <c r="I35" s="15"/>
      <c r="J35" s="56"/>
    </row>
    <row r="36" spans="2:10" ht="12.75">
      <c r="B36" s="55"/>
      <c r="C36" s="16" t="s">
        <v>10</v>
      </c>
      <c r="D36" s="3"/>
      <c r="E36" s="3"/>
      <c r="F36" s="6">
        <v>2009</v>
      </c>
      <c r="G36" s="6"/>
      <c r="H36" s="6">
        <v>2010</v>
      </c>
      <c r="I36" s="15"/>
      <c r="J36" s="56"/>
    </row>
    <row r="37" spans="2:10" ht="12.75">
      <c r="B37" s="55"/>
      <c r="C37" s="12" t="s">
        <v>7</v>
      </c>
      <c r="D37" s="21">
        <f>1/12</f>
        <v>0.08333333333333333</v>
      </c>
      <c r="E37" s="22">
        <f>+E22</f>
        <v>209.62</v>
      </c>
      <c r="F37" s="21">
        <f>+ROUND(D37*E37,2)</f>
        <v>17.47</v>
      </c>
      <c r="G37" s="22">
        <f>+G22</f>
        <v>209.26</v>
      </c>
      <c r="H37" s="22">
        <f>+ROUND(D37*G37,2)</f>
        <v>17.44</v>
      </c>
      <c r="I37" s="15"/>
      <c r="J37" s="56"/>
    </row>
    <row r="38" spans="2:10" ht="12.75">
      <c r="B38" s="55"/>
      <c r="C38" s="12"/>
      <c r="D38" s="3"/>
      <c r="E38" s="3"/>
      <c r="F38" s="3"/>
      <c r="G38" s="3"/>
      <c r="H38" s="3"/>
      <c r="I38" s="15"/>
      <c r="J38" s="56"/>
    </row>
    <row r="39" spans="2:10" ht="12.75">
      <c r="B39" s="55"/>
      <c r="C39" s="16" t="s">
        <v>59</v>
      </c>
      <c r="D39" s="3"/>
      <c r="E39" s="3"/>
      <c r="F39" s="3"/>
      <c r="G39" s="3"/>
      <c r="H39" s="3"/>
      <c r="I39" s="15"/>
      <c r="J39" s="56"/>
    </row>
    <row r="40" spans="2:10" ht="12.75">
      <c r="B40" s="55"/>
      <c r="C40" s="12">
        <v>2009</v>
      </c>
      <c r="D40" s="22">
        <f>F34*G34+F37*G34</f>
        <v>351.23</v>
      </c>
      <c r="E40" s="3" t="s">
        <v>12</v>
      </c>
      <c r="F40" s="22">
        <f>+D40*5</f>
        <v>1756.15</v>
      </c>
      <c r="G40" s="3"/>
      <c r="H40" s="3"/>
      <c r="I40" s="15"/>
      <c r="J40" s="56"/>
    </row>
    <row r="41" spans="2:10" ht="15">
      <c r="B41" s="55"/>
      <c r="C41" s="12">
        <v>2010</v>
      </c>
      <c r="D41" s="22">
        <f>F34*G34+H37*G34</f>
        <v>351.2</v>
      </c>
      <c r="E41" s="3" t="s">
        <v>13</v>
      </c>
      <c r="F41" s="23">
        <f>+D41*7</f>
        <v>2458.4</v>
      </c>
      <c r="G41" s="3"/>
      <c r="H41" s="3"/>
      <c r="I41" s="15"/>
      <c r="J41" s="56"/>
    </row>
    <row r="42" spans="2:10" ht="13.5" thickBot="1">
      <c r="B42" s="55"/>
      <c r="C42" s="17"/>
      <c r="D42" s="18"/>
      <c r="E42" s="18" t="s">
        <v>15</v>
      </c>
      <c r="F42" s="24">
        <f>SUM(F40:F41)</f>
        <v>4214.55</v>
      </c>
      <c r="G42" s="18"/>
      <c r="H42" s="18"/>
      <c r="I42" s="19"/>
      <c r="J42" s="56"/>
    </row>
    <row r="43" spans="2:10" ht="13.5" thickTop="1">
      <c r="B43" s="55"/>
      <c r="C43" s="13"/>
      <c r="D43" s="13"/>
      <c r="E43" s="13"/>
      <c r="F43" s="13"/>
      <c r="G43" s="13"/>
      <c r="H43" s="13"/>
      <c r="I43" s="13"/>
      <c r="J43" s="56"/>
    </row>
    <row r="44" spans="2:10" ht="12.75">
      <c r="B44" s="61"/>
      <c r="C44" s="62"/>
      <c r="D44" s="62"/>
      <c r="E44" s="62"/>
      <c r="F44" s="62"/>
      <c r="G44" s="62"/>
      <c r="H44" s="62"/>
      <c r="I44" s="62"/>
      <c r="J44" s="63"/>
    </row>
    <row r="45" spans="2:10" ht="13.5" thickBot="1">
      <c r="B45" s="60" t="s">
        <v>17</v>
      </c>
      <c r="C45" s="13" t="s">
        <v>56</v>
      </c>
      <c r="D45" s="13"/>
      <c r="E45" s="13"/>
      <c r="F45" s="13"/>
      <c r="G45" s="13"/>
      <c r="H45" s="13"/>
      <c r="I45" s="13"/>
      <c r="J45" s="56"/>
    </row>
    <row r="46" spans="2:10" ht="26.25" thickTop="1">
      <c r="B46" s="55"/>
      <c r="C46" s="7" t="s">
        <v>9</v>
      </c>
      <c r="D46" s="8" t="s">
        <v>0</v>
      </c>
      <c r="E46" s="8" t="s">
        <v>1</v>
      </c>
      <c r="F46" s="8" t="s">
        <v>8</v>
      </c>
      <c r="G46" s="9" t="s">
        <v>14</v>
      </c>
      <c r="H46" s="10"/>
      <c r="I46" s="11"/>
      <c r="J46" s="56"/>
    </row>
    <row r="47" spans="2:10" ht="12.75">
      <c r="B47" s="55"/>
      <c r="C47" s="20" t="s">
        <v>4</v>
      </c>
      <c r="D47" s="21">
        <f>1/12</f>
        <v>0.08333333333333333</v>
      </c>
      <c r="E47" s="22">
        <f>+Tabellen!E26</f>
        <v>2802.36</v>
      </c>
      <c r="F47" s="22">
        <f>ROUND(D47*E47,2)</f>
        <v>233.53</v>
      </c>
      <c r="G47" s="64">
        <v>1</v>
      </c>
      <c r="H47" s="13"/>
      <c r="I47" s="14"/>
      <c r="J47" s="56"/>
    </row>
    <row r="48" spans="2:10" ht="12.75">
      <c r="B48" s="55"/>
      <c r="C48" s="12" t="s">
        <v>5</v>
      </c>
      <c r="D48" s="21">
        <f>1/12</f>
        <v>0.08333333333333333</v>
      </c>
      <c r="E48" s="22">
        <f>+Tabellen!E27</f>
        <v>4005.14</v>
      </c>
      <c r="F48" s="22">
        <f>ROUND(D48*E48,2)</f>
        <v>333.76</v>
      </c>
      <c r="G48" s="3">
        <f>+G47</f>
        <v>1</v>
      </c>
      <c r="H48" s="13"/>
      <c r="I48" s="14"/>
      <c r="J48" s="56"/>
    </row>
    <row r="49" spans="2:10" ht="12.75">
      <c r="B49" s="55"/>
      <c r="C49" s="12"/>
      <c r="D49" s="3"/>
      <c r="E49" s="3"/>
      <c r="F49" s="3"/>
      <c r="G49" s="3"/>
      <c r="H49" s="3"/>
      <c r="I49" s="15"/>
      <c r="J49" s="56"/>
    </row>
    <row r="50" spans="2:10" ht="12.75">
      <c r="B50" s="55"/>
      <c r="C50" s="16" t="s">
        <v>10</v>
      </c>
      <c r="D50" s="3"/>
      <c r="E50" s="3"/>
      <c r="F50" s="6">
        <v>2009</v>
      </c>
      <c r="G50" s="6"/>
      <c r="H50" s="6">
        <v>2010</v>
      </c>
      <c r="I50" s="15"/>
      <c r="J50" s="56"/>
    </row>
    <row r="51" spans="2:10" ht="12.75">
      <c r="B51" s="55"/>
      <c r="C51" s="12" t="s">
        <v>6</v>
      </c>
      <c r="D51" s="21">
        <f>1/12</f>
        <v>0.08333333333333333</v>
      </c>
      <c r="E51" s="22">
        <f>+E21</f>
        <v>790</v>
      </c>
      <c r="F51" s="21">
        <f>+ROUND(D51*E51,2)</f>
        <v>65.83</v>
      </c>
      <c r="G51" s="22">
        <f>+G21</f>
        <v>789</v>
      </c>
      <c r="H51" s="22">
        <f>+ROUND(D51*G51,2)*0</f>
        <v>0</v>
      </c>
      <c r="I51" s="15"/>
      <c r="J51" s="56"/>
    </row>
    <row r="52" spans="2:10" ht="12.75">
      <c r="B52" s="55"/>
      <c r="C52" s="12" t="s">
        <v>7</v>
      </c>
      <c r="D52" s="21">
        <f>1/12</f>
        <v>0.08333333333333333</v>
      </c>
      <c r="E52" s="22">
        <f>+E22</f>
        <v>209.62</v>
      </c>
      <c r="F52" s="21">
        <f>+ROUND(D52*E52,2)</f>
        <v>17.47</v>
      </c>
      <c r="G52" s="22">
        <f>+G22</f>
        <v>209.26</v>
      </c>
      <c r="H52" s="22">
        <f>+ROUND(D52*G52,2)</f>
        <v>17.44</v>
      </c>
      <c r="I52" s="15"/>
      <c r="J52" s="56"/>
    </row>
    <row r="53" spans="2:10" ht="12.75">
      <c r="B53" s="55"/>
      <c r="C53" s="12"/>
      <c r="D53" s="3"/>
      <c r="E53" s="3"/>
      <c r="F53" s="3"/>
      <c r="G53" s="3"/>
      <c r="H53" s="3"/>
      <c r="I53" s="15"/>
      <c r="J53" s="56"/>
    </row>
    <row r="54" spans="2:10" ht="12.75">
      <c r="B54" s="55"/>
      <c r="C54" s="16" t="s">
        <v>59</v>
      </c>
      <c r="D54" s="3"/>
      <c r="E54" s="3"/>
      <c r="F54" s="3"/>
      <c r="G54" s="3"/>
      <c r="H54" s="3"/>
      <c r="I54" s="15"/>
      <c r="J54" s="56"/>
    </row>
    <row r="55" spans="2:10" ht="12.75">
      <c r="B55" s="55"/>
      <c r="C55" s="12">
        <v>2009</v>
      </c>
      <c r="D55" s="22">
        <f>+F47*G47+F48*G48+F51*G47+F52*G48</f>
        <v>650.59</v>
      </c>
      <c r="E55" s="3" t="s">
        <v>12</v>
      </c>
      <c r="F55" s="22">
        <f>+D55*5</f>
        <v>3252.9500000000003</v>
      </c>
      <c r="G55" s="3"/>
      <c r="H55" s="3"/>
      <c r="I55" s="15"/>
      <c r="J55" s="56"/>
    </row>
    <row r="56" spans="2:10" ht="15">
      <c r="B56" s="55"/>
      <c r="C56" s="12">
        <v>2010</v>
      </c>
      <c r="D56" s="22">
        <f>+F47*G47+F48*G48+H51*G47+H52*G48</f>
        <v>584.73</v>
      </c>
      <c r="E56" s="3" t="s">
        <v>13</v>
      </c>
      <c r="F56" s="23">
        <f>+D56*7</f>
        <v>4093.11</v>
      </c>
      <c r="G56" s="3"/>
      <c r="H56" s="3"/>
      <c r="I56" s="15"/>
      <c r="J56" s="56"/>
    </row>
    <row r="57" spans="2:10" ht="13.5" thickBot="1">
      <c r="B57" s="55"/>
      <c r="C57" s="17"/>
      <c r="D57" s="18"/>
      <c r="E57" s="18" t="s">
        <v>15</v>
      </c>
      <c r="F57" s="24">
        <f>SUM(F55:F56)</f>
        <v>7346.06</v>
      </c>
      <c r="G57" s="18"/>
      <c r="H57" s="18"/>
      <c r="I57" s="19"/>
      <c r="J57" s="56"/>
    </row>
    <row r="58" spans="2:10" ht="13.5" thickTop="1">
      <c r="B58" s="55"/>
      <c r="C58" s="13"/>
      <c r="D58" s="13"/>
      <c r="E58" s="13"/>
      <c r="F58" s="13"/>
      <c r="G58" s="13"/>
      <c r="H58" s="13"/>
      <c r="I58" s="13"/>
      <c r="J58" s="56"/>
    </row>
    <row r="59" spans="2:10" ht="12.75">
      <c r="B59" s="46"/>
      <c r="C59" s="47"/>
      <c r="D59" s="47"/>
      <c r="E59" s="47"/>
      <c r="F59" s="47"/>
      <c r="G59" s="47"/>
      <c r="H59" s="47"/>
      <c r="I59" s="47"/>
      <c r="J59" s="48"/>
    </row>
    <row r="60" spans="2:10" ht="12.75">
      <c r="B60" s="70"/>
      <c r="C60" s="71"/>
      <c r="D60" s="71"/>
      <c r="E60" s="71"/>
      <c r="F60" s="71"/>
      <c r="G60" s="71"/>
      <c r="H60" s="71"/>
      <c r="I60" s="71"/>
      <c r="J60" s="72"/>
    </row>
    <row r="61" spans="2:10" ht="13.5" thickBot="1">
      <c r="B61" s="55" t="s">
        <v>49</v>
      </c>
      <c r="C61" s="13"/>
      <c r="D61" s="13"/>
      <c r="E61" s="13"/>
      <c r="F61" s="13"/>
      <c r="G61" s="13"/>
      <c r="H61" s="13"/>
      <c r="I61" s="13"/>
      <c r="J61" s="56"/>
    </row>
    <row r="62" spans="2:10" ht="13.5" thickTop="1">
      <c r="B62" s="55"/>
      <c r="C62" s="73" t="s">
        <v>59</v>
      </c>
      <c r="D62" s="8"/>
      <c r="E62" s="8"/>
      <c r="F62" s="8"/>
      <c r="G62" s="8"/>
      <c r="H62" s="8"/>
      <c r="I62" s="74"/>
      <c r="J62" s="56"/>
    </row>
    <row r="63" spans="2:10" ht="12.75">
      <c r="B63" s="55"/>
      <c r="C63" s="12">
        <v>2009</v>
      </c>
      <c r="D63" s="22">
        <f>+D40+D55</f>
        <v>1001.82</v>
      </c>
      <c r="E63" s="3" t="s">
        <v>12</v>
      </c>
      <c r="F63" s="22">
        <f>+D63*5</f>
        <v>5009.1</v>
      </c>
      <c r="G63" s="3"/>
      <c r="H63" s="3"/>
      <c r="I63" s="15"/>
      <c r="J63" s="56"/>
    </row>
    <row r="64" spans="2:10" ht="15">
      <c r="B64" s="55"/>
      <c r="C64" s="12">
        <v>2010</v>
      </c>
      <c r="D64" s="22">
        <f>+D41+D56</f>
        <v>935.9300000000001</v>
      </c>
      <c r="E64" s="3" t="s">
        <v>13</v>
      </c>
      <c r="F64" s="23">
        <f>+D64*7</f>
        <v>6551.51</v>
      </c>
      <c r="G64" s="3"/>
      <c r="H64" s="3"/>
      <c r="I64" s="15"/>
      <c r="J64" s="56"/>
    </row>
    <row r="65" spans="2:10" ht="13.5" thickBot="1">
      <c r="B65" s="55"/>
      <c r="C65" s="17"/>
      <c r="D65" s="18"/>
      <c r="E65" s="18" t="s">
        <v>15</v>
      </c>
      <c r="F65" s="24">
        <f>SUM(F63:F64)</f>
        <v>11560.61</v>
      </c>
      <c r="G65" s="18"/>
      <c r="H65" s="18"/>
      <c r="I65" s="19"/>
      <c r="J65" s="56"/>
    </row>
    <row r="66" spans="2:10" ht="14.25" thickBot="1" thickTop="1">
      <c r="B66" s="57"/>
      <c r="C66" s="27"/>
      <c r="D66" s="27"/>
      <c r="E66" s="27"/>
      <c r="F66" s="27"/>
      <c r="G66" s="27"/>
      <c r="H66" s="27"/>
      <c r="I66" s="27"/>
      <c r="J66" s="58"/>
    </row>
    <row r="67" spans="2:10" ht="13.5" thickTop="1">
      <c r="B67" s="26"/>
      <c r="C67" s="25"/>
      <c r="D67" s="25"/>
      <c r="E67" s="25"/>
      <c r="F67" s="25"/>
      <c r="G67" s="25"/>
      <c r="H67" s="25"/>
      <c r="I67" s="25"/>
      <c r="J67" s="25"/>
    </row>
    <row r="68" spans="2:10" ht="12.75">
      <c r="B68" s="26"/>
      <c r="C68" s="25"/>
      <c r="D68" s="25"/>
      <c r="E68" s="25"/>
      <c r="F68" s="25"/>
      <c r="G68" s="25"/>
      <c r="H68" s="25"/>
      <c r="I68" s="25"/>
      <c r="J68" s="25"/>
    </row>
    <row r="69" spans="2:10" ht="12.75">
      <c r="B69" s="26"/>
      <c r="C69" s="25"/>
      <c r="D69" s="25"/>
      <c r="E69" s="25"/>
      <c r="F69" s="25"/>
      <c r="G69" s="25"/>
      <c r="H69" s="25"/>
      <c r="I69" s="25"/>
      <c r="J69" s="25"/>
    </row>
    <row r="70" spans="2:10" ht="12.75">
      <c r="B70" s="26"/>
      <c r="C70" s="25"/>
      <c r="D70" s="25"/>
      <c r="E70" s="25"/>
      <c r="F70" s="25"/>
      <c r="G70" s="25"/>
      <c r="H70" s="25"/>
      <c r="I70" s="25"/>
      <c r="J70" s="25"/>
    </row>
    <row r="71" spans="2:10" ht="12.75">
      <c r="B71" s="26"/>
      <c r="C71" s="25"/>
      <c r="D71" s="25"/>
      <c r="E71" s="25"/>
      <c r="F71" s="25"/>
      <c r="G71" s="25"/>
      <c r="H71" s="25"/>
      <c r="I71" s="25"/>
      <c r="J71" s="25"/>
    </row>
    <row r="72" spans="2:10" ht="12.75">
      <c r="B72" s="26"/>
      <c r="C72" s="25"/>
      <c r="D72" s="25"/>
      <c r="E72" s="25"/>
      <c r="F72" s="25"/>
      <c r="G72" s="25"/>
      <c r="H72" s="25"/>
      <c r="I72" s="25"/>
      <c r="J72" s="25"/>
    </row>
    <row r="73" spans="2:10" ht="12.75">
      <c r="B73" s="26"/>
      <c r="C73" s="25"/>
      <c r="D73" s="25"/>
      <c r="E73" s="25"/>
      <c r="F73" s="25"/>
      <c r="G73" s="25"/>
      <c r="H73" s="25"/>
      <c r="I73" s="25"/>
      <c r="J73" s="25"/>
    </row>
    <row r="74" spans="2:10" ht="12.75">
      <c r="B74" s="26"/>
      <c r="C74" s="25"/>
      <c r="D74" s="25"/>
      <c r="E74" s="25"/>
      <c r="F74" s="25"/>
      <c r="G74" s="25"/>
      <c r="H74" s="25"/>
      <c r="I74" s="25"/>
      <c r="J74" s="25"/>
    </row>
    <row r="75" spans="2:10" ht="12.75">
      <c r="B75" s="26"/>
      <c r="C75" s="25"/>
      <c r="D75" s="25"/>
      <c r="E75" s="25"/>
      <c r="F75" s="25"/>
      <c r="G75" s="25"/>
      <c r="H75" s="25"/>
      <c r="I75" s="25"/>
      <c r="J75" s="25"/>
    </row>
    <row r="76" spans="2:10" ht="12.75">
      <c r="B76" s="26"/>
      <c r="C76" s="25"/>
      <c r="D76" s="25"/>
      <c r="E76" s="25"/>
      <c r="F76" s="25"/>
      <c r="G76" s="25"/>
      <c r="H76" s="25"/>
      <c r="I76" s="25"/>
      <c r="J76" s="25"/>
    </row>
    <row r="77" spans="2:10" ht="12.75">
      <c r="B77" s="26"/>
      <c r="C77" s="25"/>
      <c r="D77" s="25"/>
      <c r="E77" s="25"/>
      <c r="F77" s="25"/>
      <c r="G77" s="25"/>
      <c r="H77" s="25"/>
      <c r="I77" s="25"/>
      <c r="J77" s="25"/>
    </row>
    <row r="78" spans="2:10" ht="12.75">
      <c r="B78" s="26"/>
      <c r="C78" s="25"/>
      <c r="D78" s="25"/>
      <c r="E78" s="25"/>
      <c r="F78" s="25"/>
      <c r="G78" s="25"/>
      <c r="H78" s="25"/>
      <c r="I78" s="25"/>
      <c r="J78" s="25"/>
    </row>
    <row r="79" spans="2:10" ht="12.75">
      <c r="B79" s="26"/>
      <c r="C79" s="25"/>
      <c r="D79" s="25"/>
      <c r="E79" s="25"/>
      <c r="F79" s="25"/>
      <c r="G79" s="25"/>
      <c r="H79" s="25"/>
      <c r="I79" s="25"/>
      <c r="J79" s="25"/>
    </row>
    <row r="80" spans="2:10" ht="12.75">
      <c r="B80" s="26"/>
      <c r="C80" s="25"/>
      <c r="D80" s="25"/>
      <c r="E80" s="25"/>
      <c r="F80" s="25"/>
      <c r="G80" s="25"/>
      <c r="H80" s="25"/>
      <c r="I80" s="25"/>
      <c r="J80" s="25"/>
    </row>
    <row r="81" s="25" customFormat="1" ht="12.75">
      <c r="B81" s="26"/>
    </row>
    <row r="82" s="25" customFormat="1" ht="12.75">
      <c r="B82" s="26"/>
    </row>
    <row r="83" s="25" customFormat="1" ht="12.75">
      <c r="B83" s="26"/>
    </row>
    <row r="84" s="25" customFormat="1" ht="12.75">
      <c r="B84" s="26"/>
    </row>
    <row r="85" s="25" customFormat="1" ht="12.75">
      <c r="B85" s="26"/>
    </row>
    <row r="86" s="25" customFormat="1" ht="12.75">
      <c r="B86" s="26"/>
    </row>
    <row r="87" s="25" customFormat="1" ht="12.75">
      <c r="B87" s="26"/>
    </row>
    <row r="88" s="25" customFormat="1" ht="12.75">
      <c r="B88" s="26"/>
    </row>
    <row r="89" s="25" customFormat="1" ht="12.75">
      <c r="B89" s="26"/>
    </row>
    <row r="90" s="25" customFormat="1" ht="12.75">
      <c r="B90" s="26"/>
    </row>
    <row r="91" s="25" customFormat="1" ht="12.75">
      <c r="B91" s="26"/>
    </row>
    <row r="92" s="25" customFormat="1" ht="12.75">
      <c r="B92" s="26"/>
    </row>
    <row r="93" s="25" customFormat="1" ht="12.75">
      <c r="B93" s="26"/>
    </row>
    <row r="94" s="25" customFormat="1" ht="12.75">
      <c r="B94" s="26"/>
    </row>
    <row r="95" s="25" customFormat="1" ht="12.75">
      <c r="B95" s="26"/>
    </row>
    <row r="96" s="25" customFormat="1" ht="12.75">
      <c r="B96" s="26"/>
    </row>
    <row r="97" s="25" customFormat="1" ht="12.75">
      <c r="B97" s="26"/>
    </row>
    <row r="98" s="25" customFormat="1" ht="12.75">
      <c r="B98" s="26"/>
    </row>
    <row r="99" s="25" customFormat="1" ht="12.75">
      <c r="B99" s="26"/>
    </row>
    <row r="100" s="25" customFormat="1" ht="12.75">
      <c r="B100" s="26"/>
    </row>
    <row r="101" s="25" customFormat="1" ht="12.75">
      <c r="B101" s="26"/>
    </row>
    <row r="102" s="25" customFormat="1" ht="12.75">
      <c r="B102" s="26"/>
    </row>
    <row r="103" s="25" customFormat="1" ht="12.75">
      <c r="B103" s="26"/>
    </row>
    <row r="104" s="25" customFormat="1" ht="12.75">
      <c r="B104" s="26"/>
    </row>
    <row r="105" s="25" customFormat="1" ht="12.75">
      <c r="B105" s="26"/>
    </row>
    <row r="106" s="25" customFormat="1" ht="12.75">
      <c r="B106" s="26"/>
    </row>
    <row r="107" s="25" customFormat="1" ht="12.75">
      <c r="B107" s="26"/>
    </row>
    <row r="108" s="25" customFormat="1" ht="12.75">
      <c r="B108" s="26"/>
    </row>
    <row r="109" s="25" customFormat="1" ht="12.75">
      <c r="B109" s="26"/>
    </row>
    <row r="110" s="25" customFormat="1" ht="12.75">
      <c r="B110" s="26"/>
    </row>
    <row r="111" s="25" customFormat="1" ht="12.75">
      <c r="B111" s="26"/>
    </row>
    <row r="112" s="25" customFormat="1" ht="12.75">
      <c r="B112" s="26"/>
    </row>
    <row r="113" s="25" customFormat="1" ht="12.75">
      <c r="B113" s="26"/>
    </row>
    <row r="114" s="25" customFormat="1" ht="12.75">
      <c r="B114" s="26"/>
    </row>
    <row r="115" s="25" customFormat="1" ht="12.75">
      <c r="B115" s="26"/>
    </row>
    <row r="116" s="25" customFormat="1" ht="12.75">
      <c r="B116" s="26"/>
    </row>
    <row r="117" s="25" customFormat="1" ht="12.75">
      <c r="B117" s="26"/>
    </row>
    <row r="118" s="25" customFormat="1" ht="12.75">
      <c r="B118" s="26"/>
    </row>
    <row r="119" s="25" customFormat="1" ht="12.75">
      <c r="B119" s="26"/>
    </row>
    <row r="120" s="25" customFormat="1" ht="12.75">
      <c r="B120" s="26"/>
    </row>
    <row r="121" s="25" customFormat="1" ht="12.75">
      <c r="B121" s="26"/>
    </row>
    <row r="122" s="25" customFormat="1" ht="12.75">
      <c r="B122" s="26"/>
    </row>
    <row r="123" s="25" customFormat="1" ht="12.75">
      <c r="B123" s="26"/>
    </row>
    <row r="124" s="25" customFormat="1" ht="12.75">
      <c r="B124" s="26"/>
    </row>
    <row r="125" s="25" customFormat="1" ht="12.75">
      <c r="B125" s="26"/>
    </row>
    <row r="126" s="25" customFormat="1" ht="12.75">
      <c r="B126" s="26"/>
    </row>
    <row r="127" s="25" customFormat="1" ht="12.75">
      <c r="B127" s="26"/>
    </row>
    <row r="128" s="25" customFormat="1" ht="12.75">
      <c r="B128" s="26"/>
    </row>
    <row r="129" s="25" customFormat="1" ht="12.75">
      <c r="B129" s="26"/>
    </row>
    <row r="130" s="25" customFormat="1" ht="12.75">
      <c r="B130" s="26"/>
    </row>
    <row r="131" s="25" customFormat="1" ht="12.75">
      <c r="B131" s="26"/>
    </row>
    <row r="132" s="25" customFormat="1" ht="12.75">
      <c r="B132" s="26"/>
    </row>
    <row r="133" s="25" customFormat="1" ht="12.75">
      <c r="B133" s="26"/>
    </row>
    <row r="134" s="25" customFormat="1" ht="12.75">
      <c r="B134" s="26"/>
    </row>
    <row r="135" s="25" customFormat="1" ht="12.75">
      <c r="B135" s="26"/>
    </row>
    <row r="136" s="25" customFormat="1" ht="12.75">
      <c r="B136" s="26"/>
    </row>
    <row r="137" s="25" customFormat="1" ht="12.75">
      <c r="B137" s="26"/>
    </row>
    <row r="138" s="25" customFormat="1" ht="12.75">
      <c r="B138" s="26"/>
    </row>
    <row r="139" s="25" customFormat="1" ht="12.75">
      <c r="B139" s="26"/>
    </row>
    <row r="140" s="25" customFormat="1" ht="12.75">
      <c r="B140" s="26"/>
    </row>
    <row r="141" s="25" customFormat="1" ht="12.75">
      <c r="B141" s="26"/>
    </row>
    <row r="142" s="25" customFormat="1" ht="12.75">
      <c r="B142" s="26"/>
    </row>
    <row r="143" s="25" customFormat="1" ht="12.75">
      <c r="B143" s="26"/>
    </row>
    <row r="144" s="25" customFormat="1" ht="12.75">
      <c r="B144" s="26"/>
    </row>
    <row r="145" s="25" customFormat="1" ht="12.75">
      <c r="B145" s="26"/>
    </row>
    <row r="146" s="25" customFormat="1" ht="12.75">
      <c r="B146" s="26"/>
    </row>
    <row r="147" s="25" customFormat="1" ht="12.75">
      <c r="B147" s="26"/>
    </row>
    <row r="148" s="25" customFormat="1" ht="12.75">
      <c r="B148" s="26"/>
    </row>
    <row r="149" s="25" customFormat="1" ht="12.75">
      <c r="B149" s="26"/>
    </row>
    <row r="150" s="25" customFormat="1" ht="12.75">
      <c r="B150" s="26"/>
    </row>
    <row r="151" s="25" customFormat="1" ht="12.75">
      <c r="B151" s="26"/>
    </row>
    <row r="152" s="25" customFormat="1" ht="12.75">
      <c r="B152" s="26"/>
    </row>
    <row r="153" s="25" customFormat="1" ht="12.75">
      <c r="B153" s="26"/>
    </row>
    <row r="154" s="25" customFormat="1" ht="12.75">
      <c r="B154" s="26"/>
    </row>
    <row r="155" s="25" customFormat="1" ht="12.75">
      <c r="B155" s="26"/>
    </row>
    <row r="156" s="25" customFormat="1" ht="12.75">
      <c r="B156" s="26"/>
    </row>
    <row r="157" s="25" customFormat="1" ht="12.75">
      <c r="B157" s="26"/>
    </row>
    <row r="158" s="25" customFormat="1" ht="12.75">
      <c r="B158" s="26"/>
    </row>
    <row r="159" s="25" customFormat="1" ht="12.75">
      <c r="B159" s="26"/>
    </row>
    <row r="160" s="25" customFormat="1" ht="12.75">
      <c r="B160" s="26"/>
    </row>
    <row r="161" s="25" customFormat="1" ht="12.75">
      <c r="B161" s="26"/>
    </row>
    <row r="162" s="25" customFormat="1" ht="12.75">
      <c r="B162" s="26"/>
    </row>
    <row r="163" s="25" customFormat="1" ht="12.75">
      <c r="B163" s="26"/>
    </row>
    <row r="164" s="25" customFormat="1" ht="12.75">
      <c r="B164" s="26"/>
    </row>
    <row r="165" s="25" customFormat="1" ht="12.75">
      <c r="B165" s="26"/>
    </row>
    <row r="166" s="25" customFormat="1" ht="12.75">
      <c r="B166" s="26"/>
    </row>
    <row r="167" s="25" customFormat="1" ht="12.75">
      <c r="B167" s="26"/>
    </row>
    <row r="168" s="25" customFormat="1" ht="12.75">
      <c r="B168" s="26"/>
    </row>
    <row r="169" s="25" customFormat="1" ht="12.75">
      <c r="B169" s="26"/>
    </row>
    <row r="170" s="25" customFormat="1" ht="12.75">
      <c r="B170" s="26"/>
    </row>
    <row r="171" s="25" customFormat="1" ht="12.75">
      <c r="B171" s="26"/>
    </row>
    <row r="172" s="25" customFormat="1" ht="12.75">
      <c r="B172" s="26"/>
    </row>
    <row r="173" s="25" customFormat="1" ht="12.75">
      <c r="B173" s="26"/>
    </row>
    <row r="174" s="25" customFormat="1" ht="12.75">
      <c r="B174" s="26"/>
    </row>
    <row r="175" s="25" customFormat="1" ht="12.75">
      <c r="B175" s="26"/>
    </row>
    <row r="176" s="25" customFormat="1" ht="12.75">
      <c r="B176" s="26"/>
    </row>
    <row r="177" s="25" customFormat="1" ht="12.75">
      <c r="B177" s="26"/>
    </row>
    <row r="178" s="25" customFormat="1" ht="12.75">
      <c r="B178" s="26"/>
    </row>
    <row r="179" s="25" customFormat="1" ht="12.75">
      <c r="B179" s="26"/>
    </row>
    <row r="180" s="25" customFormat="1" ht="12.75">
      <c r="B180" s="26"/>
    </row>
    <row r="181" s="25" customFormat="1" ht="12.75">
      <c r="B181" s="26"/>
    </row>
    <row r="182" s="25" customFormat="1" ht="12.75">
      <c r="B182" s="26"/>
    </row>
    <row r="183" s="25" customFormat="1" ht="12.75">
      <c r="B183" s="26"/>
    </row>
    <row r="184" s="25" customFormat="1" ht="12.75">
      <c r="B184" s="26"/>
    </row>
    <row r="185" s="25" customFormat="1" ht="12.75">
      <c r="B185" s="26"/>
    </row>
    <row r="186" s="25" customFormat="1" ht="12.75">
      <c r="B186" s="26"/>
    </row>
    <row r="187" s="25" customFormat="1" ht="12.75">
      <c r="B187" s="26"/>
    </row>
    <row r="188" s="25" customFormat="1" ht="12.75">
      <c r="B188" s="26"/>
    </row>
    <row r="189" s="25" customFormat="1" ht="12.75">
      <c r="B189" s="26"/>
    </row>
    <row r="190" s="25" customFormat="1" ht="12.75">
      <c r="B190" s="26"/>
    </row>
    <row r="191" s="25" customFormat="1" ht="12.75">
      <c r="B191" s="26"/>
    </row>
    <row r="192" s="25" customFormat="1" ht="12.75">
      <c r="B192" s="26"/>
    </row>
    <row r="193" s="25" customFormat="1" ht="12.75">
      <c r="B193" s="26"/>
    </row>
    <row r="194" s="25" customFormat="1" ht="12.75">
      <c r="B194" s="26"/>
    </row>
    <row r="195" s="25" customFormat="1" ht="12.75">
      <c r="B195" s="26"/>
    </row>
    <row r="196" s="25" customFormat="1" ht="12.75">
      <c r="B196" s="26"/>
    </row>
    <row r="197" s="25" customFormat="1" ht="12.75">
      <c r="B197" s="26"/>
    </row>
    <row r="198" s="25" customFormat="1" ht="12.75">
      <c r="B198" s="26"/>
    </row>
    <row r="199" s="25" customFormat="1" ht="12.75">
      <c r="B199" s="26"/>
    </row>
    <row r="200" s="25" customFormat="1" ht="12.75">
      <c r="B200" s="26"/>
    </row>
    <row r="201" s="25" customFormat="1" ht="12.75">
      <c r="B201" s="26"/>
    </row>
    <row r="202" s="25" customFormat="1" ht="12.75">
      <c r="B202" s="26"/>
    </row>
    <row r="203" s="25" customFormat="1" ht="12.75">
      <c r="B203" s="26"/>
    </row>
    <row r="204" s="25" customFormat="1" ht="12.75">
      <c r="B204" s="26"/>
    </row>
    <row r="205" s="25" customFormat="1" ht="12.75">
      <c r="B205" s="26"/>
    </row>
    <row r="206" s="25" customFormat="1" ht="12.75">
      <c r="B206" s="26"/>
    </row>
    <row r="207" s="25" customFormat="1" ht="12.75">
      <c r="B207" s="26"/>
    </row>
    <row r="208" s="25" customFormat="1" ht="12.75">
      <c r="B208" s="26"/>
    </row>
    <row r="209" s="25" customFormat="1" ht="12.75">
      <c r="B209" s="26"/>
    </row>
    <row r="210" s="25" customFormat="1" ht="12.75">
      <c r="B210" s="26"/>
    </row>
    <row r="211" s="25" customFormat="1" ht="12.75">
      <c r="B211" s="26"/>
    </row>
    <row r="212" s="25" customFormat="1" ht="12.75">
      <c r="B212" s="26"/>
    </row>
    <row r="213" s="25" customFormat="1" ht="12.75">
      <c r="B213" s="26"/>
    </row>
    <row r="214" s="25" customFormat="1" ht="12.75">
      <c r="B214" s="26"/>
    </row>
    <row r="215" s="25" customFormat="1" ht="12.75">
      <c r="B215" s="26"/>
    </row>
    <row r="216" s="25" customFormat="1" ht="12.75">
      <c r="B216" s="26"/>
    </row>
    <row r="217" s="25" customFormat="1" ht="12.75">
      <c r="B217" s="26"/>
    </row>
    <row r="218" s="25" customFormat="1" ht="12.75">
      <c r="B218" s="26"/>
    </row>
    <row r="219" s="25" customFormat="1" ht="12.75">
      <c r="B219" s="26"/>
    </row>
    <row r="220" s="25" customFormat="1" ht="12.75">
      <c r="B220" s="26"/>
    </row>
    <row r="221" s="25" customFormat="1" ht="12.75">
      <c r="B221" s="26"/>
    </row>
    <row r="222" s="25" customFormat="1" ht="12.75">
      <c r="B222" s="26"/>
    </row>
    <row r="223" s="25" customFormat="1" ht="12.75">
      <c r="B223" s="26"/>
    </row>
    <row r="224" s="25" customFormat="1" ht="12.75">
      <c r="B224" s="26"/>
    </row>
    <row r="225" s="25" customFormat="1" ht="12.75">
      <c r="B225" s="26"/>
    </row>
    <row r="226" s="25" customFormat="1" ht="12.75">
      <c r="B226" s="26"/>
    </row>
    <row r="227" s="25" customFormat="1" ht="12.75">
      <c r="B227" s="26"/>
    </row>
    <row r="228" s="25" customFormat="1" ht="12.75">
      <c r="B228" s="26"/>
    </row>
    <row r="229" s="25" customFormat="1" ht="12.75">
      <c r="B229" s="26"/>
    </row>
    <row r="230" s="25" customFormat="1" ht="12.75">
      <c r="B230" s="26"/>
    </row>
    <row r="231" s="25" customFormat="1" ht="12.75">
      <c r="B231" s="26"/>
    </row>
    <row r="232" s="25" customFormat="1" ht="12.75">
      <c r="B232" s="26"/>
    </row>
    <row r="233" s="25" customFormat="1" ht="12.75">
      <c r="B233" s="26"/>
    </row>
    <row r="234" s="25" customFormat="1" ht="12.75">
      <c r="B234" s="26"/>
    </row>
    <row r="235" s="25" customFormat="1" ht="12.75">
      <c r="B235" s="26"/>
    </row>
    <row r="236" s="25" customFormat="1" ht="12.75">
      <c r="B236" s="26"/>
    </row>
    <row r="237" s="25" customFormat="1" ht="12.75">
      <c r="B237" s="26"/>
    </row>
    <row r="238" s="25" customFormat="1" ht="12.75">
      <c r="B238" s="26"/>
    </row>
    <row r="239" s="25" customFormat="1" ht="12.75">
      <c r="B239" s="26"/>
    </row>
    <row r="240" s="25" customFormat="1" ht="12.75">
      <c r="B240" s="26"/>
    </row>
    <row r="241" s="25" customFormat="1" ht="12.75">
      <c r="B241" s="26"/>
    </row>
    <row r="242" s="25" customFormat="1" ht="12.75">
      <c r="B242" s="26"/>
    </row>
    <row r="243" s="25" customFormat="1" ht="12.75">
      <c r="B243" s="26"/>
    </row>
    <row r="244" s="25" customFormat="1" ht="12.75">
      <c r="B244" s="26"/>
    </row>
    <row r="245" s="25" customFormat="1" ht="12.75">
      <c r="B245" s="26"/>
    </row>
    <row r="246" s="25" customFormat="1" ht="12.75">
      <c r="B246" s="26"/>
    </row>
    <row r="247" s="25" customFormat="1" ht="12.75">
      <c r="B247" s="26"/>
    </row>
    <row r="248" s="25" customFormat="1" ht="12.75">
      <c r="B248" s="26"/>
    </row>
    <row r="249" s="25" customFormat="1" ht="12.75">
      <c r="B249" s="26"/>
    </row>
    <row r="250" s="25" customFormat="1" ht="12.75">
      <c r="B250" s="26"/>
    </row>
    <row r="251" s="25" customFormat="1" ht="12.75">
      <c r="B251" s="26"/>
    </row>
    <row r="252" s="25" customFormat="1" ht="12.75">
      <c r="B252" s="26"/>
    </row>
    <row r="253" s="25" customFormat="1" ht="12.75">
      <c r="B253" s="26"/>
    </row>
    <row r="254" s="25" customFormat="1" ht="12.75">
      <c r="B254" s="26"/>
    </row>
    <row r="255" s="25" customFormat="1" ht="12.75">
      <c r="B255" s="26"/>
    </row>
    <row r="256" s="25" customFormat="1" ht="12.75">
      <c r="B256" s="26"/>
    </row>
    <row r="257" s="25" customFormat="1" ht="12.75">
      <c r="B257" s="26"/>
    </row>
    <row r="258" s="25" customFormat="1" ht="12.75">
      <c r="B258" s="26"/>
    </row>
    <row r="259" s="25" customFormat="1" ht="12.75">
      <c r="B259" s="26"/>
    </row>
    <row r="260" s="25" customFormat="1" ht="12.75">
      <c r="B260" s="26"/>
    </row>
    <row r="261" s="25" customFormat="1" ht="12.75">
      <c r="B261" s="26"/>
    </row>
    <row r="262" s="25" customFormat="1" ht="12.75">
      <c r="B262" s="26"/>
    </row>
    <row r="263" s="25" customFormat="1" ht="12.75">
      <c r="B263" s="26"/>
    </row>
    <row r="264" s="25" customFormat="1" ht="12.75">
      <c r="B264" s="26"/>
    </row>
    <row r="265" s="25" customFormat="1" ht="12.75">
      <c r="B265" s="26"/>
    </row>
    <row r="266" s="25" customFormat="1" ht="12.75">
      <c r="B266" s="26"/>
    </row>
    <row r="267" s="25" customFormat="1" ht="12.75">
      <c r="B267" s="26"/>
    </row>
    <row r="268" s="25" customFormat="1" ht="12.75">
      <c r="B268" s="26"/>
    </row>
    <row r="269" s="25" customFormat="1" ht="12.75">
      <c r="B269" s="26"/>
    </row>
    <row r="270" s="25" customFormat="1" ht="12.75">
      <c r="B270" s="26"/>
    </row>
    <row r="271" s="25" customFormat="1" ht="12.75">
      <c r="B271" s="26"/>
    </row>
    <row r="272" s="25" customFormat="1" ht="12.75">
      <c r="B272" s="26"/>
    </row>
    <row r="273" s="25" customFormat="1" ht="12.75">
      <c r="B273" s="26"/>
    </row>
    <row r="274" s="25" customFormat="1" ht="12.75">
      <c r="B274" s="26"/>
    </row>
    <row r="275" s="25" customFormat="1" ht="12.75">
      <c r="B275" s="26"/>
    </row>
    <row r="276" s="25" customFormat="1" ht="12.75">
      <c r="B276" s="26"/>
    </row>
    <row r="277" s="25" customFormat="1" ht="12.75">
      <c r="B277" s="26"/>
    </row>
    <row r="278" s="25" customFormat="1" ht="12.75">
      <c r="B278" s="26"/>
    </row>
    <row r="279" s="25" customFormat="1" ht="12.75">
      <c r="B279" s="26"/>
    </row>
    <row r="280" s="25" customFormat="1" ht="12.75">
      <c r="B280" s="26"/>
    </row>
    <row r="281" s="25" customFormat="1" ht="12.75">
      <c r="B281" s="26"/>
    </row>
    <row r="282" s="25" customFormat="1" ht="12.75">
      <c r="B282" s="26"/>
    </row>
    <row r="283" s="25" customFormat="1" ht="12.75">
      <c r="B283" s="26"/>
    </row>
    <row r="284" s="25" customFormat="1" ht="12.75">
      <c r="B284" s="26"/>
    </row>
    <row r="285" s="25" customFormat="1" ht="12.75">
      <c r="B285" s="26"/>
    </row>
    <row r="286" s="25" customFormat="1" ht="12.75">
      <c r="B286" s="26"/>
    </row>
    <row r="287" s="25" customFormat="1" ht="12.75">
      <c r="B287" s="26"/>
    </row>
    <row r="288" s="25" customFormat="1" ht="12.75">
      <c r="B288" s="26"/>
    </row>
    <row r="289" s="25" customFormat="1" ht="12.75">
      <c r="B289" s="26"/>
    </row>
    <row r="290" s="25" customFormat="1" ht="12.75">
      <c r="B290" s="26"/>
    </row>
    <row r="291" s="25" customFormat="1" ht="12.75">
      <c r="B291" s="26"/>
    </row>
    <row r="292" s="25" customFormat="1" ht="12.75">
      <c r="B292" s="26"/>
    </row>
    <row r="293" s="25" customFormat="1" ht="12.75">
      <c r="B293" s="26"/>
    </row>
    <row r="294" s="25" customFormat="1" ht="12.75">
      <c r="B294" s="26"/>
    </row>
    <row r="295" s="25" customFormat="1" ht="12.75">
      <c r="B295" s="26"/>
    </row>
    <row r="296" s="25" customFormat="1" ht="12.75">
      <c r="B296" s="26"/>
    </row>
    <row r="297" s="25" customFormat="1" ht="12.75">
      <c r="B297" s="26"/>
    </row>
    <row r="298" s="25" customFormat="1" ht="12.75">
      <c r="B298" s="26"/>
    </row>
    <row r="299" s="25" customFormat="1" ht="12.75">
      <c r="B299" s="26"/>
    </row>
    <row r="300" s="25" customFormat="1" ht="12.75">
      <c r="B300" s="26"/>
    </row>
    <row r="301" s="25" customFormat="1" ht="12.75">
      <c r="B301" s="26"/>
    </row>
    <row r="302" s="25" customFormat="1" ht="12.75">
      <c r="B302" s="26"/>
    </row>
    <row r="303" s="25" customFormat="1" ht="12.75">
      <c r="B303" s="26"/>
    </row>
    <row r="304" s="25" customFormat="1" ht="12.75">
      <c r="B304" s="26"/>
    </row>
    <row r="305" s="25" customFormat="1" ht="12.75">
      <c r="B305" s="26"/>
    </row>
    <row r="306" s="25" customFormat="1" ht="12.75">
      <c r="B306" s="26"/>
    </row>
    <row r="307" s="25" customFormat="1" ht="12.75">
      <c r="B307" s="26"/>
    </row>
    <row r="308" s="25" customFormat="1" ht="12.75">
      <c r="B308" s="26"/>
    </row>
    <row r="309" s="25" customFormat="1" ht="12.75">
      <c r="B309" s="26"/>
    </row>
    <row r="310" s="25" customFormat="1" ht="12.75">
      <c r="B310" s="26"/>
    </row>
    <row r="311" s="25" customFormat="1" ht="12.75">
      <c r="B311" s="26"/>
    </row>
    <row r="312" s="25" customFormat="1" ht="12.75">
      <c r="B312" s="26"/>
    </row>
    <row r="313" s="25" customFormat="1" ht="12.75">
      <c r="B313" s="26"/>
    </row>
    <row r="314" s="25" customFormat="1" ht="12.75">
      <c r="B314" s="26"/>
    </row>
    <row r="315" s="25" customFormat="1" ht="12.75">
      <c r="B315" s="26"/>
    </row>
    <row r="316" s="25" customFormat="1" ht="12.75">
      <c r="B316" s="26"/>
    </row>
    <row r="317" s="25" customFormat="1" ht="12.75">
      <c r="B317" s="26"/>
    </row>
    <row r="318" s="25" customFormat="1" ht="12.75">
      <c r="B318" s="26"/>
    </row>
    <row r="319" s="25" customFormat="1" ht="12.75">
      <c r="B319" s="26"/>
    </row>
    <row r="320" s="25" customFormat="1" ht="12.75">
      <c r="B320" s="26"/>
    </row>
    <row r="321" s="25" customFormat="1" ht="12.75">
      <c r="B321" s="26"/>
    </row>
    <row r="322" s="25" customFormat="1" ht="12.75">
      <c r="B322" s="26"/>
    </row>
    <row r="323" s="25" customFormat="1" ht="12.75">
      <c r="B323" s="26"/>
    </row>
    <row r="324" s="25" customFormat="1" ht="12.75">
      <c r="B324" s="26"/>
    </row>
    <row r="325" s="25" customFormat="1" ht="12.75">
      <c r="B325" s="26"/>
    </row>
    <row r="326" s="25" customFormat="1" ht="12.75">
      <c r="B326" s="26"/>
    </row>
    <row r="327" s="25" customFormat="1" ht="12.75">
      <c r="B327" s="26"/>
    </row>
    <row r="328" s="25" customFormat="1" ht="12.75">
      <c r="B328" s="26"/>
    </row>
    <row r="329" s="25" customFormat="1" ht="12.75">
      <c r="B329" s="26"/>
    </row>
    <row r="330" s="25" customFormat="1" ht="12.75">
      <c r="B330" s="26"/>
    </row>
    <row r="331" s="25" customFormat="1" ht="12.75">
      <c r="B331" s="26"/>
    </row>
    <row r="332" s="25" customFormat="1" ht="12.75">
      <c r="B332" s="26"/>
    </row>
    <row r="333" s="25" customFormat="1" ht="12.75">
      <c r="B333" s="26"/>
    </row>
    <row r="334" s="25" customFormat="1" ht="12.75">
      <c r="B334" s="26"/>
    </row>
    <row r="335" s="25" customFormat="1" ht="12.75">
      <c r="B335" s="26"/>
    </row>
    <row r="336" s="25" customFormat="1" ht="12.75">
      <c r="B336" s="26"/>
    </row>
    <row r="337" s="25" customFormat="1" ht="12.75">
      <c r="B337" s="26"/>
    </row>
    <row r="338" s="25" customFormat="1" ht="12.75">
      <c r="B338" s="26"/>
    </row>
    <row r="339" s="25" customFormat="1" ht="12.75">
      <c r="B339" s="26"/>
    </row>
    <row r="340" s="25" customFormat="1" ht="12.75">
      <c r="B340" s="26"/>
    </row>
    <row r="341" s="25" customFormat="1" ht="12.75">
      <c r="B341" s="26"/>
    </row>
    <row r="342" s="25" customFormat="1" ht="12.75">
      <c r="B342" s="26"/>
    </row>
    <row r="343" s="25" customFormat="1" ht="12.75">
      <c r="B343" s="26"/>
    </row>
    <row r="344" s="25" customFormat="1" ht="12.75">
      <c r="B344" s="26"/>
    </row>
    <row r="345" s="25" customFormat="1" ht="12.75">
      <c r="B345" s="26"/>
    </row>
    <row r="346" s="25" customFormat="1" ht="12.75">
      <c r="B346" s="26"/>
    </row>
    <row r="347" s="25" customFormat="1" ht="12.75">
      <c r="B347" s="26"/>
    </row>
    <row r="348" s="25" customFormat="1" ht="12.75">
      <c r="B348" s="26"/>
    </row>
    <row r="349" s="25" customFormat="1" ht="12.75">
      <c r="B349" s="26"/>
    </row>
    <row r="350" s="25" customFormat="1" ht="12.75">
      <c r="B350" s="26"/>
    </row>
    <row r="351" s="25" customFormat="1" ht="12.75">
      <c r="B351" s="26"/>
    </row>
    <row r="352" s="25" customFormat="1" ht="12.75">
      <c r="B352" s="26"/>
    </row>
    <row r="353" s="25" customFormat="1" ht="12.75">
      <c r="B353" s="26"/>
    </row>
    <row r="354" s="25" customFormat="1" ht="12.75">
      <c r="B354" s="26"/>
    </row>
    <row r="355" s="25" customFormat="1" ht="12.75">
      <c r="B355" s="26"/>
    </row>
    <row r="356" s="25" customFormat="1" ht="12.75">
      <c r="B356" s="26"/>
    </row>
    <row r="357" s="25" customFormat="1" ht="12.75">
      <c r="B357" s="26"/>
    </row>
    <row r="358" s="25" customFormat="1" ht="12.75">
      <c r="B358" s="26"/>
    </row>
    <row r="359" s="25" customFormat="1" ht="12.75">
      <c r="B359" s="26"/>
    </row>
    <row r="360" s="25" customFormat="1" ht="12.75">
      <c r="B360" s="26"/>
    </row>
    <row r="361" s="25" customFormat="1" ht="12.75">
      <c r="B361" s="26"/>
    </row>
    <row r="362" s="25" customFormat="1" ht="12.75">
      <c r="B362" s="26"/>
    </row>
    <row r="363" s="25" customFormat="1" ht="12.75">
      <c r="B363" s="26"/>
    </row>
    <row r="364" s="25" customFormat="1" ht="12.75">
      <c r="B364" s="26"/>
    </row>
    <row r="365" s="25" customFormat="1" ht="12.75">
      <c r="B365" s="26"/>
    </row>
    <row r="366" s="25" customFormat="1" ht="12.75">
      <c r="B366" s="26"/>
    </row>
    <row r="367" s="25" customFormat="1" ht="12.75">
      <c r="B367" s="26"/>
    </row>
    <row r="368" s="25" customFormat="1" ht="12.75">
      <c r="B368" s="26"/>
    </row>
    <row r="369" s="25" customFormat="1" ht="12.75">
      <c r="B369" s="26"/>
    </row>
    <row r="370" s="25" customFormat="1" ht="12.75">
      <c r="B370" s="26"/>
    </row>
    <row r="371" s="25" customFormat="1" ht="12.75">
      <c r="B371" s="26"/>
    </row>
    <row r="372" s="25" customFormat="1" ht="12.75">
      <c r="B372" s="26"/>
    </row>
    <row r="373" s="25" customFormat="1" ht="12.75">
      <c r="B373" s="26"/>
    </row>
    <row r="374" s="25" customFormat="1" ht="12.75">
      <c r="B374" s="26"/>
    </row>
    <row r="375" s="25" customFormat="1" ht="12.75">
      <c r="B375" s="26"/>
    </row>
    <row r="376" s="25" customFormat="1" ht="12.75">
      <c r="B376" s="26"/>
    </row>
    <row r="377" s="25" customFormat="1" ht="12.75">
      <c r="B377" s="26"/>
    </row>
    <row r="378" s="25" customFormat="1" ht="12.75">
      <c r="B378" s="26"/>
    </row>
    <row r="379" s="25" customFormat="1" ht="12.75">
      <c r="B379" s="26"/>
    </row>
    <row r="380" s="25" customFormat="1" ht="12.75">
      <c r="B380" s="26"/>
    </row>
    <row r="381" s="25" customFormat="1" ht="12.75">
      <c r="B381" s="26"/>
    </row>
    <row r="382" s="25" customFormat="1" ht="12.75">
      <c r="B382" s="26"/>
    </row>
    <row r="383" s="25" customFormat="1" ht="12.75">
      <c r="B383" s="26"/>
    </row>
    <row r="384" s="25" customFormat="1" ht="12.75">
      <c r="B384" s="26"/>
    </row>
    <row r="385" s="25" customFormat="1" ht="12.75">
      <c r="B385" s="26"/>
    </row>
    <row r="386" s="25" customFormat="1" ht="12.75">
      <c r="B386" s="26"/>
    </row>
    <row r="387" s="25" customFormat="1" ht="12.75">
      <c r="B387" s="26"/>
    </row>
    <row r="388" s="25" customFormat="1" ht="12.75">
      <c r="B388" s="26"/>
    </row>
    <row r="389" s="25" customFormat="1" ht="12.75">
      <c r="B389" s="26"/>
    </row>
    <row r="390" s="25" customFormat="1" ht="12.75">
      <c r="B390" s="26"/>
    </row>
    <row r="391" s="25" customFormat="1" ht="12.75">
      <c r="B391" s="26"/>
    </row>
    <row r="392" s="25" customFormat="1" ht="12.75">
      <c r="B392" s="26"/>
    </row>
    <row r="393" s="25" customFormat="1" ht="12.75">
      <c r="B393" s="26"/>
    </row>
    <row r="394" s="25" customFormat="1" ht="12.75">
      <c r="B394" s="26"/>
    </row>
    <row r="395" s="25" customFormat="1" ht="12.75">
      <c r="B395" s="26"/>
    </row>
    <row r="396" s="25" customFormat="1" ht="12.75">
      <c r="B396" s="26"/>
    </row>
    <row r="397" s="25" customFormat="1" ht="12.75">
      <c r="B397" s="26"/>
    </row>
    <row r="398" s="25" customFormat="1" ht="12.75">
      <c r="B398" s="26"/>
    </row>
    <row r="399" s="25" customFormat="1" ht="12.75">
      <c r="B399" s="26"/>
    </row>
    <row r="400" s="25" customFormat="1" ht="12.75">
      <c r="B400" s="26"/>
    </row>
    <row r="401" s="25" customFormat="1" ht="12.75">
      <c r="B401" s="26"/>
    </row>
    <row r="402" s="25" customFormat="1" ht="12.75">
      <c r="B402" s="26"/>
    </row>
    <row r="403" s="25" customFormat="1" ht="12.75">
      <c r="B403" s="26"/>
    </row>
    <row r="404" s="25" customFormat="1" ht="12.75">
      <c r="B404" s="26"/>
    </row>
    <row r="405" s="25" customFormat="1" ht="12.75">
      <c r="B405" s="26"/>
    </row>
    <row r="406" s="25" customFormat="1" ht="12.75">
      <c r="B406" s="26"/>
    </row>
    <row r="407" s="25" customFormat="1" ht="12.75">
      <c r="B407" s="26"/>
    </row>
    <row r="408" s="25" customFormat="1" ht="12.75">
      <c r="B408" s="26"/>
    </row>
    <row r="409" s="25" customFormat="1" ht="12.75">
      <c r="B409" s="26"/>
    </row>
    <row r="410" s="25" customFormat="1" ht="12.75">
      <c r="B410" s="26"/>
    </row>
    <row r="411" s="25" customFormat="1" ht="12.75">
      <c r="B411" s="26"/>
    </row>
    <row r="412" s="25" customFormat="1" ht="12.75">
      <c r="B412" s="26"/>
    </row>
    <row r="413" s="25" customFormat="1" ht="12.75">
      <c r="B413" s="26"/>
    </row>
    <row r="414" s="25" customFormat="1" ht="12.75">
      <c r="B414" s="26"/>
    </row>
    <row r="415" s="25" customFormat="1" ht="12.75">
      <c r="B415" s="26"/>
    </row>
    <row r="416" s="25" customFormat="1" ht="12.75">
      <c r="B416" s="26"/>
    </row>
    <row r="417" s="25" customFormat="1" ht="12.75">
      <c r="B417" s="26"/>
    </row>
    <row r="418" s="25" customFormat="1" ht="12.75">
      <c r="B418" s="26"/>
    </row>
    <row r="419" s="25" customFormat="1" ht="12.75">
      <c r="B419" s="26"/>
    </row>
    <row r="420" s="25" customFormat="1" ht="12.75">
      <c r="B420" s="26"/>
    </row>
    <row r="421" s="25" customFormat="1" ht="12.75">
      <c r="B421" s="26"/>
    </row>
    <row r="422" s="25" customFormat="1" ht="12.75">
      <c r="B422" s="26"/>
    </row>
    <row r="423" s="25" customFormat="1" ht="12.75">
      <c r="B423" s="26"/>
    </row>
    <row r="424" s="25" customFormat="1" ht="12.75">
      <c r="B424" s="26"/>
    </row>
    <row r="425" s="25" customFormat="1" ht="12.75">
      <c r="B425" s="26"/>
    </row>
    <row r="426" s="25" customFormat="1" ht="12.75">
      <c r="B426" s="26"/>
    </row>
    <row r="427" s="25" customFormat="1" ht="12.75">
      <c r="B427" s="26"/>
    </row>
    <row r="428" s="25" customFormat="1" ht="12.75">
      <c r="B428" s="26"/>
    </row>
    <row r="429" s="25" customFormat="1" ht="12.75">
      <c r="B429" s="26"/>
    </row>
    <row r="430" s="25" customFormat="1" ht="12.75">
      <c r="B430" s="26"/>
    </row>
    <row r="431" s="25" customFormat="1" ht="12.75">
      <c r="B431" s="26"/>
    </row>
    <row r="432" s="25" customFormat="1" ht="12.75">
      <c r="B432" s="26"/>
    </row>
    <row r="433" s="25" customFormat="1" ht="12.75">
      <c r="B433" s="26"/>
    </row>
    <row r="434" s="25" customFormat="1" ht="12.75">
      <c r="B434" s="26"/>
    </row>
    <row r="435" s="25" customFormat="1" ht="12.75">
      <c r="B435" s="26"/>
    </row>
    <row r="436" s="25" customFormat="1" ht="12.75">
      <c r="B436" s="26"/>
    </row>
    <row r="437" s="25" customFormat="1" ht="12.75">
      <c r="B437" s="26"/>
    </row>
    <row r="438" s="25" customFormat="1" ht="12.75">
      <c r="B438" s="26"/>
    </row>
    <row r="439" s="25" customFormat="1" ht="12.75">
      <c r="B439" s="26"/>
    </row>
    <row r="440" s="25" customFormat="1" ht="12.75">
      <c r="B440" s="26"/>
    </row>
    <row r="441" s="25" customFormat="1" ht="12.75">
      <c r="B441" s="26"/>
    </row>
    <row r="442" s="25" customFormat="1" ht="12.75">
      <c r="B442" s="26"/>
    </row>
    <row r="443" s="25" customFormat="1" ht="12.75">
      <c r="B443" s="26"/>
    </row>
    <row r="444" s="25" customFormat="1" ht="12.75">
      <c r="B444" s="26"/>
    </row>
    <row r="445" s="25" customFormat="1" ht="12.75">
      <c r="B445" s="26"/>
    </row>
    <row r="446" s="25" customFormat="1" ht="12.75">
      <c r="B446" s="26"/>
    </row>
    <row r="447" s="25" customFormat="1" ht="12.75">
      <c r="B447" s="26"/>
    </row>
    <row r="448" s="25" customFormat="1" ht="12.75">
      <c r="B448" s="26"/>
    </row>
    <row r="449" s="25" customFormat="1" ht="12.75">
      <c r="B449" s="26"/>
    </row>
    <row r="450" s="25" customFormat="1" ht="12.75">
      <c r="B450" s="26"/>
    </row>
    <row r="451" s="25" customFormat="1" ht="12.75">
      <c r="B451" s="26"/>
    </row>
    <row r="452" s="25" customFormat="1" ht="12.75">
      <c r="B452" s="26"/>
    </row>
    <row r="453" s="25" customFormat="1" ht="12.75">
      <c r="B453" s="26"/>
    </row>
    <row r="454" s="25" customFormat="1" ht="12.75">
      <c r="B454" s="26"/>
    </row>
    <row r="455" s="25" customFormat="1" ht="12.75">
      <c r="B455" s="26"/>
    </row>
    <row r="456" s="25" customFormat="1" ht="12.75">
      <c r="B456" s="26"/>
    </row>
    <row r="457" s="25" customFormat="1" ht="12.75">
      <c r="B457" s="26"/>
    </row>
    <row r="458" s="25" customFormat="1" ht="12.75">
      <c r="B458" s="26"/>
    </row>
    <row r="459" s="25" customFormat="1" ht="12.75">
      <c r="B459" s="26"/>
    </row>
    <row r="460" s="25" customFormat="1" ht="12.75">
      <c r="B460" s="26"/>
    </row>
    <row r="461" s="25" customFormat="1" ht="12.75">
      <c r="B461" s="26"/>
    </row>
    <row r="462" s="25" customFormat="1" ht="12.75">
      <c r="B462" s="26"/>
    </row>
    <row r="463" s="25" customFormat="1" ht="12.75">
      <c r="B463" s="26"/>
    </row>
    <row r="464" s="25" customFormat="1" ht="12.75">
      <c r="B464" s="26"/>
    </row>
    <row r="465" s="25" customFormat="1" ht="12.75">
      <c r="B465" s="26"/>
    </row>
    <row r="466" s="25" customFormat="1" ht="12.75">
      <c r="B466" s="26"/>
    </row>
    <row r="467" s="25" customFormat="1" ht="12.75">
      <c r="B467" s="26"/>
    </row>
    <row r="468" s="25" customFormat="1" ht="12.75">
      <c r="B468" s="26"/>
    </row>
    <row r="469" s="25" customFormat="1" ht="12.75">
      <c r="B469" s="26"/>
    </row>
    <row r="470" s="25" customFormat="1" ht="12.75">
      <c r="B470" s="26"/>
    </row>
    <row r="471" s="25" customFormat="1" ht="12.75">
      <c r="B471" s="26"/>
    </row>
    <row r="472" s="25" customFormat="1" ht="12.75">
      <c r="B472" s="26"/>
    </row>
    <row r="473" s="25" customFormat="1" ht="12.75">
      <c r="B473" s="26"/>
    </row>
    <row r="474" s="25" customFormat="1" ht="12.75">
      <c r="B474" s="26"/>
    </row>
    <row r="475" s="25" customFormat="1" ht="12.75">
      <c r="B475" s="26"/>
    </row>
    <row r="476" s="25" customFormat="1" ht="12.75">
      <c r="B476" s="26"/>
    </row>
    <row r="477" s="25" customFormat="1" ht="12.75">
      <c r="B477" s="26"/>
    </row>
    <row r="478" s="25" customFormat="1" ht="12.75">
      <c r="B478" s="26"/>
    </row>
    <row r="479" s="25" customFormat="1" ht="12.75">
      <c r="B479" s="26"/>
    </row>
    <row r="480" s="25" customFormat="1" ht="12.75">
      <c r="B480" s="26"/>
    </row>
    <row r="481" s="25" customFormat="1" ht="12.75">
      <c r="B481" s="26"/>
    </row>
    <row r="482" s="25" customFormat="1" ht="12.75">
      <c r="B482" s="26"/>
    </row>
    <row r="483" s="25" customFormat="1" ht="12.75">
      <c r="B483" s="26"/>
    </row>
    <row r="484" s="25" customFormat="1" ht="12.75">
      <c r="B484" s="26"/>
    </row>
    <row r="485" s="25" customFormat="1" ht="12.75">
      <c r="B485" s="26"/>
    </row>
    <row r="486" s="25" customFormat="1" ht="12.75">
      <c r="B486" s="26"/>
    </row>
    <row r="487" s="25" customFormat="1" ht="12.75">
      <c r="B487" s="26"/>
    </row>
    <row r="488" s="25" customFormat="1" ht="12.75">
      <c r="B488" s="26"/>
    </row>
    <row r="489" s="25" customFormat="1" ht="12.75">
      <c r="B489" s="26"/>
    </row>
    <row r="490" s="25" customFormat="1" ht="12.75">
      <c r="B490" s="26"/>
    </row>
    <row r="491" s="25" customFormat="1" ht="12.75">
      <c r="B491" s="26"/>
    </row>
    <row r="492" s="25" customFormat="1" ht="12.75">
      <c r="B492" s="26"/>
    </row>
    <row r="493" s="25" customFormat="1" ht="12.75">
      <c r="B493" s="26"/>
    </row>
    <row r="494" s="25" customFormat="1" ht="12.75">
      <c r="B494" s="26"/>
    </row>
    <row r="495" s="25" customFormat="1" ht="12.75">
      <c r="B495" s="26"/>
    </row>
    <row r="496" s="25" customFormat="1" ht="12.75">
      <c r="B496" s="26"/>
    </row>
    <row r="497" s="25" customFormat="1" ht="12.75">
      <c r="B497" s="26"/>
    </row>
    <row r="498" s="25" customFormat="1" ht="12.75">
      <c r="B498" s="26"/>
    </row>
    <row r="499" s="25" customFormat="1" ht="12.75">
      <c r="B499" s="26"/>
    </row>
    <row r="500" s="25" customFormat="1" ht="12.75">
      <c r="B500" s="26"/>
    </row>
    <row r="501" s="25" customFormat="1" ht="12.75">
      <c r="B501" s="26"/>
    </row>
    <row r="502" s="25" customFormat="1" ht="12.75">
      <c r="B502" s="26"/>
    </row>
    <row r="503" s="25" customFormat="1" ht="12.75">
      <c r="B503" s="26"/>
    </row>
    <row r="504" s="25" customFormat="1" ht="12.75">
      <c r="B504" s="26"/>
    </row>
    <row r="505" s="25" customFormat="1" ht="12.75">
      <c r="B505" s="26"/>
    </row>
    <row r="506" s="25" customFormat="1" ht="12.75">
      <c r="B506" s="26"/>
    </row>
    <row r="507" s="25" customFormat="1" ht="12.75">
      <c r="B507" s="26"/>
    </row>
    <row r="508" s="25" customFormat="1" ht="12.75">
      <c r="B508" s="26"/>
    </row>
    <row r="509" s="25" customFormat="1" ht="12.75">
      <c r="B509" s="26"/>
    </row>
    <row r="510" s="25" customFormat="1" ht="12.75">
      <c r="B510" s="26"/>
    </row>
    <row r="511" s="25" customFormat="1" ht="12.75">
      <c r="B511" s="26"/>
    </row>
    <row r="512" s="25" customFormat="1" ht="12.75">
      <c r="B512" s="26"/>
    </row>
    <row r="513" s="25" customFormat="1" ht="12.75">
      <c r="B513" s="26"/>
    </row>
    <row r="514" s="25" customFormat="1" ht="12.75">
      <c r="B514" s="26"/>
    </row>
    <row r="515" s="25" customFormat="1" ht="12.75">
      <c r="B515" s="26"/>
    </row>
    <row r="516" s="25" customFormat="1" ht="12.75">
      <c r="B516" s="26"/>
    </row>
    <row r="517" s="25" customFormat="1" ht="12.75">
      <c r="B517" s="26"/>
    </row>
    <row r="518" s="25" customFormat="1" ht="12.75">
      <c r="B518" s="26"/>
    </row>
    <row r="519" s="25" customFormat="1" ht="12.75">
      <c r="B519" s="26"/>
    </row>
    <row r="520" s="25" customFormat="1" ht="12.75">
      <c r="B520" s="26"/>
    </row>
    <row r="521" s="25" customFormat="1" ht="12.75">
      <c r="B521" s="26"/>
    </row>
    <row r="522" s="25" customFormat="1" ht="12.75">
      <c r="B522" s="26"/>
    </row>
    <row r="523" s="25" customFormat="1" ht="12.75">
      <c r="B523" s="26"/>
    </row>
    <row r="524" s="25" customFormat="1" ht="12.75">
      <c r="B524" s="26"/>
    </row>
    <row r="525" s="25" customFormat="1" ht="12.75">
      <c r="B525" s="26"/>
    </row>
    <row r="526" s="25" customFormat="1" ht="12.75">
      <c r="B526" s="26"/>
    </row>
    <row r="527" s="25" customFormat="1" ht="12.75">
      <c r="B527" s="26"/>
    </row>
    <row r="528" s="25" customFormat="1" ht="12.75">
      <c r="B528" s="26"/>
    </row>
    <row r="529" s="25" customFormat="1" ht="12.75">
      <c r="B529" s="26"/>
    </row>
    <row r="530" s="25" customFormat="1" ht="12.75">
      <c r="B530" s="26"/>
    </row>
    <row r="531" s="25" customFormat="1" ht="12.75">
      <c r="B531" s="26"/>
    </row>
    <row r="532" s="25" customFormat="1" ht="12.75">
      <c r="B532" s="26"/>
    </row>
    <row r="533" s="25" customFormat="1" ht="12.75">
      <c r="B533" s="26"/>
    </row>
    <row r="534" s="25" customFormat="1" ht="12.75">
      <c r="B534" s="26"/>
    </row>
    <row r="535" s="25" customFormat="1" ht="12.75">
      <c r="B535" s="26"/>
    </row>
    <row r="536" s="25" customFormat="1" ht="12.75">
      <c r="B536" s="26"/>
    </row>
    <row r="537" s="25" customFormat="1" ht="12.75">
      <c r="B537" s="26"/>
    </row>
  </sheetData>
  <sheetProtection password="DE55" sheet="1" objects="1" scenarios="1"/>
  <printOptions/>
  <pageMargins left="0.75" right="0.75" top="1" bottom="1" header="0.5" footer="0.5"/>
  <pageSetup fitToHeight="1" fitToWidth="1" horizontalDpi="600" verticalDpi="600" orientation="portrait" paperSize="9" scale="76" r:id="rId4"/>
  <headerFooter alignWithMargins="0">
    <oddHeader>&amp;L&amp;"Arial,Vet"&amp;F&amp;R&amp;"Arial,Vet"&amp;A</oddHeader>
    <oddFooter>&amp;L&amp;"Arial,Vet"vos/abb keizer&amp;C&amp;"Arial,Vet"&amp;D&amp;R&amp;"Arial,Vet"&amp;P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37"/>
  <sheetViews>
    <sheetView workbookViewId="0" topLeftCell="A28">
      <selection activeCell="B2" sqref="B2"/>
    </sheetView>
  </sheetViews>
  <sheetFormatPr defaultColWidth="9.140625" defaultRowHeight="12.75"/>
  <cols>
    <col min="1" max="1" width="3.140625" style="25" customWidth="1"/>
    <col min="2" max="2" width="13.140625" style="1" customWidth="1"/>
    <col min="3" max="3" width="21.57421875" style="0" customWidth="1"/>
    <col min="4" max="4" width="13.421875" style="0" customWidth="1"/>
    <col min="5" max="5" width="12.140625" style="0" bestFit="1" customWidth="1"/>
    <col min="6" max="6" width="13.7109375" style="0" customWidth="1"/>
    <col min="7" max="7" width="10.421875" style="0" bestFit="1" customWidth="1"/>
    <col min="8" max="8" width="11.140625" style="0" bestFit="1" customWidth="1"/>
    <col min="9" max="9" width="9.421875" style="0" bestFit="1" customWidth="1"/>
    <col min="11" max="55" width="9.140625" style="25" customWidth="1"/>
  </cols>
  <sheetData>
    <row r="1" spans="2:10" ht="12.75">
      <c r="B1" s="26"/>
      <c r="C1" s="25"/>
      <c r="D1" s="25"/>
      <c r="E1" s="25"/>
      <c r="F1" s="25"/>
      <c r="G1" s="25"/>
      <c r="H1" s="25"/>
      <c r="I1" s="25"/>
      <c r="J1" s="25"/>
    </row>
    <row r="2" spans="2:10" ht="12.75">
      <c r="B2" s="46"/>
      <c r="C2" s="47"/>
      <c r="D2" s="47"/>
      <c r="E2" s="47"/>
      <c r="F2" s="47"/>
      <c r="G2" s="47"/>
      <c r="H2" s="47"/>
      <c r="I2" s="47"/>
      <c r="J2" s="48"/>
    </row>
    <row r="3" spans="2:10" ht="12.75">
      <c r="B3" s="49"/>
      <c r="C3" s="28"/>
      <c r="D3" s="28"/>
      <c r="E3" s="28"/>
      <c r="F3" s="28"/>
      <c r="G3" s="28"/>
      <c r="H3" s="28"/>
      <c r="I3" s="28"/>
      <c r="J3" s="50"/>
    </row>
    <row r="4" spans="2:10" ht="15.75">
      <c r="B4" s="49"/>
      <c r="C4" s="28"/>
      <c r="D4" s="28"/>
      <c r="E4" s="51" t="s">
        <v>18</v>
      </c>
      <c r="F4" s="28"/>
      <c r="G4" s="28"/>
      <c r="H4" s="28"/>
      <c r="I4" s="28"/>
      <c r="J4" s="50"/>
    </row>
    <row r="5" spans="2:10" ht="15.75">
      <c r="B5" s="49"/>
      <c r="C5" s="28"/>
      <c r="D5" s="28"/>
      <c r="E5" s="51" t="s">
        <v>45</v>
      </c>
      <c r="F5" s="28"/>
      <c r="G5" s="28"/>
      <c r="H5" s="28"/>
      <c r="I5" s="28"/>
      <c r="J5" s="50"/>
    </row>
    <row r="6" spans="2:10" ht="15.75">
      <c r="B6" s="49"/>
      <c r="C6" s="28"/>
      <c r="D6" s="28"/>
      <c r="E6" s="51" t="s">
        <v>52</v>
      </c>
      <c r="F6" s="28"/>
      <c r="G6" s="28"/>
      <c r="H6" s="28"/>
      <c r="I6" s="28"/>
      <c r="J6" s="50"/>
    </row>
    <row r="7" spans="2:10" ht="12.75">
      <c r="B7" s="52"/>
      <c r="C7" s="28"/>
      <c r="D7" s="28"/>
      <c r="E7" s="28"/>
      <c r="F7" s="28"/>
      <c r="G7" s="28"/>
      <c r="H7" s="28"/>
      <c r="I7" s="28"/>
      <c r="J7" s="50"/>
    </row>
    <row r="8" spans="2:10" ht="12.75">
      <c r="B8" s="52"/>
      <c r="C8" s="28"/>
      <c r="D8" s="28"/>
      <c r="E8" s="28"/>
      <c r="F8" s="28"/>
      <c r="G8" s="28"/>
      <c r="H8" s="28"/>
      <c r="I8" s="28"/>
      <c r="J8" s="50"/>
    </row>
    <row r="9" spans="2:10" ht="12.75">
      <c r="B9" s="52"/>
      <c r="C9" s="28"/>
      <c r="D9" s="28"/>
      <c r="E9" s="28"/>
      <c r="F9" s="28"/>
      <c r="G9" s="28"/>
      <c r="H9" s="28"/>
      <c r="I9" s="28"/>
      <c r="J9" s="50"/>
    </row>
    <row r="10" spans="2:10" ht="12.75">
      <c r="B10" s="52"/>
      <c r="C10" s="28"/>
      <c r="D10" s="28"/>
      <c r="E10" s="28"/>
      <c r="F10" s="28"/>
      <c r="G10" s="28"/>
      <c r="H10" s="28"/>
      <c r="I10" s="28"/>
      <c r="J10" s="50"/>
    </row>
    <row r="11" spans="2:10" ht="12.75">
      <c r="B11" s="52"/>
      <c r="C11" s="28"/>
      <c r="D11" s="28"/>
      <c r="E11" s="28"/>
      <c r="F11" s="28"/>
      <c r="G11" s="28"/>
      <c r="H11" s="28"/>
      <c r="I11" s="28"/>
      <c r="J11" s="50"/>
    </row>
    <row r="12" spans="2:10" ht="12.75">
      <c r="B12" s="52"/>
      <c r="C12" s="28"/>
      <c r="D12" s="28"/>
      <c r="E12" s="28"/>
      <c r="F12" s="28"/>
      <c r="G12" s="28"/>
      <c r="H12" s="28"/>
      <c r="I12" s="28"/>
      <c r="J12" s="50"/>
    </row>
    <row r="13" spans="2:10" ht="12.75">
      <c r="B13" s="52"/>
      <c r="C13" s="28"/>
      <c r="D13" s="28"/>
      <c r="E13" s="28"/>
      <c r="F13" s="28"/>
      <c r="G13" s="28"/>
      <c r="H13" s="28"/>
      <c r="I13" s="28"/>
      <c r="J13" s="50"/>
    </row>
    <row r="14" spans="2:10" ht="16.5" thickBot="1">
      <c r="B14" s="69" t="s">
        <v>48</v>
      </c>
      <c r="C14" s="28"/>
      <c r="D14" s="28"/>
      <c r="E14" s="28"/>
      <c r="F14" s="28"/>
      <c r="G14" s="28"/>
      <c r="H14" s="28"/>
      <c r="I14" s="28"/>
      <c r="J14" s="50"/>
    </row>
    <row r="15" spans="2:10" ht="13.5" thickTop="1">
      <c r="B15" s="53" t="s">
        <v>16</v>
      </c>
      <c r="C15" s="10"/>
      <c r="D15" s="10"/>
      <c r="E15" s="10"/>
      <c r="F15" s="10"/>
      <c r="G15" s="10"/>
      <c r="H15" s="10"/>
      <c r="I15" s="10"/>
      <c r="J15" s="54"/>
    </row>
    <row r="16" spans="2:10" ht="38.25">
      <c r="B16" s="55"/>
      <c r="C16" s="2" t="s">
        <v>9</v>
      </c>
      <c r="D16" s="3" t="s">
        <v>0</v>
      </c>
      <c r="E16" s="3" t="s">
        <v>1</v>
      </c>
      <c r="F16" s="3" t="s">
        <v>2</v>
      </c>
      <c r="G16" s="3" t="s">
        <v>3</v>
      </c>
      <c r="H16" s="3" t="s">
        <v>8</v>
      </c>
      <c r="I16" s="4" t="s">
        <v>14</v>
      </c>
      <c r="J16" s="56"/>
    </row>
    <row r="17" spans="2:10" ht="12.75">
      <c r="B17" s="55"/>
      <c r="C17" s="5" t="s">
        <v>4</v>
      </c>
      <c r="D17" s="21">
        <f>1/12</f>
        <v>0.08333333333333333</v>
      </c>
      <c r="E17" s="22">
        <f>+Tabellen!F20</f>
        <v>1199.32</v>
      </c>
      <c r="F17" s="75">
        <f>+Tabellen!F17</f>
        <v>41.2</v>
      </c>
      <c r="G17" s="22">
        <f>+Tabellen!F21</f>
        <v>38.83</v>
      </c>
      <c r="H17" s="22">
        <f>ROUND(D17*(E17+ROUND(F17*G17,2)),2)</f>
        <v>233.26</v>
      </c>
      <c r="I17" s="64">
        <v>1</v>
      </c>
      <c r="J17" s="56"/>
    </row>
    <row r="18" spans="2:10" ht="12.75">
      <c r="B18" s="55"/>
      <c r="C18" s="3" t="s">
        <v>5</v>
      </c>
      <c r="D18" s="21">
        <f>1/12</f>
        <v>0.08333333333333333</v>
      </c>
      <c r="E18" s="22">
        <f>+Tabellen!F22</f>
        <v>1714.07</v>
      </c>
      <c r="F18" s="75">
        <f>+Tabellen!F17</f>
        <v>41.2</v>
      </c>
      <c r="G18" s="22">
        <f>+Tabellen!F23</f>
        <v>55.5</v>
      </c>
      <c r="H18" s="22">
        <f>ROUND(D18*(E18+ROUND(F18*G18,2)),2)</f>
        <v>333.39</v>
      </c>
      <c r="I18" s="64">
        <v>1</v>
      </c>
      <c r="J18" s="56"/>
    </row>
    <row r="19" spans="2:10" ht="12.75">
      <c r="B19" s="55"/>
      <c r="C19" s="3"/>
      <c r="D19" s="3"/>
      <c r="E19" s="3"/>
      <c r="F19" s="3"/>
      <c r="G19" s="3"/>
      <c r="H19" s="3"/>
      <c r="I19" s="3"/>
      <c r="J19" s="56"/>
    </row>
    <row r="20" spans="2:10" ht="12.75">
      <c r="B20" s="55"/>
      <c r="C20" s="6" t="s">
        <v>10</v>
      </c>
      <c r="D20" s="3"/>
      <c r="E20" s="3"/>
      <c r="F20" s="6">
        <v>2010</v>
      </c>
      <c r="G20" s="6"/>
      <c r="H20" s="6">
        <v>2011</v>
      </c>
      <c r="I20" s="3"/>
      <c r="J20" s="56"/>
    </row>
    <row r="21" spans="2:10" ht="12.75">
      <c r="B21" s="55"/>
      <c r="C21" s="3" t="s">
        <v>6</v>
      </c>
      <c r="D21" s="21">
        <f>1/12</f>
        <v>0.08333333333333333</v>
      </c>
      <c r="E21" s="22">
        <f>+Tabellen!F31</f>
        <v>789</v>
      </c>
      <c r="F21" s="21">
        <f>+ROUND(D21*E21,2)</f>
        <v>65.75</v>
      </c>
      <c r="G21" s="22">
        <f>+Tabellen!G31</f>
        <v>805</v>
      </c>
      <c r="H21" s="22">
        <f>+ROUND(D21*G21,2)</f>
        <v>67.08</v>
      </c>
      <c r="I21" s="3"/>
      <c r="J21" s="56"/>
    </row>
    <row r="22" spans="2:10" ht="12.75">
      <c r="B22" s="55"/>
      <c r="C22" s="3" t="s">
        <v>7</v>
      </c>
      <c r="D22" s="21">
        <f>1/12</f>
        <v>0.08333333333333333</v>
      </c>
      <c r="E22" s="22">
        <f>+Tabellen!F32</f>
        <v>209.26</v>
      </c>
      <c r="F22" s="21">
        <f>+ROUND(D22*E22,2)</f>
        <v>17.44</v>
      </c>
      <c r="G22" s="22">
        <f>+Tabellen!G32</f>
        <v>213.42</v>
      </c>
      <c r="H22" s="22">
        <f>+ROUND(D22*G22,2)</f>
        <v>17.79</v>
      </c>
      <c r="I22" s="3"/>
      <c r="J22" s="56"/>
    </row>
    <row r="23" spans="2:10" ht="12.75">
      <c r="B23" s="55"/>
      <c r="C23" s="3"/>
      <c r="D23" s="3"/>
      <c r="E23" s="3"/>
      <c r="F23" s="3"/>
      <c r="G23" s="3"/>
      <c r="H23" s="3"/>
      <c r="I23" s="3"/>
      <c r="J23" s="56"/>
    </row>
    <row r="24" spans="2:10" ht="12.75">
      <c r="B24" s="55"/>
      <c r="C24" s="6" t="s">
        <v>60</v>
      </c>
      <c r="D24" s="3"/>
      <c r="E24" s="3"/>
      <c r="F24" s="3"/>
      <c r="G24" s="3"/>
      <c r="H24" s="3"/>
      <c r="I24" s="3"/>
      <c r="J24" s="56"/>
    </row>
    <row r="25" spans="2:10" ht="12.75">
      <c r="B25" s="55"/>
      <c r="C25" s="3">
        <v>2010</v>
      </c>
      <c r="D25" s="22">
        <f>+H17*I17+H18*I18+F21*I17+F22*I18</f>
        <v>649.84</v>
      </c>
      <c r="E25" s="3" t="s">
        <v>12</v>
      </c>
      <c r="F25" s="22">
        <f>+D25*5</f>
        <v>3249.2000000000003</v>
      </c>
      <c r="G25" s="3"/>
      <c r="H25" s="3"/>
      <c r="I25" s="3"/>
      <c r="J25" s="56"/>
    </row>
    <row r="26" spans="2:10" ht="15">
      <c r="B26" s="55"/>
      <c r="C26" s="3">
        <v>2011</v>
      </c>
      <c r="D26" s="22">
        <f>+H17*I17+H18*I18+H21*I17+H22*I18</f>
        <v>651.52</v>
      </c>
      <c r="E26" s="3" t="s">
        <v>13</v>
      </c>
      <c r="F26" s="23">
        <f>+D26*7</f>
        <v>4560.639999999999</v>
      </c>
      <c r="G26" s="3"/>
      <c r="H26" s="3"/>
      <c r="I26" s="3"/>
      <c r="J26" s="56"/>
    </row>
    <row r="27" spans="2:10" ht="12.75">
      <c r="B27" s="55"/>
      <c r="C27" s="3"/>
      <c r="D27" s="3"/>
      <c r="E27" s="3" t="s">
        <v>15</v>
      </c>
      <c r="F27" s="22">
        <f>SUM(F25:F26)</f>
        <v>7809.84</v>
      </c>
      <c r="G27" s="3"/>
      <c r="H27" s="3"/>
      <c r="I27" s="3"/>
      <c r="J27" s="56"/>
    </row>
    <row r="28" spans="2:10" ht="13.5" thickBot="1">
      <c r="B28" s="57"/>
      <c r="C28" s="27"/>
      <c r="D28" s="27"/>
      <c r="E28" s="27"/>
      <c r="F28" s="27"/>
      <c r="G28" s="27"/>
      <c r="H28" s="27"/>
      <c r="I28" s="27"/>
      <c r="J28" s="58"/>
    </row>
    <row r="29" spans="2:10" ht="13.5" thickTop="1">
      <c r="B29" s="49"/>
      <c r="C29" s="28"/>
      <c r="D29" s="28"/>
      <c r="E29" s="28"/>
      <c r="F29" s="28"/>
      <c r="G29" s="28"/>
      <c r="H29" s="28"/>
      <c r="I29" s="28"/>
      <c r="J29" s="50"/>
    </row>
    <row r="30" spans="2:10" ht="12.75">
      <c r="B30" s="49"/>
      <c r="C30" s="28"/>
      <c r="D30" s="28"/>
      <c r="E30" s="28"/>
      <c r="F30" s="28"/>
      <c r="G30" s="28"/>
      <c r="H30" s="28"/>
      <c r="I30" s="28"/>
      <c r="J30" s="50"/>
    </row>
    <row r="31" spans="2:10" ht="16.5" thickBot="1">
      <c r="B31" s="69" t="s">
        <v>47</v>
      </c>
      <c r="C31" s="28"/>
      <c r="D31" s="28"/>
      <c r="E31" s="28"/>
      <c r="F31" s="28"/>
      <c r="G31" s="28"/>
      <c r="H31" s="28"/>
      <c r="I31" s="28"/>
      <c r="J31" s="50"/>
    </row>
    <row r="32" spans="2:10" ht="14.25" thickBot="1" thickTop="1">
      <c r="B32" s="59" t="s">
        <v>17</v>
      </c>
      <c r="C32" s="10" t="s">
        <v>57</v>
      </c>
      <c r="D32" s="10"/>
      <c r="E32" s="10"/>
      <c r="F32" s="10"/>
      <c r="G32" s="10"/>
      <c r="H32" s="10"/>
      <c r="I32" s="10"/>
      <c r="J32" s="54"/>
    </row>
    <row r="33" spans="2:10" ht="26.25" thickTop="1">
      <c r="B33" s="55"/>
      <c r="C33" s="7" t="s">
        <v>9</v>
      </c>
      <c r="D33" s="8" t="s">
        <v>0</v>
      </c>
      <c r="E33" s="8" t="s">
        <v>1</v>
      </c>
      <c r="F33" s="8" t="s">
        <v>8</v>
      </c>
      <c r="G33" s="9" t="s">
        <v>14</v>
      </c>
      <c r="H33" s="10"/>
      <c r="I33" s="11"/>
      <c r="J33" s="56"/>
    </row>
    <row r="34" spans="2:10" ht="12.75">
      <c r="B34" s="55"/>
      <c r="C34" s="12" t="s">
        <v>5</v>
      </c>
      <c r="D34" s="21">
        <f>1/12</f>
        <v>0.08333333333333333</v>
      </c>
      <c r="E34" s="22">
        <f>+Tabellen!F27</f>
        <v>4000.69</v>
      </c>
      <c r="F34" s="22">
        <f>ROUND(D34*E34,2)</f>
        <v>333.39</v>
      </c>
      <c r="G34" s="64">
        <v>1</v>
      </c>
      <c r="H34" s="13"/>
      <c r="I34" s="14"/>
      <c r="J34" s="56"/>
    </row>
    <row r="35" spans="2:10" ht="12.75">
      <c r="B35" s="55"/>
      <c r="C35" s="12"/>
      <c r="D35" s="3"/>
      <c r="E35" s="3"/>
      <c r="F35" s="3"/>
      <c r="G35" s="3"/>
      <c r="H35" s="3"/>
      <c r="I35" s="15"/>
      <c r="J35" s="56"/>
    </row>
    <row r="36" spans="2:10" ht="12.75">
      <c r="B36" s="55"/>
      <c r="C36" s="16" t="s">
        <v>10</v>
      </c>
      <c r="D36" s="3"/>
      <c r="E36" s="3"/>
      <c r="F36" s="6">
        <v>2010</v>
      </c>
      <c r="G36" s="6"/>
      <c r="H36" s="6">
        <v>2011</v>
      </c>
      <c r="I36" s="15"/>
      <c r="J36" s="56"/>
    </row>
    <row r="37" spans="2:10" ht="12.75">
      <c r="B37" s="55"/>
      <c r="C37" s="12" t="s">
        <v>7</v>
      </c>
      <c r="D37" s="21">
        <f>1/12</f>
        <v>0.08333333333333333</v>
      </c>
      <c r="E37" s="22">
        <f>+E22</f>
        <v>209.26</v>
      </c>
      <c r="F37" s="21">
        <f>+ROUND(D37*E37,2)</f>
        <v>17.44</v>
      </c>
      <c r="G37" s="22">
        <f>+G22</f>
        <v>213.42</v>
      </c>
      <c r="H37" s="22">
        <f>+ROUND(D37*G37,2)</f>
        <v>17.79</v>
      </c>
      <c r="I37" s="15"/>
      <c r="J37" s="56"/>
    </row>
    <row r="38" spans="2:10" ht="12.75">
      <c r="B38" s="55"/>
      <c r="C38" s="12"/>
      <c r="D38" s="3"/>
      <c r="E38" s="3"/>
      <c r="F38" s="3"/>
      <c r="G38" s="3"/>
      <c r="H38" s="3"/>
      <c r="I38" s="15"/>
      <c r="J38" s="56"/>
    </row>
    <row r="39" spans="2:10" ht="12.75">
      <c r="B39" s="55"/>
      <c r="C39" s="16" t="s">
        <v>60</v>
      </c>
      <c r="D39" s="3"/>
      <c r="E39" s="3"/>
      <c r="F39" s="3"/>
      <c r="G39" s="3"/>
      <c r="H39" s="3"/>
      <c r="I39" s="15"/>
      <c r="J39" s="56"/>
    </row>
    <row r="40" spans="2:10" ht="12.75">
      <c r="B40" s="55"/>
      <c r="C40" s="12">
        <v>2010</v>
      </c>
      <c r="D40" s="22">
        <f>F34*G34+F37*G34</f>
        <v>350.83</v>
      </c>
      <c r="E40" s="3" t="s">
        <v>12</v>
      </c>
      <c r="F40" s="22">
        <f>+D40*5</f>
        <v>1754.1499999999999</v>
      </c>
      <c r="G40" s="3"/>
      <c r="H40" s="3"/>
      <c r="I40" s="15"/>
      <c r="J40" s="56"/>
    </row>
    <row r="41" spans="2:10" ht="15">
      <c r="B41" s="55"/>
      <c r="C41" s="12">
        <v>2011</v>
      </c>
      <c r="D41" s="22">
        <f>F34*G34+H37*G34</f>
        <v>351.18</v>
      </c>
      <c r="E41" s="3" t="s">
        <v>13</v>
      </c>
      <c r="F41" s="23">
        <f>+D41*7</f>
        <v>2458.26</v>
      </c>
      <c r="G41" s="3"/>
      <c r="H41" s="3"/>
      <c r="I41" s="15"/>
      <c r="J41" s="56"/>
    </row>
    <row r="42" spans="2:10" ht="13.5" thickBot="1">
      <c r="B42" s="55"/>
      <c r="C42" s="17"/>
      <c r="D42" s="18"/>
      <c r="E42" s="18" t="s">
        <v>15</v>
      </c>
      <c r="F42" s="24">
        <f>SUM(F40:F41)</f>
        <v>4212.41</v>
      </c>
      <c r="G42" s="18"/>
      <c r="H42" s="18"/>
      <c r="I42" s="19"/>
      <c r="J42" s="56"/>
    </row>
    <row r="43" spans="2:10" ht="13.5" thickTop="1">
      <c r="B43" s="55"/>
      <c r="C43" s="13"/>
      <c r="D43" s="13"/>
      <c r="E43" s="13"/>
      <c r="F43" s="13"/>
      <c r="G43" s="13"/>
      <c r="H43" s="13"/>
      <c r="I43" s="13"/>
      <c r="J43" s="56"/>
    </row>
    <row r="44" spans="2:10" ht="12.75">
      <c r="B44" s="61"/>
      <c r="C44" s="62"/>
      <c r="D44" s="62"/>
      <c r="E44" s="62"/>
      <c r="F44" s="62"/>
      <c r="G44" s="62"/>
      <c r="H44" s="62"/>
      <c r="I44" s="62"/>
      <c r="J44" s="63"/>
    </row>
    <row r="45" spans="2:10" ht="13.5" thickBot="1">
      <c r="B45" s="60" t="s">
        <v>17</v>
      </c>
      <c r="C45" s="13" t="s">
        <v>58</v>
      </c>
      <c r="D45" s="13"/>
      <c r="E45" s="13"/>
      <c r="F45" s="13"/>
      <c r="G45" s="13"/>
      <c r="H45" s="13"/>
      <c r="I45" s="13"/>
      <c r="J45" s="56"/>
    </row>
    <row r="46" spans="2:10" ht="26.25" thickTop="1">
      <c r="B46" s="55"/>
      <c r="C46" s="7" t="s">
        <v>9</v>
      </c>
      <c r="D46" s="8" t="s">
        <v>0</v>
      </c>
      <c r="E46" s="8" t="s">
        <v>1</v>
      </c>
      <c r="F46" s="8" t="s">
        <v>8</v>
      </c>
      <c r="G46" s="9" t="s">
        <v>14</v>
      </c>
      <c r="H46" s="10"/>
      <c r="I46" s="11"/>
      <c r="J46" s="56"/>
    </row>
    <row r="47" spans="2:10" ht="12.75">
      <c r="B47" s="55"/>
      <c r="C47" s="20" t="s">
        <v>4</v>
      </c>
      <c r="D47" s="21">
        <f>1/12</f>
        <v>0.08333333333333333</v>
      </c>
      <c r="E47" s="22">
        <f>+Tabellen!F26</f>
        <v>2799.25</v>
      </c>
      <c r="F47" s="22">
        <f>ROUND(D47*E47,2)</f>
        <v>233.27</v>
      </c>
      <c r="G47" s="64">
        <v>1</v>
      </c>
      <c r="H47" s="13"/>
      <c r="I47" s="14"/>
      <c r="J47" s="56"/>
    </row>
    <row r="48" spans="2:10" ht="12.75">
      <c r="B48" s="55"/>
      <c r="C48" s="12" t="s">
        <v>5</v>
      </c>
      <c r="D48" s="21">
        <f>1/12</f>
        <v>0.08333333333333333</v>
      </c>
      <c r="E48" s="22">
        <f>+Tabellen!F27</f>
        <v>4000.69</v>
      </c>
      <c r="F48" s="22">
        <f>ROUND(D48*E48,2)</f>
        <v>333.39</v>
      </c>
      <c r="G48" s="3">
        <f>+G47</f>
        <v>1</v>
      </c>
      <c r="H48" s="13"/>
      <c r="I48" s="14"/>
      <c r="J48" s="56"/>
    </row>
    <row r="49" spans="2:10" ht="12.75">
      <c r="B49" s="55"/>
      <c r="C49" s="12"/>
      <c r="D49" s="3"/>
      <c r="E49" s="3"/>
      <c r="F49" s="3"/>
      <c r="G49" s="3"/>
      <c r="H49" s="3"/>
      <c r="I49" s="15"/>
      <c r="J49" s="56"/>
    </row>
    <row r="50" spans="2:10" ht="12.75">
      <c r="B50" s="55"/>
      <c r="C50" s="16" t="s">
        <v>10</v>
      </c>
      <c r="D50" s="3"/>
      <c r="E50" s="3"/>
      <c r="F50" s="6">
        <v>2010</v>
      </c>
      <c r="G50" s="6"/>
      <c r="H50" s="6">
        <v>2011</v>
      </c>
      <c r="I50" s="15"/>
      <c r="J50" s="56"/>
    </row>
    <row r="51" spans="2:10" ht="12.75">
      <c r="B51" s="55"/>
      <c r="C51" s="12" t="s">
        <v>6</v>
      </c>
      <c r="D51" s="21">
        <f>1/12</f>
        <v>0.08333333333333333</v>
      </c>
      <c r="E51" s="22">
        <f>+E21</f>
        <v>789</v>
      </c>
      <c r="F51" s="21">
        <f>+ROUND(D51*E51,2)</f>
        <v>65.75</v>
      </c>
      <c r="G51" s="22">
        <f>+G21</f>
        <v>805</v>
      </c>
      <c r="H51" s="22">
        <f>+ROUND(D51*G51,2)*0</f>
        <v>0</v>
      </c>
      <c r="I51" s="15"/>
      <c r="J51" s="56"/>
    </row>
    <row r="52" spans="2:10" ht="12.75">
      <c r="B52" s="55"/>
      <c r="C52" s="12" t="s">
        <v>7</v>
      </c>
      <c r="D52" s="21">
        <f>1/12</f>
        <v>0.08333333333333333</v>
      </c>
      <c r="E52" s="22">
        <f>+E22</f>
        <v>209.26</v>
      </c>
      <c r="F52" s="21">
        <f>+ROUND(D52*E52,2)</f>
        <v>17.44</v>
      </c>
      <c r="G52" s="22">
        <f>+G22</f>
        <v>213.42</v>
      </c>
      <c r="H52" s="22">
        <f>+ROUND(D52*G52,2)</f>
        <v>17.79</v>
      </c>
      <c r="I52" s="15"/>
      <c r="J52" s="56"/>
    </row>
    <row r="53" spans="2:10" ht="12.75">
      <c r="B53" s="55"/>
      <c r="C53" s="12"/>
      <c r="D53" s="3"/>
      <c r="E53" s="3"/>
      <c r="F53" s="3"/>
      <c r="G53" s="3"/>
      <c r="H53" s="3"/>
      <c r="I53" s="15"/>
      <c r="J53" s="56"/>
    </row>
    <row r="54" spans="2:10" ht="12.75">
      <c r="B54" s="55"/>
      <c r="C54" s="16" t="s">
        <v>60</v>
      </c>
      <c r="D54" s="3"/>
      <c r="E54" s="3"/>
      <c r="F54" s="3"/>
      <c r="G54" s="3"/>
      <c r="H54" s="3"/>
      <c r="I54" s="15"/>
      <c r="J54" s="56"/>
    </row>
    <row r="55" spans="2:10" ht="12.75">
      <c r="B55" s="55"/>
      <c r="C55" s="12">
        <v>2010</v>
      </c>
      <c r="D55" s="22">
        <f>+F47*G47+F48*G48+F51*G47+F52*G48</f>
        <v>649.85</v>
      </c>
      <c r="E55" s="3" t="s">
        <v>12</v>
      </c>
      <c r="F55" s="22">
        <f>+D55*5</f>
        <v>3249.25</v>
      </c>
      <c r="G55" s="3"/>
      <c r="H55" s="3"/>
      <c r="I55" s="15"/>
      <c r="J55" s="56"/>
    </row>
    <row r="56" spans="2:10" ht="15">
      <c r="B56" s="55"/>
      <c r="C56" s="12">
        <v>2011</v>
      </c>
      <c r="D56" s="22">
        <f>+F47*G47+F48*G48+H51*G47+H52*G48</f>
        <v>584.4499999999999</v>
      </c>
      <c r="E56" s="3" t="s">
        <v>13</v>
      </c>
      <c r="F56" s="23">
        <f>+D56*7</f>
        <v>4091.1499999999996</v>
      </c>
      <c r="G56" s="3"/>
      <c r="H56" s="3"/>
      <c r="I56" s="15"/>
      <c r="J56" s="56"/>
    </row>
    <row r="57" spans="2:10" ht="13.5" thickBot="1">
      <c r="B57" s="55"/>
      <c r="C57" s="17"/>
      <c r="D57" s="18"/>
      <c r="E57" s="18" t="s">
        <v>15</v>
      </c>
      <c r="F57" s="24">
        <f>SUM(F55:F56)</f>
        <v>7340.4</v>
      </c>
      <c r="G57" s="18"/>
      <c r="H57" s="18"/>
      <c r="I57" s="19"/>
      <c r="J57" s="56"/>
    </row>
    <row r="58" spans="2:10" ht="13.5" thickTop="1">
      <c r="B58" s="55"/>
      <c r="C58" s="13"/>
      <c r="D58" s="13"/>
      <c r="E58" s="13"/>
      <c r="F58" s="13"/>
      <c r="G58" s="13"/>
      <c r="H58" s="13"/>
      <c r="I58" s="13"/>
      <c r="J58" s="56"/>
    </row>
    <row r="59" spans="2:10" ht="12.75">
      <c r="B59" s="46"/>
      <c r="C59" s="47"/>
      <c r="D59" s="47"/>
      <c r="E59" s="47"/>
      <c r="F59" s="47"/>
      <c r="G59" s="47"/>
      <c r="H59" s="47"/>
      <c r="I59" s="47"/>
      <c r="J59" s="48"/>
    </row>
    <row r="60" spans="2:10" ht="12.75">
      <c r="B60" s="70"/>
      <c r="C60" s="71"/>
      <c r="D60" s="71"/>
      <c r="E60" s="71"/>
      <c r="F60" s="71"/>
      <c r="G60" s="71"/>
      <c r="H60" s="71"/>
      <c r="I60" s="71"/>
      <c r="J60" s="72"/>
    </row>
    <row r="61" spans="2:10" ht="13.5" thickBot="1">
      <c r="B61" s="55" t="s">
        <v>49</v>
      </c>
      <c r="C61" s="13"/>
      <c r="D61" s="13"/>
      <c r="E61" s="13"/>
      <c r="F61" s="13"/>
      <c r="G61" s="13"/>
      <c r="H61" s="13"/>
      <c r="I61" s="13"/>
      <c r="J61" s="56"/>
    </row>
    <row r="62" spans="2:10" ht="13.5" thickTop="1">
      <c r="B62" s="55"/>
      <c r="C62" s="73" t="s">
        <v>60</v>
      </c>
      <c r="D62" s="8"/>
      <c r="E62" s="8"/>
      <c r="F62" s="8"/>
      <c r="G62" s="8"/>
      <c r="H62" s="8"/>
      <c r="I62" s="74"/>
      <c r="J62" s="56"/>
    </row>
    <row r="63" spans="2:10" ht="12.75">
      <c r="B63" s="55"/>
      <c r="C63" s="12">
        <v>2010</v>
      </c>
      <c r="D63" s="22">
        <f>+D40+D55</f>
        <v>1000.6800000000001</v>
      </c>
      <c r="E63" s="3" t="s">
        <v>12</v>
      </c>
      <c r="F63" s="22">
        <f>+D63*5</f>
        <v>5003.400000000001</v>
      </c>
      <c r="G63" s="3"/>
      <c r="H63" s="3"/>
      <c r="I63" s="15"/>
      <c r="J63" s="56"/>
    </row>
    <row r="64" spans="2:10" ht="15">
      <c r="B64" s="55"/>
      <c r="C64" s="12">
        <v>2011</v>
      </c>
      <c r="D64" s="22">
        <f>+D41+D56</f>
        <v>935.6299999999999</v>
      </c>
      <c r="E64" s="3" t="s">
        <v>13</v>
      </c>
      <c r="F64" s="23">
        <f>+D64*7</f>
        <v>6549.409999999999</v>
      </c>
      <c r="G64" s="3"/>
      <c r="H64" s="3"/>
      <c r="I64" s="15"/>
      <c r="J64" s="56"/>
    </row>
    <row r="65" spans="2:10" ht="13.5" thickBot="1">
      <c r="B65" s="55"/>
      <c r="C65" s="17"/>
      <c r="D65" s="18"/>
      <c r="E65" s="18" t="s">
        <v>15</v>
      </c>
      <c r="F65" s="24">
        <f>SUM(F63:F64)</f>
        <v>11552.81</v>
      </c>
      <c r="G65" s="18"/>
      <c r="H65" s="18"/>
      <c r="I65" s="19"/>
      <c r="J65" s="56"/>
    </row>
    <row r="66" spans="2:10" ht="14.25" thickBot="1" thickTop="1">
      <c r="B66" s="57"/>
      <c r="C66" s="27"/>
      <c r="D66" s="27"/>
      <c r="E66" s="27"/>
      <c r="F66" s="27"/>
      <c r="G66" s="27"/>
      <c r="H66" s="27"/>
      <c r="I66" s="27"/>
      <c r="J66" s="58"/>
    </row>
    <row r="67" spans="2:10" ht="13.5" thickTop="1">
      <c r="B67" s="26"/>
      <c r="C67" s="25"/>
      <c r="D67" s="25"/>
      <c r="E67" s="25"/>
      <c r="F67" s="25"/>
      <c r="G67" s="25"/>
      <c r="H67" s="25"/>
      <c r="I67" s="25"/>
      <c r="J67" s="25"/>
    </row>
    <row r="68" spans="2:10" ht="12.75">
      <c r="B68" s="26"/>
      <c r="C68" s="25"/>
      <c r="D68" s="25"/>
      <c r="E68" s="25"/>
      <c r="F68" s="25"/>
      <c r="G68" s="25"/>
      <c r="H68" s="25"/>
      <c r="I68" s="25"/>
      <c r="J68" s="25"/>
    </row>
    <row r="69" spans="2:10" ht="12.75">
      <c r="B69" s="26"/>
      <c r="C69" s="25"/>
      <c r="D69" s="25"/>
      <c r="E69" s="25"/>
      <c r="F69" s="25"/>
      <c r="G69" s="25"/>
      <c r="H69" s="25"/>
      <c r="I69" s="25"/>
      <c r="J69" s="25"/>
    </row>
    <row r="70" spans="2:10" ht="12.75">
      <c r="B70" s="26"/>
      <c r="C70" s="25"/>
      <c r="D70" s="25"/>
      <c r="E70" s="25"/>
      <c r="F70" s="25"/>
      <c r="G70" s="25"/>
      <c r="H70" s="25"/>
      <c r="I70" s="25"/>
      <c r="J70" s="25"/>
    </row>
    <row r="71" spans="2:10" ht="12.75">
      <c r="B71" s="26"/>
      <c r="C71" s="25"/>
      <c r="D71" s="25"/>
      <c r="E71" s="25"/>
      <c r="F71" s="25"/>
      <c r="G71" s="25"/>
      <c r="H71" s="25"/>
      <c r="I71" s="25"/>
      <c r="J71" s="25"/>
    </row>
    <row r="72" spans="2:10" ht="12.75">
      <c r="B72" s="26"/>
      <c r="C72" s="25"/>
      <c r="D72" s="25"/>
      <c r="E72" s="25"/>
      <c r="F72" s="25"/>
      <c r="G72" s="25"/>
      <c r="H72" s="25"/>
      <c r="I72" s="25"/>
      <c r="J72" s="25"/>
    </row>
    <row r="73" spans="2:10" ht="12.75">
      <c r="B73" s="26"/>
      <c r="C73" s="25"/>
      <c r="D73" s="25"/>
      <c r="E73" s="25"/>
      <c r="F73" s="25"/>
      <c r="G73" s="25"/>
      <c r="H73" s="25"/>
      <c r="I73" s="25"/>
      <c r="J73" s="25"/>
    </row>
    <row r="74" spans="2:10" ht="12.75">
      <c r="B74" s="26"/>
      <c r="C74" s="25"/>
      <c r="D74" s="25"/>
      <c r="E74" s="25"/>
      <c r="F74" s="25"/>
      <c r="G74" s="25"/>
      <c r="H74" s="25"/>
      <c r="I74" s="25"/>
      <c r="J74" s="25"/>
    </row>
    <row r="75" spans="2:10" ht="12.75">
      <c r="B75" s="26"/>
      <c r="C75" s="25"/>
      <c r="D75" s="25"/>
      <c r="E75" s="25"/>
      <c r="F75" s="25"/>
      <c r="G75" s="25"/>
      <c r="H75" s="25"/>
      <c r="I75" s="25"/>
      <c r="J75" s="25"/>
    </row>
    <row r="76" spans="2:10" ht="12.75">
      <c r="B76" s="26"/>
      <c r="C76" s="25"/>
      <c r="D76" s="25"/>
      <c r="E76" s="25"/>
      <c r="F76" s="25"/>
      <c r="G76" s="25"/>
      <c r="H76" s="25"/>
      <c r="I76" s="25"/>
      <c r="J76" s="25"/>
    </row>
    <row r="77" spans="2:10" ht="12.75">
      <c r="B77" s="26"/>
      <c r="C77" s="25"/>
      <c r="D77" s="25"/>
      <c r="E77" s="25"/>
      <c r="F77" s="25"/>
      <c r="G77" s="25"/>
      <c r="H77" s="25"/>
      <c r="I77" s="25"/>
      <c r="J77" s="25"/>
    </row>
    <row r="78" spans="2:10" ht="12.75">
      <c r="B78" s="26"/>
      <c r="C78" s="25"/>
      <c r="D78" s="25"/>
      <c r="E78" s="25"/>
      <c r="F78" s="25"/>
      <c r="G78" s="25"/>
      <c r="H78" s="25"/>
      <c r="I78" s="25"/>
      <c r="J78" s="25"/>
    </row>
    <row r="79" spans="2:10" ht="12.75">
      <c r="B79" s="26"/>
      <c r="C79" s="25"/>
      <c r="D79" s="25"/>
      <c r="E79" s="25"/>
      <c r="F79" s="25"/>
      <c r="G79" s="25"/>
      <c r="H79" s="25"/>
      <c r="I79" s="25"/>
      <c r="J79" s="25"/>
    </row>
    <row r="80" spans="2:10" ht="12.75">
      <c r="B80" s="26"/>
      <c r="C80" s="25"/>
      <c r="D80" s="25"/>
      <c r="E80" s="25"/>
      <c r="F80" s="25"/>
      <c r="G80" s="25"/>
      <c r="H80" s="25"/>
      <c r="I80" s="25"/>
      <c r="J80" s="25"/>
    </row>
    <row r="81" s="25" customFormat="1" ht="12.75">
      <c r="B81" s="26"/>
    </row>
    <row r="82" s="25" customFormat="1" ht="12.75">
      <c r="B82" s="26"/>
    </row>
    <row r="83" s="25" customFormat="1" ht="12.75">
      <c r="B83" s="26"/>
    </row>
    <row r="84" s="25" customFormat="1" ht="12.75">
      <c r="B84" s="26"/>
    </row>
    <row r="85" s="25" customFormat="1" ht="12.75">
      <c r="B85" s="26"/>
    </row>
    <row r="86" s="25" customFormat="1" ht="12.75">
      <c r="B86" s="26"/>
    </row>
    <row r="87" s="25" customFormat="1" ht="12.75">
      <c r="B87" s="26"/>
    </row>
    <row r="88" s="25" customFormat="1" ht="12.75">
      <c r="B88" s="26"/>
    </row>
    <row r="89" s="25" customFormat="1" ht="12.75">
      <c r="B89" s="26"/>
    </row>
    <row r="90" s="25" customFormat="1" ht="12.75">
      <c r="B90" s="26"/>
    </row>
    <row r="91" s="25" customFormat="1" ht="12.75">
      <c r="B91" s="26"/>
    </row>
    <row r="92" s="25" customFormat="1" ht="12.75">
      <c r="B92" s="26"/>
    </row>
    <row r="93" s="25" customFormat="1" ht="12.75">
      <c r="B93" s="26"/>
    </row>
    <row r="94" s="25" customFormat="1" ht="12.75">
      <c r="B94" s="26"/>
    </row>
    <row r="95" s="25" customFormat="1" ht="12.75">
      <c r="B95" s="26"/>
    </row>
    <row r="96" s="25" customFormat="1" ht="12.75">
      <c r="B96" s="26"/>
    </row>
    <row r="97" s="25" customFormat="1" ht="12.75">
      <c r="B97" s="26"/>
    </row>
    <row r="98" s="25" customFormat="1" ht="12.75">
      <c r="B98" s="26"/>
    </row>
    <row r="99" s="25" customFormat="1" ht="12.75">
      <c r="B99" s="26"/>
    </row>
    <row r="100" s="25" customFormat="1" ht="12.75">
      <c r="B100" s="26"/>
    </row>
    <row r="101" s="25" customFormat="1" ht="12.75">
      <c r="B101" s="26"/>
    </row>
    <row r="102" s="25" customFormat="1" ht="12.75">
      <c r="B102" s="26"/>
    </row>
    <row r="103" s="25" customFormat="1" ht="12.75">
      <c r="B103" s="26"/>
    </row>
    <row r="104" s="25" customFormat="1" ht="12.75">
      <c r="B104" s="26"/>
    </row>
    <row r="105" s="25" customFormat="1" ht="12.75">
      <c r="B105" s="26"/>
    </row>
    <row r="106" s="25" customFormat="1" ht="12.75">
      <c r="B106" s="26"/>
    </row>
    <row r="107" s="25" customFormat="1" ht="12.75">
      <c r="B107" s="26"/>
    </row>
    <row r="108" s="25" customFormat="1" ht="12.75">
      <c r="B108" s="26"/>
    </row>
    <row r="109" s="25" customFormat="1" ht="12.75">
      <c r="B109" s="26"/>
    </row>
    <row r="110" s="25" customFormat="1" ht="12.75">
      <c r="B110" s="26"/>
    </row>
    <row r="111" s="25" customFormat="1" ht="12.75">
      <c r="B111" s="26"/>
    </row>
    <row r="112" s="25" customFormat="1" ht="12.75">
      <c r="B112" s="26"/>
    </row>
    <row r="113" s="25" customFormat="1" ht="12.75">
      <c r="B113" s="26"/>
    </row>
    <row r="114" s="25" customFormat="1" ht="12.75">
      <c r="B114" s="26"/>
    </row>
    <row r="115" s="25" customFormat="1" ht="12.75">
      <c r="B115" s="26"/>
    </row>
    <row r="116" s="25" customFormat="1" ht="12.75">
      <c r="B116" s="26"/>
    </row>
    <row r="117" s="25" customFormat="1" ht="12.75">
      <c r="B117" s="26"/>
    </row>
    <row r="118" s="25" customFormat="1" ht="12.75">
      <c r="B118" s="26"/>
    </row>
    <row r="119" s="25" customFormat="1" ht="12.75">
      <c r="B119" s="26"/>
    </row>
    <row r="120" s="25" customFormat="1" ht="12.75">
      <c r="B120" s="26"/>
    </row>
    <row r="121" s="25" customFormat="1" ht="12.75">
      <c r="B121" s="26"/>
    </row>
    <row r="122" s="25" customFormat="1" ht="12.75">
      <c r="B122" s="26"/>
    </row>
    <row r="123" s="25" customFormat="1" ht="12.75">
      <c r="B123" s="26"/>
    </row>
    <row r="124" s="25" customFormat="1" ht="12.75">
      <c r="B124" s="26"/>
    </row>
    <row r="125" s="25" customFormat="1" ht="12.75">
      <c r="B125" s="26"/>
    </row>
    <row r="126" s="25" customFormat="1" ht="12.75">
      <c r="B126" s="26"/>
    </row>
    <row r="127" s="25" customFormat="1" ht="12.75">
      <c r="B127" s="26"/>
    </row>
    <row r="128" s="25" customFormat="1" ht="12.75">
      <c r="B128" s="26"/>
    </row>
    <row r="129" s="25" customFormat="1" ht="12.75">
      <c r="B129" s="26"/>
    </row>
    <row r="130" s="25" customFormat="1" ht="12.75">
      <c r="B130" s="26"/>
    </row>
    <row r="131" s="25" customFormat="1" ht="12.75">
      <c r="B131" s="26"/>
    </row>
    <row r="132" s="25" customFormat="1" ht="12.75">
      <c r="B132" s="26"/>
    </row>
    <row r="133" s="25" customFormat="1" ht="12.75">
      <c r="B133" s="26"/>
    </row>
    <row r="134" s="25" customFormat="1" ht="12.75">
      <c r="B134" s="26"/>
    </row>
    <row r="135" s="25" customFormat="1" ht="12.75">
      <c r="B135" s="26"/>
    </row>
    <row r="136" s="25" customFormat="1" ht="12.75">
      <c r="B136" s="26"/>
    </row>
    <row r="137" s="25" customFormat="1" ht="12.75">
      <c r="B137" s="26"/>
    </row>
    <row r="138" s="25" customFormat="1" ht="12.75">
      <c r="B138" s="26"/>
    </row>
    <row r="139" s="25" customFormat="1" ht="12.75">
      <c r="B139" s="26"/>
    </row>
    <row r="140" s="25" customFormat="1" ht="12.75">
      <c r="B140" s="26"/>
    </row>
    <row r="141" s="25" customFormat="1" ht="12.75">
      <c r="B141" s="26"/>
    </row>
    <row r="142" s="25" customFormat="1" ht="12.75">
      <c r="B142" s="26"/>
    </row>
    <row r="143" s="25" customFormat="1" ht="12.75">
      <c r="B143" s="26"/>
    </row>
    <row r="144" s="25" customFormat="1" ht="12.75">
      <c r="B144" s="26"/>
    </row>
    <row r="145" s="25" customFormat="1" ht="12.75">
      <c r="B145" s="26"/>
    </row>
    <row r="146" s="25" customFormat="1" ht="12.75">
      <c r="B146" s="26"/>
    </row>
    <row r="147" s="25" customFormat="1" ht="12.75">
      <c r="B147" s="26"/>
    </row>
    <row r="148" s="25" customFormat="1" ht="12.75">
      <c r="B148" s="26"/>
    </row>
    <row r="149" s="25" customFormat="1" ht="12.75">
      <c r="B149" s="26"/>
    </row>
    <row r="150" s="25" customFormat="1" ht="12.75">
      <c r="B150" s="26"/>
    </row>
    <row r="151" s="25" customFormat="1" ht="12.75">
      <c r="B151" s="26"/>
    </row>
    <row r="152" s="25" customFormat="1" ht="12.75">
      <c r="B152" s="26"/>
    </row>
    <row r="153" s="25" customFormat="1" ht="12.75">
      <c r="B153" s="26"/>
    </row>
    <row r="154" s="25" customFormat="1" ht="12.75">
      <c r="B154" s="26"/>
    </row>
    <row r="155" s="25" customFormat="1" ht="12.75">
      <c r="B155" s="26"/>
    </row>
    <row r="156" s="25" customFormat="1" ht="12.75">
      <c r="B156" s="26"/>
    </row>
    <row r="157" s="25" customFormat="1" ht="12.75">
      <c r="B157" s="26"/>
    </row>
    <row r="158" s="25" customFormat="1" ht="12.75">
      <c r="B158" s="26"/>
    </row>
    <row r="159" s="25" customFormat="1" ht="12.75">
      <c r="B159" s="26"/>
    </row>
    <row r="160" s="25" customFormat="1" ht="12.75">
      <c r="B160" s="26"/>
    </row>
    <row r="161" s="25" customFormat="1" ht="12.75">
      <c r="B161" s="26"/>
    </row>
    <row r="162" s="25" customFormat="1" ht="12.75">
      <c r="B162" s="26"/>
    </row>
    <row r="163" s="25" customFormat="1" ht="12.75">
      <c r="B163" s="26"/>
    </row>
    <row r="164" s="25" customFormat="1" ht="12.75">
      <c r="B164" s="26"/>
    </row>
    <row r="165" s="25" customFormat="1" ht="12.75">
      <c r="B165" s="26"/>
    </row>
    <row r="166" s="25" customFormat="1" ht="12.75">
      <c r="B166" s="26"/>
    </row>
    <row r="167" s="25" customFormat="1" ht="12.75">
      <c r="B167" s="26"/>
    </row>
    <row r="168" s="25" customFormat="1" ht="12.75">
      <c r="B168" s="26"/>
    </row>
    <row r="169" s="25" customFormat="1" ht="12.75">
      <c r="B169" s="26"/>
    </row>
    <row r="170" s="25" customFormat="1" ht="12.75">
      <c r="B170" s="26"/>
    </row>
    <row r="171" s="25" customFormat="1" ht="12.75">
      <c r="B171" s="26"/>
    </row>
    <row r="172" s="25" customFormat="1" ht="12.75">
      <c r="B172" s="26"/>
    </row>
    <row r="173" s="25" customFormat="1" ht="12.75">
      <c r="B173" s="26"/>
    </row>
    <row r="174" s="25" customFormat="1" ht="12.75">
      <c r="B174" s="26"/>
    </row>
    <row r="175" s="25" customFormat="1" ht="12.75">
      <c r="B175" s="26"/>
    </row>
    <row r="176" s="25" customFormat="1" ht="12.75">
      <c r="B176" s="26"/>
    </row>
    <row r="177" s="25" customFormat="1" ht="12.75">
      <c r="B177" s="26"/>
    </row>
    <row r="178" s="25" customFormat="1" ht="12.75">
      <c r="B178" s="26"/>
    </row>
    <row r="179" s="25" customFormat="1" ht="12.75">
      <c r="B179" s="26"/>
    </row>
    <row r="180" s="25" customFormat="1" ht="12.75">
      <c r="B180" s="26"/>
    </row>
    <row r="181" s="25" customFormat="1" ht="12.75">
      <c r="B181" s="26"/>
    </row>
    <row r="182" s="25" customFormat="1" ht="12.75">
      <c r="B182" s="26"/>
    </row>
    <row r="183" s="25" customFormat="1" ht="12.75">
      <c r="B183" s="26"/>
    </row>
    <row r="184" s="25" customFormat="1" ht="12.75">
      <c r="B184" s="26"/>
    </row>
    <row r="185" s="25" customFormat="1" ht="12.75">
      <c r="B185" s="26"/>
    </row>
    <row r="186" s="25" customFormat="1" ht="12.75">
      <c r="B186" s="26"/>
    </row>
    <row r="187" s="25" customFormat="1" ht="12.75">
      <c r="B187" s="26"/>
    </row>
    <row r="188" s="25" customFormat="1" ht="12.75">
      <c r="B188" s="26"/>
    </row>
    <row r="189" s="25" customFormat="1" ht="12.75">
      <c r="B189" s="26"/>
    </row>
    <row r="190" s="25" customFormat="1" ht="12.75">
      <c r="B190" s="26"/>
    </row>
    <row r="191" s="25" customFormat="1" ht="12.75">
      <c r="B191" s="26"/>
    </row>
    <row r="192" s="25" customFormat="1" ht="12.75">
      <c r="B192" s="26"/>
    </row>
    <row r="193" s="25" customFormat="1" ht="12.75">
      <c r="B193" s="26"/>
    </row>
    <row r="194" s="25" customFormat="1" ht="12.75">
      <c r="B194" s="26"/>
    </row>
    <row r="195" s="25" customFormat="1" ht="12.75">
      <c r="B195" s="26"/>
    </row>
    <row r="196" s="25" customFormat="1" ht="12.75">
      <c r="B196" s="26"/>
    </row>
    <row r="197" s="25" customFormat="1" ht="12.75">
      <c r="B197" s="26"/>
    </row>
    <row r="198" s="25" customFormat="1" ht="12.75">
      <c r="B198" s="26"/>
    </row>
    <row r="199" s="25" customFormat="1" ht="12.75">
      <c r="B199" s="26"/>
    </row>
    <row r="200" s="25" customFormat="1" ht="12.75">
      <c r="B200" s="26"/>
    </row>
    <row r="201" s="25" customFormat="1" ht="12.75">
      <c r="B201" s="26"/>
    </row>
    <row r="202" s="25" customFormat="1" ht="12.75">
      <c r="B202" s="26"/>
    </row>
    <row r="203" s="25" customFormat="1" ht="12.75">
      <c r="B203" s="26"/>
    </row>
    <row r="204" s="25" customFormat="1" ht="12.75">
      <c r="B204" s="26"/>
    </row>
    <row r="205" s="25" customFormat="1" ht="12.75">
      <c r="B205" s="26"/>
    </row>
    <row r="206" s="25" customFormat="1" ht="12.75">
      <c r="B206" s="26"/>
    </row>
    <row r="207" s="25" customFormat="1" ht="12.75">
      <c r="B207" s="26"/>
    </row>
    <row r="208" s="25" customFormat="1" ht="12.75">
      <c r="B208" s="26"/>
    </row>
    <row r="209" s="25" customFormat="1" ht="12.75">
      <c r="B209" s="26"/>
    </row>
    <row r="210" s="25" customFormat="1" ht="12.75">
      <c r="B210" s="26"/>
    </row>
    <row r="211" s="25" customFormat="1" ht="12.75">
      <c r="B211" s="26"/>
    </row>
    <row r="212" s="25" customFormat="1" ht="12.75">
      <c r="B212" s="26"/>
    </row>
    <row r="213" s="25" customFormat="1" ht="12.75">
      <c r="B213" s="26"/>
    </row>
    <row r="214" s="25" customFormat="1" ht="12.75">
      <c r="B214" s="26"/>
    </row>
    <row r="215" s="25" customFormat="1" ht="12.75">
      <c r="B215" s="26"/>
    </row>
    <row r="216" s="25" customFormat="1" ht="12.75">
      <c r="B216" s="26"/>
    </row>
    <row r="217" s="25" customFormat="1" ht="12.75">
      <c r="B217" s="26"/>
    </row>
    <row r="218" s="25" customFormat="1" ht="12.75">
      <c r="B218" s="26"/>
    </row>
    <row r="219" s="25" customFormat="1" ht="12.75">
      <c r="B219" s="26"/>
    </row>
    <row r="220" s="25" customFormat="1" ht="12.75">
      <c r="B220" s="26"/>
    </row>
    <row r="221" s="25" customFormat="1" ht="12.75">
      <c r="B221" s="26"/>
    </row>
    <row r="222" s="25" customFormat="1" ht="12.75">
      <c r="B222" s="26"/>
    </row>
    <row r="223" s="25" customFormat="1" ht="12.75">
      <c r="B223" s="26"/>
    </row>
    <row r="224" s="25" customFormat="1" ht="12.75">
      <c r="B224" s="26"/>
    </row>
    <row r="225" s="25" customFormat="1" ht="12.75">
      <c r="B225" s="26"/>
    </row>
    <row r="226" s="25" customFormat="1" ht="12.75">
      <c r="B226" s="26"/>
    </row>
    <row r="227" s="25" customFormat="1" ht="12.75">
      <c r="B227" s="26"/>
    </row>
    <row r="228" s="25" customFormat="1" ht="12.75">
      <c r="B228" s="26"/>
    </row>
    <row r="229" s="25" customFormat="1" ht="12.75">
      <c r="B229" s="26"/>
    </row>
    <row r="230" s="25" customFormat="1" ht="12.75">
      <c r="B230" s="26"/>
    </row>
    <row r="231" s="25" customFormat="1" ht="12.75">
      <c r="B231" s="26"/>
    </row>
    <row r="232" s="25" customFormat="1" ht="12.75">
      <c r="B232" s="26"/>
    </row>
    <row r="233" s="25" customFormat="1" ht="12.75">
      <c r="B233" s="26"/>
    </row>
    <row r="234" s="25" customFormat="1" ht="12.75">
      <c r="B234" s="26"/>
    </row>
    <row r="235" s="25" customFormat="1" ht="12.75">
      <c r="B235" s="26"/>
    </row>
    <row r="236" s="25" customFormat="1" ht="12.75">
      <c r="B236" s="26"/>
    </row>
    <row r="237" s="25" customFormat="1" ht="12.75">
      <c r="B237" s="26"/>
    </row>
    <row r="238" s="25" customFormat="1" ht="12.75">
      <c r="B238" s="26"/>
    </row>
    <row r="239" s="25" customFormat="1" ht="12.75">
      <c r="B239" s="26"/>
    </row>
    <row r="240" s="25" customFormat="1" ht="12.75">
      <c r="B240" s="26"/>
    </row>
    <row r="241" s="25" customFormat="1" ht="12.75">
      <c r="B241" s="26"/>
    </row>
    <row r="242" s="25" customFormat="1" ht="12.75">
      <c r="B242" s="26"/>
    </row>
    <row r="243" s="25" customFormat="1" ht="12.75">
      <c r="B243" s="26"/>
    </row>
    <row r="244" s="25" customFormat="1" ht="12.75">
      <c r="B244" s="26"/>
    </row>
    <row r="245" s="25" customFormat="1" ht="12.75">
      <c r="B245" s="26"/>
    </row>
    <row r="246" s="25" customFormat="1" ht="12.75">
      <c r="B246" s="26"/>
    </row>
    <row r="247" s="25" customFormat="1" ht="12.75">
      <c r="B247" s="26"/>
    </row>
    <row r="248" s="25" customFormat="1" ht="12.75">
      <c r="B248" s="26"/>
    </row>
    <row r="249" s="25" customFormat="1" ht="12.75">
      <c r="B249" s="26"/>
    </row>
    <row r="250" s="25" customFormat="1" ht="12.75">
      <c r="B250" s="26"/>
    </row>
    <row r="251" s="25" customFormat="1" ht="12.75">
      <c r="B251" s="26"/>
    </row>
    <row r="252" s="25" customFormat="1" ht="12.75">
      <c r="B252" s="26"/>
    </row>
    <row r="253" s="25" customFormat="1" ht="12.75">
      <c r="B253" s="26"/>
    </row>
    <row r="254" s="25" customFormat="1" ht="12.75">
      <c r="B254" s="26"/>
    </row>
    <row r="255" s="25" customFormat="1" ht="12.75">
      <c r="B255" s="26"/>
    </row>
    <row r="256" s="25" customFormat="1" ht="12.75">
      <c r="B256" s="26"/>
    </row>
    <row r="257" s="25" customFormat="1" ht="12.75">
      <c r="B257" s="26"/>
    </row>
    <row r="258" s="25" customFormat="1" ht="12.75">
      <c r="B258" s="26"/>
    </row>
    <row r="259" s="25" customFormat="1" ht="12.75">
      <c r="B259" s="26"/>
    </row>
    <row r="260" s="25" customFormat="1" ht="12.75">
      <c r="B260" s="26"/>
    </row>
    <row r="261" s="25" customFormat="1" ht="12.75">
      <c r="B261" s="26"/>
    </row>
    <row r="262" s="25" customFormat="1" ht="12.75">
      <c r="B262" s="26"/>
    </row>
    <row r="263" s="25" customFormat="1" ht="12.75">
      <c r="B263" s="26"/>
    </row>
    <row r="264" s="25" customFormat="1" ht="12.75">
      <c r="B264" s="26"/>
    </row>
    <row r="265" s="25" customFormat="1" ht="12.75">
      <c r="B265" s="26"/>
    </row>
    <row r="266" s="25" customFormat="1" ht="12.75">
      <c r="B266" s="26"/>
    </row>
    <row r="267" s="25" customFormat="1" ht="12.75">
      <c r="B267" s="26"/>
    </row>
    <row r="268" s="25" customFormat="1" ht="12.75">
      <c r="B268" s="26"/>
    </row>
    <row r="269" s="25" customFormat="1" ht="12.75">
      <c r="B269" s="26"/>
    </row>
    <row r="270" s="25" customFormat="1" ht="12.75">
      <c r="B270" s="26"/>
    </row>
    <row r="271" s="25" customFormat="1" ht="12.75">
      <c r="B271" s="26"/>
    </row>
    <row r="272" s="25" customFormat="1" ht="12.75">
      <c r="B272" s="26"/>
    </row>
    <row r="273" s="25" customFormat="1" ht="12.75">
      <c r="B273" s="26"/>
    </row>
    <row r="274" s="25" customFormat="1" ht="12.75">
      <c r="B274" s="26"/>
    </row>
    <row r="275" s="25" customFormat="1" ht="12.75">
      <c r="B275" s="26"/>
    </row>
    <row r="276" s="25" customFormat="1" ht="12.75">
      <c r="B276" s="26"/>
    </row>
    <row r="277" s="25" customFormat="1" ht="12.75">
      <c r="B277" s="26"/>
    </row>
    <row r="278" s="25" customFormat="1" ht="12.75">
      <c r="B278" s="26"/>
    </row>
    <row r="279" s="25" customFormat="1" ht="12.75">
      <c r="B279" s="26"/>
    </row>
    <row r="280" s="25" customFormat="1" ht="12.75">
      <c r="B280" s="26"/>
    </row>
    <row r="281" s="25" customFormat="1" ht="12.75">
      <c r="B281" s="26"/>
    </row>
    <row r="282" s="25" customFormat="1" ht="12.75">
      <c r="B282" s="26"/>
    </row>
    <row r="283" s="25" customFormat="1" ht="12.75">
      <c r="B283" s="26"/>
    </row>
    <row r="284" s="25" customFormat="1" ht="12.75">
      <c r="B284" s="26"/>
    </row>
    <row r="285" s="25" customFormat="1" ht="12.75">
      <c r="B285" s="26"/>
    </row>
    <row r="286" s="25" customFormat="1" ht="12.75">
      <c r="B286" s="26"/>
    </row>
    <row r="287" s="25" customFormat="1" ht="12.75">
      <c r="B287" s="26"/>
    </row>
    <row r="288" s="25" customFormat="1" ht="12.75">
      <c r="B288" s="26"/>
    </row>
    <row r="289" s="25" customFormat="1" ht="12.75">
      <c r="B289" s="26"/>
    </row>
    <row r="290" s="25" customFormat="1" ht="12.75">
      <c r="B290" s="26"/>
    </row>
    <row r="291" s="25" customFormat="1" ht="12.75">
      <c r="B291" s="26"/>
    </row>
    <row r="292" s="25" customFormat="1" ht="12.75">
      <c r="B292" s="26"/>
    </row>
    <row r="293" s="25" customFormat="1" ht="12.75">
      <c r="B293" s="26"/>
    </row>
    <row r="294" s="25" customFormat="1" ht="12.75">
      <c r="B294" s="26"/>
    </row>
    <row r="295" s="25" customFormat="1" ht="12.75">
      <c r="B295" s="26"/>
    </row>
    <row r="296" s="25" customFormat="1" ht="12.75">
      <c r="B296" s="26"/>
    </row>
    <row r="297" s="25" customFormat="1" ht="12.75">
      <c r="B297" s="26"/>
    </row>
    <row r="298" s="25" customFormat="1" ht="12.75">
      <c r="B298" s="26"/>
    </row>
    <row r="299" s="25" customFormat="1" ht="12.75">
      <c r="B299" s="26"/>
    </row>
    <row r="300" s="25" customFormat="1" ht="12.75">
      <c r="B300" s="26"/>
    </row>
    <row r="301" s="25" customFormat="1" ht="12.75">
      <c r="B301" s="26"/>
    </row>
    <row r="302" s="25" customFormat="1" ht="12.75">
      <c r="B302" s="26"/>
    </row>
    <row r="303" s="25" customFormat="1" ht="12.75">
      <c r="B303" s="26"/>
    </row>
    <row r="304" s="25" customFormat="1" ht="12.75">
      <c r="B304" s="26"/>
    </row>
    <row r="305" s="25" customFormat="1" ht="12.75">
      <c r="B305" s="26"/>
    </row>
    <row r="306" s="25" customFormat="1" ht="12.75">
      <c r="B306" s="26"/>
    </row>
    <row r="307" s="25" customFormat="1" ht="12.75">
      <c r="B307" s="26"/>
    </row>
    <row r="308" s="25" customFormat="1" ht="12.75">
      <c r="B308" s="26"/>
    </row>
    <row r="309" s="25" customFormat="1" ht="12.75">
      <c r="B309" s="26"/>
    </row>
    <row r="310" s="25" customFormat="1" ht="12.75">
      <c r="B310" s="26"/>
    </row>
    <row r="311" s="25" customFormat="1" ht="12.75">
      <c r="B311" s="26"/>
    </row>
    <row r="312" s="25" customFormat="1" ht="12.75">
      <c r="B312" s="26"/>
    </row>
    <row r="313" s="25" customFormat="1" ht="12.75">
      <c r="B313" s="26"/>
    </row>
    <row r="314" s="25" customFormat="1" ht="12.75">
      <c r="B314" s="26"/>
    </row>
    <row r="315" s="25" customFormat="1" ht="12.75">
      <c r="B315" s="26"/>
    </row>
    <row r="316" s="25" customFormat="1" ht="12.75">
      <c r="B316" s="26"/>
    </row>
    <row r="317" s="25" customFormat="1" ht="12.75">
      <c r="B317" s="26"/>
    </row>
    <row r="318" s="25" customFormat="1" ht="12.75">
      <c r="B318" s="26"/>
    </row>
    <row r="319" s="25" customFormat="1" ht="12.75">
      <c r="B319" s="26"/>
    </row>
    <row r="320" s="25" customFormat="1" ht="12.75">
      <c r="B320" s="26"/>
    </row>
    <row r="321" s="25" customFormat="1" ht="12.75">
      <c r="B321" s="26"/>
    </row>
    <row r="322" s="25" customFormat="1" ht="12.75">
      <c r="B322" s="26"/>
    </row>
    <row r="323" s="25" customFormat="1" ht="12.75">
      <c r="B323" s="26"/>
    </row>
    <row r="324" s="25" customFormat="1" ht="12.75">
      <c r="B324" s="26"/>
    </row>
    <row r="325" s="25" customFormat="1" ht="12.75">
      <c r="B325" s="26"/>
    </row>
    <row r="326" s="25" customFormat="1" ht="12.75">
      <c r="B326" s="26"/>
    </row>
    <row r="327" s="25" customFormat="1" ht="12.75">
      <c r="B327" s="26"/>
    </row>
    <row r="328" s="25" customFormat="1" ht="12.75">
      <c r="B328" s="26"/>
    </row>
    <row r="329" s="25" customFormat="1" ht="12.75">
      <c r="B329" s="26"/>
    </row>
    <row r="330" s="25" customFormat="1" ht="12.75">
      <c r="B330" s="26"/>
    </row>
    <row r="331" s="25" customFormat="1" ht="12.75">
      <c r="B331" s="26"/>
    </row>
    <row r="332" s="25" customFormat="1" ht="12.75">
      <c r="B332" s="26"/>
    </row>
    <row r="333" s="25" customFormat="1" ht="12.75">
      <c r="B333" s="26"/>
    </row>
    <row r="334" s="25" customFormat="1" ht="12.75">
      <c r="B334" s="26"/>
    </row>
    <row r="335" s="25" customFormat="1" ht="12.75">
      <c r="B335" s="26"/>
    </row>
    <row r="336" s="25" customFormat="1" ht="12.75">
      <c r="B336" s="26"/>
    </row>
    <row r="337" s="25" customFormat="1" ht="12.75">
      <c r="B337" s="26"/>
    </row>
    <row r="338" s="25" customFormat="1" ht="12.75">
      <c r="B338" s="26"/>
    </row>
    <row r="339" s="25" customFormat="1" ht="12.75">
      <c r="B339" s="26"/>
    </row>
    <row r="340" s="25" customFormat="1" ht="12.75">
      <c r="B340" s="26"/>
    </row>
    <row r="341" s="25" customFormat="1" ht="12.75">
      <c r="B341" s="26"/>
    </row>
    <row r="342" s="25" customFormat="1" ht="12.75">
      <c r="B342" s="26"/>
    </row>
    <row r="343" s="25" customFormat="1" ht="12.75">
      <c r="B343" s="26"/>
    </row>
    <row r="344" s="25" customFormat="1" ht="12.75">
      <c r="B344" s="26"/>
    </row>
    <row r="345" s="25" customFormat="1" ht="12.75">
      <c r="B345" s="26"/>
    </row>
    <row r="346" s="25" customFormat="1" ht="12.75">
      <c r="B346" s="26"/>
    </row>
    <row r="347" s="25" customFormat="1" ht="12.75">
      <c r="B347" s="26"/>
    </row>
    <row r="348" s="25" customFormat="1" ht="12.75">
      <c r="B348" s="26"/>
    </row>
    <row r="349" s="25" customFormat="1" ht="12.75">
      <c r="B349" s="26"/>
    </row>
    <row r="350" s="25" customFormat="1" ht="12.75">
      <c r="B350" s="26"/>
    </row>
    <row r="351" s="25" customFormat="1" ht="12.75">
      <c r="B351" s="26"/>
    </row>
    <row r="352" s="25" customFormat="1" ht="12.75">
      <c r="B352" s="26"/>
    </row>
    <row r="353" s="25" customFormat="1" ht="12.75">
      <c r="B353" s="26"/>
    </row>
    <row r="354" s="25" customFormat="1" ht="12.75">
      <c r="B354" s="26"/>
    </row>
    <row r="355" s="25" customFormat="1" ht="12.75">
      <c r="B355" s="26"/>
    </row>
    <row r="356" s="25" customFormat="1" ht="12.75">
      <c r="B356" s="26"/>
    </row>
    <row r="357" s="25" customFormat="1" ht="12.75">
      <c r="B357" s="26"/>
    </row>
    <row r="358" s="25" customFormat="1" ht="12.75">
      <c r="B358" s="26"/>
    </row>
    <row r="359" s="25" customFormat="1" ht="12.75">
      <c r="B359" s="26"/>
    </row>
    <row r="360" s="25" customFormat="1" ht="12.75">
      <c r="B360" s="26"/>
    </row>
    <row r="361" s="25" customFormat="1" ht="12.75">
      <c r="B361" s="26"/>
    </row>
    <row r="362" s="25" customFormat="1" ht="12.75">
      <c r="B362" s="26"/>
    </row>
    <row r="363" s="25" customFormat="1" ht="12.75">
      <c r="B363" s="26"/>
    </row>
    <row r="364" s="25" customFormat="1" ht="12.75">
      <c r="B364" s="26"/>
    </row>
    <row r="365" s="25" customFormat="1" ht="12.75">
      <c r="B365" s="26"/>
    </row>
    <row r="366" s="25" customFormat="1" ht="12.75">
      <c r="B366" s="26"/>
    </row>
    <row r="367" s="25" customFormat="1" ht="12.75">
      <c r="B367" s="26"/>
    </row>
    <row r="368" s="25" customFormat="1" ht="12.75">
      <c r="B368" s="26"/>
    </row>
    <row r="369" s="25" customFormat="1" ht="12.75">
      <c r="B369" s="26"/>
    </row>
    <row r="370" s="25" customFormat="1" ht="12.75">
      <c r="B370" s="26"/>
    </row>
    <row r="371" s="25" customFormat="1" ht="12.75">
      <c r="B371" s="26"/>
    </row>
    <row r="372" s="25" customFormat="1" ht="12.75">
      <c r="B372" s="26"/>
    </row>
    <row r="373" s="25" customFormat="1" ht="12.75">
      <c r="B373" s="26"/>
    </row>
    <row r="374" s="25" customFormat="1" ht="12.75">
      <c r="B374" s="26"/>
    </row>
    <row r="375" s="25" customFormat="1" ht="12.75">
      <c r="B375" s="26"/>
    </row>
    <row r="376" s="25" customFormat="1" ht="12.75">
      <c r="B376" s="26"/>
    </row>
    <row r="377" s="25" customFormat="1" ht="12.75">
      <c r="B377" s="26"/>
    </row>
    <row r="378" s="25" customFormat="1" ht="12.75">
      <c r="B378" s="26"/>
    </row>
    <row r="379" s="25" customFormat="1" ht="12.75">
      <c r="B379" s="26"/>
    </row>
    <row r="380" s="25" customFormat="1" ht="12.75">
      <c r="B380" s="26"/>
    </row>
    <row r="381" s="25" customFormat="1" ht="12.75">
      <c r="B381" s="26"/>
    </row>
    <row r="382" s="25" customFormat="1" ht="12.75">
      <c r="B382" s="26"/>
    </row>
    <row r="383" s="25" customFormat="1" ht="12.75">
      <c r="B383" s="26"/>
    </row>
    <row r="384" s="25" customFormat="1" ht="12.75">
      <c r="B384" s="26"/>
    </row>
    <row r="385" s="25" customFormat="1" ht="12.75">
      <c r="B385" s="26"/>
    </row>
    <row r="386" s="25" customFormat="1" ht="12.75">
      <c r="B386" s="26"/>
    </row>
    <row r="387" s="25" customFormat="1" ht="12.75">
      <c r="B387" s="26"/>
    </row>
    <row r="388" s="25" customFormat="1" ht="12.75">
      <c r="B388" s="26"/>
    </row>
    <row r="389" s="25" customFormat="1" ht="12.75">
      <c r="B389" s="26"/>
    </row>
    <row r="390" s="25" customFormat="1" ht="12.75">
      <c r="B390" s="26"/>
    </row>
    <row r="391" s="25" customFormat="1" ht="12.75">
      <c r="B391" s="26"/>
    </row>
    <row r="392" s="25" customFormat="1" ht="12.75">
      <c r="B392" s="26"/>
    </row>
    <row r="393" s="25" customFormat="1" ht="12.75">
      <c r="B393" s="26"/>
    </row>
    <row r="394" s="25" customFormat="1" ht="12.75">
      <c r="B394" s="26"/>
    </row>
    <row r="395" s="25" customFormat="1" ht="12.75">
      <c r="B395" s="26"/>
    </row>
    <row r="396" s="25" customFormat="1" ht="12.75">
      <c r="B396" s="26"/>
    </row>
    <row r="397" s="25" customFormat="1" ht="12.75">
      <c r="B397" s="26"/>
    </row>
    <row r="398" s="25" customFormat="1" ht="12.75">
      <c r="B398" s="26"/>
    </row>
    <row r="399" s="25" customFormat="1" ht="12.75">
      <c r="B399" s="26"/>
    </row>
    <row r="400" s="25" customFormat="1" ht="12.75">
      <c r="B400" s="26"/>
    </row>
    <row r="401" s="25" customFormat="1" ht="12.75">
      <c r="B401" s="26"/>
    </row>
    <row r="402" s="25" customFormat="1" ht="12.75">
      <c r="B402" s="26"/>
    </row>
    <row r="403" s="25" customFormat="1" ht="12.75">
      <c r="B403" s="26"/>
    </row>
    <row r="404" s="25" customFormat="1" ht="12.75">
      <c r="B404" s="26"/>
    </row>
    <row r="405" s="25" customFormat="1" ht="12.75">
      <c r="B405" s="26"/>
    </row>
    <row r="406" s="25" customFormat="1" ht="12.75">
      <c r="B406" s="26"/>
    </row>
    <row r="407" s="25" customFormat="1" ht="12.75">
      <c r="B407" s="26"/>
    </row>
    <row r="408" s="25" customFormat="1" ht="12.75">
      <c r="B408" s="26"/>
    </row>
    <row r="409" s="25" customFormat="1" ht="12.75">
      <c r="B409" s="26"/>
    </row>
    <row r="410" s="25" customFormat="1" ht="12.75">
      <c r="B410" s="26"/>
    </row>
    <row r="411" s="25" customFormat="1" ht="12.75">
      <c r="B411" s="26"/>
    </row>
    <row r="412" s="25" customFormat="1" ht="12.75">
      <c r="B412" s="26"/>
    </row>
    <row r="413" s="25" customFormat="1" ht="12.75">
      <c r="B413" s="26"/>
    </row>
    <row r="414" s="25" customFormat="1" ht="12.75">
      <c r="B414" s="26"/>
    </row>
    <row r="415" s="25" customFormat="1" ht="12.75">
      <c r="B415" s="26"/>
    </row>
    <row r="416" s="25" customFormat="1" ht="12.75">
      <c r="B416" s="26"/>
    </row>
    <row r="417" s="25" customFormat="1" ht="12.75">
      <c r="B417" s="26"/>
    </row>
    <row r="418" s="25" customFormat="1" ht="12.75">
      <c r="B418" s="26"/>
    </row>
    <row r="419" s="25" customFormat="1" ht="12.75">
      <c r="B419" s="26"/>
    </row>
    <row r="420" s="25" customFormat="1" ht="12.75">
      <c r="B420" s="26"/>
    </row>
    <row r="421" s="25" customFormat="1" ht="12.75">
      <c r="B421" s="26"/>
    </row>
    <row r="422" s="25" customFormat="1" ht="12.75">
      <c r="B422" s="26"/>
    </row>
    <row r="423" s="25" customFormat="1" ht="12.75">
      <c r="B423" s="26"/>
    </row>
    <row r="424" s="25" customFormat="1" ht="12.75">
      <c r="B424" s="26"/>
    </row>
    <row r="425" s="25" customFormat="1" ht="12.75">
      <c r="B425" s="26"/>
    </row>
    <row r="426" s="25" customFormat="1" ht="12.75">
      <c r="B426" s="26"/>
    </row>
    <row r="427" s="25" customFormat="1" ht="12.75">
      <c r="B427" s="26"/>
    </row>
    <row r="428" s="25" customFormat="1" ht="12.75">
      <c r="B428" s="26"/>
    </row>
    <row r="429" s="25" customFormat="1" ht="12.75">
      <c r="B429" s="26"/>
    </row>
    <row r="430" s="25" customFormat="1" ht="12.75">
      <c r="B430" s="26"/>
    </row>
    <row r="431" s="25" customFormat="1" ht="12.75">
      <c r="B431" s="26"/>
    </row>
    <row r="432" s="25" customFormat="1" ht="12.75">
      <c r="B432" s="26"/>
    </row>
    <row r="433" s="25" customFormat="1" ht="12.75">
      <c r="B433" s="26"/>
    </row>
    <row r="434" s="25" customFormat="1" ht="12.75">
      <c r="B434" s="26"/>
    </row>
    <row r="435" s="25" customFormat="1" ht="12.75">
      <c r="B435" s="26"/>
    </row>
    <row r="436" s="25" customFormat="1" ht="12.75">
      <c r="B436" s="26"/>
    </row>
    <row r="437" s="25" customFormat="1" ht="12.75">
      <c r="B437" s="26"/>
    </row>
    <row r="438" s="25" customFormat="1" ht="12.75">
      <c r="B438" s="26"/>
    </row>
    <row r="439" s="25" customFormat="1" ht="12.75">
      <c r="B439" s="26"/>
    </row>
    <row r="440" s="25" customFormat="1" ht="12.75">
      <c r="B440" s="26"/>
    </row>
    <row r="441" s="25" customFormat="1" ht="12.75">
      <c r="B441" s="26"/>
    </row>
    <row r="442" s="25" customFormat="1" ht="12.75">
      <c r="B442" s="26"/>
    </row>
    <row r="443" s="25" customFormat="1" ht="12.75">
      <c r="B443" s="26"/>
    </row>
    <row r="444" s="25" customFormat="1" ht="12.75">
      <c r="B444" s="26"/>
    </row>
    <row r="445" s="25" customFormat="1" ht="12.75">
      <c r="B445" s="26"/>
    </row>
    <row r="446" s="25" customFormat="1" ht="12.75">
      <c r="B446" s="26"/>
    </row>
    <row r="447" s="25" customFormat="1" ht="12.75">
      <c r="B447" s="26"/>
    </row>
    <row r="448" s="25" customFormat="1" ht="12.75">
      <c r="B448" s="26"/>
    </row>
    <row r="449" s="25" customFormat="1" ht="12.75">
      <c r="B449" s="26"/>
    </row>
    <row r="450" s="25" customFormat="1" ht="12.75">
      <c r="B450" s="26"/>
    </row>
    <row r="451" s="25" customFormat="1" ht="12.75">
      <c r="B451" s="26"/>
    </row>
    <row r="452" s="25" customFormat="1" ht="12.75">
      <c r="B452" s="26"/>
    </row>
    <row r="453" s="25" customFormat="1" ht="12.75">
      <c r="B453" s="26"/>
    </row>
    <row r="454" s="25" customFormat="1" ht="12.75">
      <c r="B454" s="26"/>
    </row>
    <row r="455" s="25" customFormat="1" ht="12.75">
      <c r="B455" s="26"/>
    </row>
    <row r="456" s="25" customFormat="1" ht="12.75">
      <c r="B456" s="26"/>
    </row>
    <row r="457" s="25" customFormat="1" ht="12.75">
      <c r="B457" s="26"/>
    </row>
    <row r="458" s="25" customFormat="1" ht="12.75">
      <c r="B458" s="26"/>
    </row>
    <row r="459" s="25" customFormat="1" ht="12.75">
      <c r="B459" s="26"/>
    </row>
    <row r="460" s="25" customFormat="1" ht="12.75">
      <c r="B460" s="26"/>
    </row>
    <row r="461" s="25" customFormat="1" ht="12.75">
      <c r="B461" s="26"/>
    </row>
    <row r="462" s="25" customFormat="1" ht="12.75">
      <c r="B462" s="26"/>
    </row>
    <row r="463" s="25" customFormat="1" ht="12.75">
      <c r="B463" s="26"/>
    </row>
    <row r="464" s="25" customFormat="1" ht="12.75">
      <c r="B464" s="26"/>
    </row>
    <row r="465" s="25" customFormat="1" ht="12.75">
      <c r="B465" s="26"/>
    </row>
    <row r="466" s="25" customFormat="1" ht="12.75">
      <c r="B466" s="26"/>
    </row>
    <row r="467" s="25" customFormat="1" ht="12.75">
      <c r="B467" s="26"/>
    </row>
    <row r="468" s="25" customFormat="1" ht="12.75">
      <c r="B468" s="26"/>
    </row>
    <row r="469" s="25" customFormat="1" ht="12.75">
      <c r="B469" s="26"/>
    </row>
    <row r="470" s="25" customFormat="1" ht="12.75">
      <c r="B470" s="26"/>
    </row>
    <row r="471" s="25" customFormat="1" ht="12.75">
      <c r="B471" s="26"/>
    </row>
    <row r="472" s="25" customFormat="1" ht="12.75">
      <c r="B472" s="26"/>
    </row>
    <row r="473" s="25" customFormat="1" ht="12.75">
      <c r="B473" s="26"/>
    </row>
    <row r="474" s="25" customFormat="1" ht="12.75">
      <c r="B474" s="26"/>
    </row>
    <row r="475" s="25" customFormat="1" ht="12.75">
      <c r="B475" s="26"/>
    </row>
    <row r="476" s="25" customFormat="1" ht="12.75">
      <c r="B476" s="26"/>
    </row>
    <row r="477" s="25" customFormat="1" ht="12.75">
      <c r="B477" s="26"/>
    </row>
    <row r="478" s="25" customFormat="1" ht="12.75">
      <c r="B478" s="26"/>
    </row>
    <row r="479" s="25" customFormat="1" ht="12.75">
      <c r="B479" s="26"/>
    </row>
    <row r="480" s="25" customFormat="1" ht="12.75">
      <c r="B480" s="26"/>
    </row>
    <row r="481" s="25" customFormat="1" ht="12.75">
      <c r="B481" s="26"/>
    </row>
    <row r="482" s="25" customFormat="1" ht="12.75">
      <c r="B482" s="26"/>
    </row>
    <row r="483" s="25" customFormat="1" ht="12.75">
      <c r="B483" s="26"/>
    </row>
    <row r="484" s="25" customFormat="1" ht="12.75">
      <c r="B484" s="26"/>
    </row>
    <row r="485" s="25" customFormat="1" ht="12.75">
      <c r="B485" s="26"/>
    </row>
    <row r="486" s="25" customFormat="1" ht="12.75">
      <c r="B486" s="26"/>
    </row>
    <row r="487" s="25" customFormat="1" ht="12.75">
      <c r="B487" s="26"/>
    </row>
    <row r="488" s="25" customFormat="1" ht="12.75">
      <c r="B488" s="26"/>
    </row>
    <row r="489" s="25" customFormat="1" ht="12.75">
      <c r="B489" s="26"/>
    </row>
    <row r="490" s="25" customFormat="1" ht="12.75">
      <c r="B490" s="26"/>
    </row>
    <row r="491" s="25" customFormat="1" ht="12.75">
      <c r="B491" s="26"/>
    </row>
    <row r="492" s="25" customFormat="1" ht="12.75">
      <c r="B492" s="26"/>
    </row>
    <row r="493" s="25" customFormat="1" ht="12.75">
      <c r="B493" s="26"/>
    </row>
    <row r="494" s="25" customFormat="1" ht="12.75">
      <c r="B494" s="26"/>
    </row>
    <row r="495" s="25" customFormat="1" ht="12.75">
      <c r="B495" s="26"/>
    </row>
    <row r="496" s="25" customFormat="1" ht="12.75">
      <c r="B496" s="26"/>
    </row>
    <row r="497" s="25" customFormat="1" ht="12.75">
      <c r="B497" s="26"/>
    </row>
    <row r="498" s="25" customFormat="1" ht="12.75">
      <c r="B498" s="26"/>
    </row>
    <row r="499" s="25" customFormat="1" ht="12.75">
      <c r="B499" s="26"/>
    </row>
    <row r="500" s="25" customFormat="1" ht="12.75">
      <c r="B500" s="26"/>
    </row>
    <row r="501" s="25" customFormat="1" ht="12.75">
      <c r="B501" s="26"/>
    </row>
    <row r="502" s="25" customFormat="1" ht="12.75">
      <c r="B502" s="26"/>
    </row>
    <row r="503" s="25" customFormat="1" ht="12.75">
      <c r="B503" s="26"/>
    </row>
    <row r="504" s="25" customFormat="1" ht="12.75">
      <c r="B504" s="26"/>
    </row>
    <row r="505" s="25" customFormat="1" ht="12.75">
      <c r="B505" s="26"/>
    </row>
    <row r="506" s="25" customFormat="1" ht="12.75">
      <c r="B506" s="26"/>
    </row>
    <row r="507" s="25" customFormat="1" ht="12.75">
      <c r="B507" s="26"/>
    </row>
    <row r="508" s="25" customFormat="1" ht="12.75">
      <c r="B508" s="26"/>
    </row>
    <row r="509" s="25" customFormat="1" ht="12.75">
      <c r="B509" s="26"/>
    </row>
    <row r="510" s="25" customFormat="1" ht="12.75">
      <c r="B510" s="26"/>
    </row>
    <row r="511" s="25" customFormat="1" ht="12.75">
      <c r="B511" s="26"/>
    </row>
    <row r="512" s="25" customFormat="1" ht="12.75">
      <c r="B512" s="26"/>
    </row>
    <row r="513" s="25" customFormat="1" ht="12.75">
      <c r="B513" s="26"/>
    </row>
    <row r="514" s="25" customFormat="1" ht="12.75">
      <c r="B514" s="26"/>
    </row>
    <row r="515" s="25" customFormat="1" ht="12.75">
      <c r="B515" s="26"/>
    </row>
    <row r="516" s="25" customFormat="1" ht="12.75">
      <c r="B516" s="26"/>
    </row>
    <row r="517" s="25" customFormat="1" ht="12.75">
      <c r="B517" s="26"/>
    </row>
    <row r="518" s="25" customFormat="1" ht="12.75">
      <c r="B518" s="26"/>
    </row>
    <row r="519" s="25" customFormat="1" ht="12.75">
      <c r="B519" s="26"/>
    </row>
    <row r="520" s="25" customFormat="1" ht="12.75">
      <c r="B520" s="26"/>
    </row>
    <row r="521" s="25" customFormat="1" ht="12.75">
      <c r="B521" s="26"/>
    </row>
    <row r="522" s="25" customFormat="1" ht="12.75">
      <c r="B522" s="26"/>
    </row>
    <row r="523" s="25" customFormat="1" ht="12.75">
      <c r="B523" s="26"/>
    </row>
    <row r="524" s="25" customFormat="1" ht="12.75">
      <c r="B524" s="26"/>
    </row>
    <row r="525" s="25" customFormat="1" ht="12.75">
      <c r="B525" s="26"/>
    </row>
    <row r="526" s="25" customFormat="1" ht="12.75">
      <c r="B526" s="26"/>
    </row>
    <row r="527" s="25" customFormat="1" ht="12.75">
      <c r="B527" s="26"/>
    </row>
    <row r="528" s="25" customFormat="1" ht="12.75">
      <c r="B528" s="26"/>
    </row>
    <row r="529" s="25" customFormat="1" ht="12.75">
      <c r="B529" s="26"/>
    </row>
    <row r="530" s="25" customFormat="1" ht="12.75">
      <c r="B530" s="26"/>
    </row>
    <row r="531" s="25" customFormat="1" ht="12.75">
      <c r="B531" s="26"/>
    </row>
    <row r="532" s="25" customFormat="1" ht="12.75">
      <c r="B532" s="26"/>
    </row>
    <row r="533" s="25" customFormat="1" ht="12.75">
      <c r="B533" s="26"/>
    </row>
    <row r="534" s="25" customFormat="1" ht="12.75">
      <c r="B534" s="26"/>
    </row>
    <row r="535" s="25" customFormat="1" ht="12.75">
      <c r="B535" s="26"/>
    </row>
    <row r="536" s="25" customFormat="1" ht="12.75">
      <c r="B536" s="26"/>
    </row>
    <row r="537" s="25" customFormat="1" ht="12.75">
      <c r="B537" s="26"/>
    </row>
  </sheetData>
  <sheetProtection password="DE55" sheet="1" objects="1" scenarios="1"/>
  <printOptions/>
  <pageMargins left="0.75" right="0.75" top="1" bottom="1" header="0.5" footer="0.5"/>
  <pageSetup fitToHeight="1" fitToWidth="1" horizontalDpi="600" verticalDpi="600" orientation="portrait" paperSize="9" scale="76" r:id="rId4"/>
  <headerFooter alignWithMargins="0">
    <oddHeader>&amp;L&amp;"Arial,Vet"&amp;F&amp;R&amp;"Arial,Vet"&amp;A</oddHeader>
    <oddFooter>&amp;L&amp;"Arial,Vet"vos/abb keizer&amp;C&amp;"Arial,Vet"&amp;D&amp;R&amp;"Arial,Vet"&amp;P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37"/>
  <sheetViews>
    <sheetView tabSelected="1" workbookViewId="0" topLeftCell="A1">
      <selection activeCell="B2" sqref="B2"/>
    </sheetView>
  </sheetViews>
  <sheetFormatPr defaultColWidth="9.140625" defaultRowHeight="12.75"/>
  <cols>
    <col min="1" max="1" width="3.140625" style="25" customWidth="1"/>
    <col min="2" max="2" width="13.140625" style="1" customWidth="1"/>
    <col min="3" max="3" width="21.57421875" style="0" customWidth="1"/>
    <col min="4" max="4" width="13.421875" style="0" customWidth="1"/>
    <col min="5" max="5" width="12.140625" style="0" bestFit="1" customWidth="1"/>
    <col min="6" max="6" width="13.7109375" style="0" customWidth="1"/>
    <col min="7" max="7" width="10.421875" style="0" bestFit="1" customWidth="1"/>
    <col min="8" max="8" width="11.140625" style="0" bestFit="1" customWidth="1"/>
    <col min="9" max="9" width="9.421875" style="0" bestFit="1" customWidth="1"/>
    <col min="11" max="55" width="9.140625" style="25" customWidth="1"/>
  </cols>
  <sheetData>
    <row r="1" spans="2:10" ht="12.75">
      <c r="B1" s="26"/>
      <c r="C1" s="25"/>
      <c r="D1" s="25"/>
      <c r="E1" s="25"/>
      <c r="F1" s="25"/>
      <c r="G1" s="25"/>
      <c r="H1" s="25"/>
      <c r="I1" s="25"/>
      <c r="J1" s="25"/>
    </row>
    <row r="2" spans="2:10" ht="12.75">
      <c r="B2" s="46"/>
      <c r="C2" s="47"/>
      <c r="D2" s="47"/>
      <c r="E2" s="47"/>
      <c r="F2" s="47"/>
      <c r="G2" s="47"/>
      <c r="H2" s="47"/>
      <c r="I2" s="47"/>
      <c r="J2" s="48"/>
    </row>
    <row r="3" spans="2:10" ht="12.75">
      <c r="B3" s="49"/>
      <c r="C3" s="28"/>
      <c r="D3" s="28"/>
      <c r="E3" s="28"/>
      <c r="F3" s="28"/>
      <c r="G3" s="28"/>
      <c r="H3" s="28"/>
      <c r="I3" s="28"/>
      <c r="J3" s="50"/>
    </row>
    <row r="4" spans="2:10" ht="15.75">
      <c r="B4" s="49"/>
      <c r="C4" s="28"/>
      <c r="D4" s="28"/>
      <c r="E4" s="51" t="s">
        <v>18</v>
      </c>
      <c r="F4" s="28"/>
      <c r="G4" s="28"/>
      <c r="H4" s="28"/>
      <c r="I4" s="28"/>
      <c r="J4" s="50"/>
    </row>
    <row r="5" spans="2:10" ht="15.75">
      <c r="B5" s="49"/>
      <c r="C5" s="28"/>
      <c r="D5" s="28"/>
      <c r="E5" s="51" t="s">
        <v>45</v>
      </c>
      <c r="F5" s="28"/>
      <c r="G5" s="28"/>
      <c r="H5" s="28"/>
      <c r="I5" s="28"/>
      <c r="J5" s="50"/>
    </row>
    <row r="6" spans="2:10" ht="15.75">
      <c r="B6" s="49"/>
      <c r="C6" s="28"/>
      <c r="D6" s="28"/>
      <c r="E6" s="51" t="s">
        <v>61</v>
      </c>
      <c r="F6" s="28"/>
      <c r="G6" s="28"/>
      <c r="H6" s="28"/>
      <c r="I6" s="28"/>
      <c r="J6" s="50"/>
    </row>
    <row r="7" spans="2:10" ht="12.75">
      <c r="B7" s="52"/>
      <c r="C7" s="28"/>
      <c r="D7" s="28"/>
      <c r="E7" s="28"/>
      <c r="F7" s="28"/>
      <c r="G7" s="28"/>
      <c r="H7" s="28"/>
      <c r="I7" s="28"/>
      <c r="J7" s="50"/>
    </row>
    <row r="8" spans="2:10" ht="12.75">
      <c r="B8" s="52"/>
      <c r="C8" s="28"/>
      <c r="D8" s="28"/>
      <c r="E8" s="28"/>
      <c r="F8" s="28"/>
      <c r="G8" s="28"/>
      <c r="H8" s="28"/>
      <c r="I8" s="28"/>
      <c r="J8" s="50"/>
    </row>
    <row r="9" spans="2:10" ht="12.75">
      <c r="B9" s="52"/>
      <c r="C9" s="28"/>
      <c r="D9" s="28"/>
      <c r="E9" s="28"/>
      <c r="F9" s="28"/>
      <c r="G9" s="28"/>
      <c r="H9" s="28"/>
      <c r="I9" s="28"/>
      <c r="J9" s="50"/>
    </row>
    <row r="10" spans="2:10" ht="12.75">
      <c r="B10" s="52"/>
      <c r="C10" s="28"/>
      <c r="D10" s="28"/>
      <c r="E10" s="28"/>
      <c r="F10" s="28"/>
      <c r="G10" s="28"/>
      <c r="H10" s="28"/>
      <c r="I10" s="28"/>
      <c r="J10" s="50"/>
    </row>
    <row r="11" spans="2:10" ht="12.75">
      <c r="B11" s="52"/>
      <c r="C11" s="28"/>
      <c r="D11" s="28"/>
      <c r="E11" s="28"/>
      <c r="F11" s="28"/>
      <c r="G11" s="28"/>
      <c r="H11" s="28"/>
      <c r="I11" s="28"/>
      <c r="J11" s="50"/>
    </row>
    <row r="12" spans="2:10" ht="12.75">
      <c r="B12" s="52"/>
      <c r="C12" s="28"/>
      <c r="D12" s="28"/>
      <c r="E12" s="28"/>
      <c r="F12" s="28"/>
      <c r="G12" s="28"/>
      <c r="H12" s="28"/>
      <c r="I12" s="28"/>
      <c r="J12" s="50"/>
    </row>
    <row r="13" spans="2:10" ht="12.75">
      <c r="B13" s="52"/>
      <c r="C13" s="28"/>
      <c r="D13" s="28"/>
      <c r="E13" s="28"/>
      <c r="F13" s="28"/>
      <c r="G13" s="28"/>
      <c r="H13" s="28"/>
      <c r="I13" s="28"/>
      <c r="J13" s="50"/>
    </row>
    <row r="14" spans="2:10" ht="16.5" thickBot="1">
      <c r="B14" s="69" t="s">
        <v>48</v>
      </c>
      <c r="C14" s="28"/>
      <c r="D14" s="28"/>
      <c r="E14" s="28"/>
      <c r="F14" s="28"/>
      <c r="G14" s="28"/>
      <c r="H14" s="28"/>
      <c r="I14" s="28"/>
      <c r="J14" s="50"/>
    </row>
    <row r="15" spans="2:10" ht="13.5" thickTop="1">
      <c r="B15" s="53" t="s">
        <v>16</v>
      </c>
      <c r="C15" s="10"/>
      <c r="D15" s="10"/>
      <c r="E15" s="10"/>
      <c r="F15" s="10"/>
      <c r="G15" s="10"/>
      <c r="H15" s="10"/>
      <c r="I15" s="10"/>
      <c r="J15" s="54"/>
    </row>
    <row r="16" spans="2:10" ht="38.25">
      <c r="B16" s="55"/>
      <c r="C16" s="2" t="s">
        <v>9</v>
      </c>
      <c r="D16" s="3" t="s">
        <v>0</v>
      </c>
      <c r="E16" s="3" t="s">
        <v>1</v>
      </c>
      <c r="F16" s="3" t="s">
        <v>2</v>
      </c>
      <c r="G16" s="3" t="s">
        <v>3</v>
      </c>
      <c r="H16" s="3" t="s">
        <v>8</v>
      </c>
      <c r="I16" s="4" t="s">
        <v>14</v>
      </c>
      <c r="J16" s="56"/>
    </row>
    <row r="17" spans="2:10" ht="12.75">
      <c r="B17" s="55"/>
      <c r="C17" s="5" t="s">
        <v>4</v>
      </c>
      <c r="D17" s="21">
        <f>1/12</f>
        <v>0.08333333333333333</v>
      </c>
      <c r="E17" s="22">
        <f>+Tabellen!G20</f>
        <v>1199.32</v>
      </c>
      <c r="F17" s="75">
        <f>+Tabellen!G17</f>
        <v>41.2</v>
      </c>
      <c r="G17" s="22">
        <f>+Tabellen!G21</f>
        <v>38.83</v>
      </c>
      <c r="H17" s="22">
        <f>ROUND(D17*(E17+ROUND(F17*G17,2)),2)</f>
        <v>233.26</v>
      </c>
      <c r="I17" s="64">
        <v>9</v>
      </c>
      <c r="J17" s="56"/>
    </row>
    <row r="18" spans="2:10" ht="12.75">
      <c r="B18" s="55"/>
      <c r="C18" s="3" t="s">
        <v>5</v>
      </c>
      <c r="D18" s="21">
        <f>1/12</f>
        <v>0.08333333333333333</v>
      </c>
      <c r="E18" s="22">
        <f>+Tabellen!G22</f>
        <v>1714.07</v>
      </c>
      <c r="F18" s="75">
        <f>+Tabellen!G17</f>
        <v>41.2</v>
      </c>
      <c r="G18" s="22">
        <f>+Tabellen!G23</f>
        <v>55.5</v>
      </c>
      <c r="H18" s="22">
        <f>ROUND(D18*(E18+ROUND(F18*G18,2)),2)</f>
        <v>333.39</v>
      </c>
      <c r="I18" s="64">
        <v>55</v>
      </c>
      <c r="J18" s="56"/>
    </row>
    <row r="19" spans="2:10" ht="12.75">
      <c r="B19" s="55"/>
      <c r="C19" s="3"/>
      <c r="D19" s="3"/>
      <c r="E19" s="3"/>
      <c r="F19" s="3"/>
      <c r="G19" s="3"/>
      <c r="H19" s="3"/>
      <c r="I19" s="3"/>
      <c r="J19" s="56"/>
    </row>
    <row r="20" spans="2:10" ht="12.75">
      <c r="B20" s="55"/>
      <c r="C20" s="6" t="s">
        <v>10</v>
      </c>
      <c r="D20" s="3"/>
      <c r="E20" s="3"/>
      <c r="F20" s="6">
        <f>+Tabellen!G4</f>
        <v>2011</v>
      </c>
      <c r="G20" s="6"/>
      <c r="H20" s="6">
        <f>+Tabellen!H4</f>
        <v>2012</v>
      </c>
      <c r="I20" s="3"/>
      <c r="J20" s="56"/>
    </row>
    <row r="21" spans="2:10" ht="12.75">
      <c r="B21" s="55"/>
      <c r="C21" s="3" t="s">
        <v>6</v>
      </c>
      <c r="D21" s="21">
        <f>1/12</f>
        <v>0.08333333333333333</v>
      </c>
      <c r="E21" s="22">
        <f>+Tabellen!G31</f>
        <v>805</v>
      </c>
      <c r="F21" s="21">
        <f>+ROUND(D21*E21,2)</f>
        <v>67.08</v>
      </c>
      <c r="G21" s="22">
        <f>+Tabellen!H31</f>
        <v>805</v>
      </c>
      <c r="H21" s="22">
        <f>+ROUND(D21*G21,2)</f>
        <v>67.08</v>
      </c>
      <c r="I21" s="3"/>
      <c r="J21" s="56"/>
    </row>
    <row r="22" spans="2:10" ht="12.75">
      <c r="B22" s="55"/>
      <c r="C22" s="3" t="s">
        <v>7</v>
      </c>
      <c r="D22" s="21">
        <f>1/12</f>
        <v>0.08333333333333333</v>
      </c>
      <c r="E22" s="22">
        <f>+Tabellen!G32</f>
        <v>213.42</v>
      </c>
      <c r="F22" s="21">
        <f>+ROUND(D22*E22,2)</f>
        <v>17.79</v>
      </c>
      <c r="G22" s="22">
        <f>+Tabellen!H32</f>
        <v>213.42</v>
      </c>
      <c r="H22" s="22">
        <f>+ROUND(D22*G22,2)</f>
        <v>17.79</v>
      </c>
      <c r="I22" s="3"/>
      <c r="J22" s="56"/>
    </row>
    <row r="23" spans="2:10" ht="12.75">
      <c r="B23" s="55"/>
      <c r="C23" s="3"/>
      <c r="D23" s="3"/>
      <c r="E23" s="3"/>
      <c r="F23" s="3"/>
      <c r="G23" s="3"/>
      <c r="H23" s="3"/>
      <c r="I23" s="3"/>
      <c r="J23" s="56"/>
    </row>
    <row r="24" spans="2:10" ht="12.75">
      <c r="B24" s="55"/>
      <c r="C24" s="6" t="s">
        <v>62</v>
      </c>
      <c r="D24" s="3"/>
      <c r="E24" s="3"/>
      <c r="F24" s="3"/>
      <c r="G24" s="3"/>
      <c r="H24" s="3"/>
      <c r="I24" s="3"/>
      <c r="J24" s="56"/>
    </row>
    <row r="25" spans="2:10" ht="12.75">
      <c r="B25" s="55"/>
      <c r="C25" s="3">
        <f>+Tabellen!G4</f>
        <v>2011</v>
      </c>
      <c r="D25" s="22">
        <f>+H17*I17+H18*I18+F21*I17+F22*I18</f>
        <v>22017.960000000003</v>
      </c>
      <c r="E25" s="3" t="s">
        <v>12</v>
      </c>
      <c r="F25" s="22">
        <f>+D25*5</f>
        <v>110089.80000000002</v>
      </c>
      <c r="G25" s="3"/>
      <c r="H25" s="3"/>
      <c r="I25" s="3"/>
      <c r="J25" s="56"/>
    </row>
    <row r="26" spans="2:10" ht="15">
      <c r="B26" s="55"/>
      <c r="C26" s="3">
        <f>+Tabellen!H4</f>
        <v>2012</v>
      </c>
      <c r="D26" s="22">
        <f>+H17*I17+H18*I18+H21*I17+H22*I18</f>
        <v>22017.960000000003</v>
      </c>
      <c r="E26" s="3" t="s">
        <v>13</v>
      </c>
      <c r="F26" s="23">
        <f>+D26*7</f>
        <v>154125.72000000003</v>
      </c>
      <c r="G26" s="3"/>
      <c r="H26" s="3"/>
      <c r="I26" s="3"/>
      <c r="J26" s="56"/>
    </row>
    <row r="27" spans="2:10" ht="12.75">
      <c r="B27" s="55"/>
      <c r="C27" s="3"/>
      <c r="D27" s="3"/>
      <c r="E27" s="3" t="s">
        <v>15</v>
      </c>
      <c r="F27" s="22">
        <f>SUM(F25:F26)</f>
        <v>264215.52</v>
      </c>
      <c r="G27" s="3"/>
      <c r="H27" s="3"/>
      <c r="I27" s="3"/>
      <c r="J27" s="56"/>
    </row>
    <row r="28" spans="2:10" ht="13.5" thickBot="1">
      <c r="B28" s="57"/>
      <c r="C28" s="27"/>
      <c r="D28" s="27"/>
      <c r="E28" s="27"/>
      <c r="F28" s="27"/>
      <c r="G28" s="27"/>
      <c r="H28" s="27"/>
      <c r="I28" s="27"/>
      <c r="J28" s="58"/>
    </row>
    <row r="29" spans="2:10" ht="13.5" thickTop="1">
      <c r="B29" s="49"/>
      <c r="C29" s="28"/>
      <c r="D29" s="28"/>
      <c r="E29" s="28"/>
      <c r="F29" s="28"/>
      <c r="G29" s="28"/>
      <c r="H29" s="28"/>
      <c r="I29" s="28"/>
      <c r="J29" s="50"/>
    </row>
    <row r="30" spans="2:10" ht="12.75">
      <c r="B30" s="49"/>
      <c r="C30" s="28"/>
      <c r="D30" s="28"/>
      <c r="E30" s="28"/>
      <c r="F30" s="28"/>
      <c r="G30" s="28"/>
      <c r="H30" s="28"/>
      <c r="I30" s="28"/>
      <c r="J30" s="50"/>
    </row>
    <row r="31" spans="2:10" ht="16.5" thickBot="1">
      <c r="B31" s="69" t="s">
        <v>47</v>
      </c>
      <c r="C31" s="28"/>
      <c r="D31" s="28"/>
      <c r="E31" s="28"/>
      <c r="F31" s="28"/>
      <c r="G31" s="28"/>
      <c r="H31" s="28"/>
      <c r="I31" s="28"/>
      <c r="J31" s="50"/>
    </row>
    <row r="32" spans="2:10" ht="14.25" thickBot="1" thickTop="1">
      <c r="B32" s="59" t="s">
        <v>17</v>
      </c>
      <c r="C32" s="10" t="s">
        <v>63</v>
      </c>
      <c r="D32" s="10"/>
      <c r="E32" s="10"/>
      <c r="F32" s="10"/>
      <c r="G32" s="10"/>
      <c r="H32" s="10"/>
      <c r="I32" s="10"/>
      <c r="J32" s="54"/>
    </row>
    <row r="33" spans="2:10" ht="26.25" thickTop="1">
      <c r="B33" s="55"/>
      <c r="C33" s="7" t="s">
        <v>9</v>
      </c>
      <c r="D33" s="8" t="s">
        <v>0</v>
      </c>
      <c r="E33" s="8" t="s">
        <v>1</v>
      </c>
      <c r="F33" s="8" t="s">
        <v>8</v>
      </c>
      <c r="G33" s="9" t="s">
        <v>14</v>
      </c>
      <c r="H33" s="10"/>
      <c r="I33" s="11"/>
      <c r="J33" s="56"/>
    </row>
    <row r="34" spans="2:10" ht="12.75">
      <c r="B34" s="55"/>
      <c r="C34" s="12" t="s">
        <v>5</v>
      </c>
      <c r="D34" s="21">
        <f>1/12</f>
        <v>0.08333333333333333</v>
      </c>
      <c r="E34" s="22">
        <f>+Tabellen!G27</f>
        <v>4000.69</v>
      </c>
      <c r="F34" s="22">
        <f>ROUND(D34*E34,2)</f>
        <v>333.39</v>
      </c>
      <c r="G34" s="64">
        <v>1</v>
      </c>
      <c r="H34" s="13"/>
      <c r="I34" s="14"/>
      <c r="J34" s="56"/>
    </row>
    <row r="35" spans="2:10" ht="12.75">
      <c r="B35" s="55"/>
      <c r="C35" s="12"/>
      <c r="D35" s="3"/>
      <c r="E35" s="3"/>
      <c r="F35" s="3"/>
      <c r="G35" s="3"/>
      <c r="H35" s="3"/>
      <c r="I35" s="15"/>
      <c r="J35" s="56"/>
    </row>
    <row r="36" spans="2:10" ht="12.75">
      <c r="B36" s="55"/>
      <c r="C36" s="16" t="s">
        <v>10</v>
      </c>
      <c r="D36" s="3"/>
      <c r="E36" s="3"/>
      <c r="F36" s="6">
        <f>+F20</f>
        <v>2011</v>
      </c>
      <c r="G36" s="6"/>
      <c r="H36" s="6">
        <f>+H20</f>
        <v>2012</v>
      </c>
      <c r="I36" s="15"/>
      <c r="J36" s="56"/>
    </row>
    <row r="37" spans="2:10" ht="12.75">
      <c r="B37" s="55"/>
      <c r="C37" s="12" t="s">
        <v>7</v>
      </c>
      <c r="D37" s="21">
        <f>1/12</f>
        <v>0.08333333333333333</v>
      </c>
      <c r="E37" s="22">
        <f>+E22</f>
        <v>213.42</v>
      </c>
      <c r="F37" s="21">
        <f>+ROUND(D37*E37,2)</f>
        <v>17.79</v>
      </c>
      <c r="G37" s="22">
        <f>+G22</f>
        <v>213.42</v>
      </c>
      <c r="H37" s="22">
        <f>+ROUND(D37*G37,2)</f>
        <v>17.79</v>
      </c>
      <c r="I37" s="15"/>
      <c r="J37" s="56"/>
    </row>
    <row r="38" spans="2:10" ht="12.75">
      <c r="B38" s="55"/>
      <c r="C38" s="12"/>
      <c r="D38" s="3"/>
      <c r="E38" s="3"/>
      <c r="F38" s="3"/>
      <c r="G38" s="3"/>
      <c r="H38" s="3"/>
      <c r="I38" s="15"/>
      <c r="J38" s="56"/>
    </row>
    <row r="39" spans="2:10" ht="12.75">
      <c r="B39" s="55"/>
      <c r="C39" s="16" t="s">
        <v>62</v>
      </c>
      <c r="D39" s="3"/>
      <c r="E39" s="3"/>
      <c r="F39" s="3"/>
      <c r="G39" s="3"/>
      <c r="H39" s="3"/>
      <c r="I39" s="15"/>
      <c r="J39" s="56"/>
    </row>
    <row r="40" spans="2:10" ht="12.75">
      <c r="B40" s="55"/>
      <c r="C40" s="12">
        <f>+C25</f>
        <v>2011</v>
      </c>
      <c r="D40" s="22">
        <f>F34*G34+F37*G34</f>
        <v>351.18</v>
      </c>
      <c r="E40" s="3" t="s">
        <v>12</v>
      </c>
      <c r="F40" s="22">
        <f>+D40*5</f>
        <v>1755.9</v>
      </c>
      <c r="G40" s="3"/>
      <c r="H40" s="3"/>
      <c r="I40" s="15"/>
      <c r="J40" s="56"/>
    </row>
    <row r="41" spans="2:10" ht="15">
      <c r="B41" s="55"/>
      <c r="C41" s="12">
        <f>+C26</f>
        <v>2012</v>
      </c>
      <c r="D41" s="22">
        <f>F34*G34+H37*G34</f>
        <v>351.18</v>
      </c>
      <c r="E41" s="3" t="s">
        <v>13</v>
      </c>
      <c r="F41" s="23">
        <f>+D41*7</f>
        <v>2458.26</v>
      </c>
      <c r="G41" s="3"/>
      <c r="H41" s="3"/>
      <c r="I41" s="15"/>
      <c r="J41" s="56"/>
    </row>
    <row r="42" spans="2:10" ht="13.5" thickBot="1">
      <c r="B42" s="55"/>
      <c r="C42" s="17"/>
      <c r="D42" s="18"/>
      <c r="E42" s="18" t="s">
        <v>15</v>
      </c>
      <c r="F42" s="24">
        <f>SUM(F40:F41)</f>
        <v>4214.16</v>
      </c>
      <c r="G42" s="18"/>
      <c r="H42" s="18"/>
      <c r="I42" s="19"/>
      <c r="J42" s="56"/>
    </row>
    <row r="43" spans="2:10" ht="13.5" thickTop="1">
      <c r="B43" s="55"/>
      <c r="C43" s="13"/>
      <c r="D43" s="13"/>
      <c r="E43" s="13"/>
      <c r="F43" s="13"/>
      <c r="G43" s="13"/>
      <c r="H43" s="13"/>
      <c r="I43" s="13"/>
      <c r="J43" s="56"/>
    </row>
    <row r="44" spans="2:10" ht="12.75">
      <c r="B44" s="61"/>
      <c r="C44" s="62"/>
      <c r="D44" s="62"/>
      <c r="E44" s="62"/>
      <c r="F44" s="62"/>
      <c r="G44" s="62"/>
      <c r="H44" s="62"/>
      <c r="I44" s="62"/>
      <c r="J44" s="63"/>
    </row>
    <row r="45" spans="2:10" ht="13.5" thickBot="1">
      <c r="B45" s="60" t="s">
        <v>17</v>
      </c>
      <c r="C45" s="13" t="s">
        <v>64</v>
      </c>
      <c r="D45" s="13"/>
      <c r="E45" s="13"/>
      <c r="F45" s="13"/>
      <c r="G45" s="13"/>
      <c r="H45" s="13"/>
      <c r="I45" s="13"/>
      <c r="J45" s="56"/>
    </row>
    <row r="46" spans="2:10" ht="26.25" thickTop="1">
      <c r="B46" s="55"/>
      <c r="C46" s="7" t="s">
        <v>9</v>
      </c>
      <c r="D46" s="8" t="s">
        <v>0</v>
      </c>
      <c r="E46" s="8" t="s">
        <v>1</v>
      </c>
      <c r="F46" s="8" t="s">
        <v>8</v>
      </c>
      <c r="G46" s="9" t="s">
        <v>14</v>
      </c>
      <c r="H46" s="10"/>
      <c r="I46" s="11"/>
      <c r="J46" s="56"/>
    </row>
    <row r="47" spans="2:10" ht="12.75">
      <c r="B47" s="55"/>
      <c r="C47" s="20" t="s">
        <v>4</v>
      </c>
      <c r="D47" s="21">
        <f>1/12</f>
        <v>0.08333333333333333</v>
      </c>
      <c r="E47" s="22">
        <f>+Tabellen!G26</f>
        <v>2799.25</v>
      </c>
      <c r="F47" s="22">
        <f>ROUND(D47*E47,2)</f>
        <v>233.27</v>
      </c>
      <c r="G47" s="64">
        <v>1</v>
      </c>
      <c r="H47" s="13"/>
      <c r="I47" s="14"/>
      <c r="J47" s="56"/>
    </row>
    <row r="48" spans="2:10" ht="12.75">
      <c r="B48" s="55"/>
      <c r="C48" s="12" t="s">
        <v>5</v>
      </c>
      <c r="D48" s="21">
        <f>1/12</f>
        <v>0.08333333333333333</v>
      </c>
      <c r="E48" s="22">
        <f>+Tabellen!G27</f>
        <v>4000.69</v>
      </c>
      <c r="F48" s="22">
        <f>ROUND(D48*E48,2)</f>
        <v>333.39</v>
      </c>
      <c r="G48" s="3">
        <f>+G47</f>
        <v>1</v>
      </c>
      <c r="H48" s="13"/>
      <c r="I48" s="14"/>
      <c r="J48" s="56"/>
    </row>
    <row r="49" spans="2:10" ht="12.75">
      <c r="B49" s="55"/>
      <c r="C49" s="12"/>
      <c r="D49" s="3"/>
      <c r="E49" s="3"/>
      <c r="F49" s="3"/>
      <c r="G49" s="3"/>
      <c r="H49" s="3"/>
      <c r="I49" s="15"/>
      <c r="J49" s="56"/>
    </row>
    <row r="50" spans="2:10" ht="12.75">
      <c r="B50" s="55"/>
      <c r="C50" s="16" t="s">
        <v>10</v>
      </c>
      <c r="D50" s="3"/>
      <c r="E50" s="3"/>
      <c r="F50" s="6">
        <f>+F20</f>
        <v>2011</v>
      </c>
      <c r="G50" s="6"/>
      <c r="H50" s="6">
        <f>+H20</f>
        <v>2012</v>
      </c>
      <c r="I50" s="15"/>
      <c r="J50" s="56"/>
    </row>
    <row r="51" spans="2:10" ht="12.75">
      <c r="B51" s="55"/>
      <c r="C51" s="12" t="s">
        <v>6</v>
      </c>
      <c r="D51" s="21">
        <f>1/12</f>
        <v>0.08333333333333333</v>
      </c>
      <c r="E51" s="22">
        <f>+E21</f>
        <v>805</v>
      </c>
      <c r="F51" s="21">
        <f>+ROUND(D51*E51,2)</f>
        <v>67.08</v>
      </c>
      <c r="G51" s="22">
        <f>+G21</f>
        <v>805</v>
      </c>
      <c r="H51" s="22">
        <f>+ROUND(D51*G51,2)*0</f>
        <v>0</v>
      </c>
      <c r="I51" s="15"/>
      <c r="J51" s="56"/>
    </row>
    <row r="52" spans="2:10" ht="12.75">
      <c r="B52" s="55"/>
      <c r="C52" s="12" t="s">
        <v>7</v>
      </c>
      <c r="D52" s="21">
        <f>1/12</f>
        <v>0.08333333333333333</v>
      </c>
      <c r="E52" s="22">
        <f>+E22</f>
        <v>213.42</v>
      </c>
      <c r="F52" s="21">
        <f>+ROUND(D52*E52,2)</f>
        <v>17.79</v>
      </c>
      <c r="G52" s="22">
        <f>+G22</f>
        <v>213.42</v>
      </c>
      <c r="H52" s="22">
        <f>+ROUND(D52*G52,2)</f>
        <v>17.79</v>
      </c>
      <c r="I52" s="15"/>
      <c r="J52" s="56"/>
    </row>
    <row r="53" spans="2:10" ht="12.75">
      <c r="B53" s="55"/>
      <c r="C53" s="12"/>
      <c r="D53" s="3"/>
      <c r="E53" s="3"/>
      <c r="F53" s="3"/>
      <c r="G53" s="3"/>
      <c r="H53" s="3"/>
      <c r="I53" s="15"/>
      <c r="J53" s="56"/>
    </row>
    <row r="54" spans="2:10" ht="12.75">
      <c r="B54" s="55"/>
      <c r="C54" s="16" t="str">
        <f>+C39</f>
        <v>Gedurende schooljaar 2011-2012</v>
      </c>
      <c r="D54" s="3"/>
      <c r="E54" s="3"/>
      <c r="F54" s="3"/>
      <c r="G54" s="3"/>
      <c r="H54" s="3"/>
      <c r="I54" s="15"/>
      <c r="J54" s="56"/>
    </row>
    <row r="55" spans="2:10" ht="12.75">
      <c r="B55" s="55"/>
      <c r="C55" s="79">
        <f>+C40</f>
        <v>2011</v>
      </c>
      <c r="D55" s="22">
        <f>+F47*G47+F48*G48+F51*G47+F52*G48</f>
        <v>651.53</v>
      </c>
      <c r="E55" s="3" t="s">
        <v>12</v>
      </c>
      <c r="F55" s="22">
        <f>+D55*5</f>
        <v>3257.6499999999996</v>
      </c>
      <c r="G55" s="3"/>
      <c r="H55" s="3"/>
      <c r="I55" s="15"/>
      <c r="J55" s="56"/>
    </row>
    <row r="56" spans="2:10" ht="15">
      <c r="B56" s="55"/>
      <c r="C56" s="79">
        <f>+C41</f>
        <v>2012</v>
      </c>
      <c r="D56" s="22">
        <f>+F47*G47+F48*G48+H51*G47+H52*G48</f>
        <v>584.4499999999999</v>
      </c>
      <c r="E56" s="3" t="s">
        <v>13</v>
      </c>
      <c r="F56" s="23">
        <f>+D56*7</f>
        <v>4091.1499999999996</v>
      </c>
      <c r="G56" s="3"/>
      <c r="H56" s="3"/>
      <c r="I56" s="15"/>
      <c r="J56" s="56"/>
    </row>
    <row r="57" spans="2:10" ht="13.5" thickBot="1">
      <c r="B57" s="55"/>
      <c r="C57" s="17"/>
      <c r="D57" s="18"/>
      <c r="E57" s="18" t="s">
        <v>15</v>
      </c>
      <c r="F57" s="24">
        <f>SUM(F55:F56)</f>
        <v>7348.799999999999</v>
      </c>
      <c r="G57" s="18"/>
      <c r="H57" s="18"/>
      <c r="I57" s="19"/>
      <c r="J57" s="56"/>
    </row>
    <row r="58" spans="2:10" ht="13.5" thickTop="1">
      <c r="B58" s="55"/>
      <c r="C58" s="13"/>
      <c r="D58" s="13"/>
      <c r="E58" s="13"/>
      <c r="F58" s="13"/>
      <c r="G58" s="13"/>
      <c r="H58" s="13"/>
      <c r="I58" s="13"/>
      <c r="J58" s="56"/>
    </row>
    <row r="59" spans="2:10" ht="12.75">
      <c r="B59" s="46"/>
      <c r="C59" s="47"/>
      <c r="D59" s="47"/>
      <c r="E59" s="47"/>
      <c r="F59" s="47"/>
      <c r="G59" s="47"/>
      <c r="H59" s="47"/>
      <c r="I59" s="47"/>
      <c r="J59" s="48"/>
    </row>
    <row r="60" spans="2:10" ht="12.75">
      <c r="B60" s="70"/>
      <c r="C60" s="71"/>
      <c r="D60" s="71"/>
      <c r="E60" s="71"/>
      <c r="F60" s="71"/>
      <c r="G60" s="71"/>
      <c r="H60" s="71"/>
      <c r="I60" s="71"/>
      <c r="J60" s="72"/>
    </row>
    <row r="61" spans="2:10" ht="13.5" thickBot="1">
      <c r="B61" s="55" t="s">
        <v>49</v>
      </c>
      <c r="C61" s="13"/>
      <c r="D61" s="13"/>
      <c r="E61" s="13"/>
      <c r="F61" s="13"/>
      <c r="G61" s="13"/>
      <c r="H61" s="13"/>
      <c r="I61" s="13"/>
      <c r="J61" s="56"/>
    </row>
    <row r="62" spans="2:10" ht="13.5" thickTop="1">
      <c r="B62" s="55"/>
      <c r="C62" s="16" t="s">
        <v>62</v>
      </c>
      <c r="D62" s="8"/>
      <c r="E62" s="8"/>
      <c r="F62" s="8"/>
      <c r="G62" s="8"/>
      <c r="H62" s="8"/>
      <c r="I62" s="74"/>
      <c r="J62" s="56"/>
    </row>
    <row r="63" spans="2:10" ht="12.75">
      <c r="B63" s="55"/>
      <c r="C63" s="12">
        <f>+C55</f>
        <v>2011</v>
      </c>
      <c r="D63" s="22">
        <f>+D40+D55</f>
        <v>1002.71</v>
      </c>
      <c r="E63" s="3" t="s">
        <v>12</v>
      </c>
      <c r="F63" s="22">
        <f>+D63*5</f>
        <v>5013.55</v>
      </c>
      <c r="G63" s="3"/>
      <c r="H63" s="3"/>
      <c r="I63" s="15"/>
      <c r="J63" s="56"/>
    </row>
    <row r="64" spans="2:10" ht="15">
      <c r="B64" s="55"/>
      <c r="C64" s="12">
        <f>+C56</f>
        <v>2012</v>
      </c>
      <c r="D64" s="22">
        <f>+D41+D56</f>
        <v>935.6299999999999</v>
      </c>
      <c r="E64" s="3" t="s">
        <v>13</v>
      </c>
      <c r="F64" s="23">
        <f>+D64*7</f>
        <v>6549.409999999999</v>
      </c>
      <c r="G64" s="3"/>
      <c r="H64" s="3"/>
      <c r="I64" s="15"/>
      <c r="J64" s="56"/>
    </row>
    <row r="65" spans="2:10" ht="13.5" thickBot="1">
      <c r="B65" s="55"/>
      <c r="C65" s="17"/>
      <c r="D65" s="18"/>
      <c r="E65" s="18" t="s">
        <v>15</v>
      </c>
      <c r="F65" s="24">
        <f>SUM(F63:F64)</f>
        <v>11562.96</v>
      </c>
      <c r="G65" s="18"/>
      <c r="H65" s="18"/>
      <c r="I65" s="19"/>
      <c r="J65" s="56"/>
    </row>
    <row r="66" spans="2:10" ht="14.25" thickBot="1" thickTop="1">
      <c r="B66" s="57"/>
      <c r="C66" s="27"/>
      <c r="D66" s="27"/>
      <c r="E66" s="27"/>
      <c r="F66" s="27"/>
      <c r="G66" s="27"/>
      <c r="H66" s="27"/>
      <c r="I66" s="27"/>
      <c r="J66" s="58"/>
    </row>
    <row r="67" spans="2:10" ht="13.5" thickTop="1">
      <c r="B67" s="26"/>
      <c r="C67" s="25"/>
      <c r="D67" s="25"/>
      <c r="E67" s="25"/>
      <c r="F67" s="25"/>
      <c r="G67" s="25"/>
      <c r="H67" s="25"/>
      <c r="I67" s="25"/>
      <c r="J67" s="25"/>
    </row>
    <row r="68" spans="2:10" ht="12.75">
      <c r="B68" s="26"/>
      <c r="C68" s="25"/>
      <c r="D68" s="25"/>
      <c r="E68" s="25"/>
      <c r="F68" s="25"/>
      <c r="G68" s="25"/>
      <c r="H68" s="25"/>
      <c r="I68" s="25"/>
      <c r="J68" s="25"/>
    </row>
    <row r="69" spans="2:10" ht="12.75">
      <c r="B69" s="26"/>
      <c r="C69" s="25"/>
      <c r="D69" s="25"/>
      <c r="E69" s="25"/>
      <c r="F69" s="25"/>
      <c r="G69" s="25"/>
      <c r="H69" s="25"/>
      <c r="I69" s="25"/>
      <c r="J69" s="25"/>
    </row>
    <row r="70" spans="2:10" ht="12.75">
      <c r="B70" s="26"/>
      <c r="C70" s="25"/>
      <c r="D70" s="25"/>
      <c r="E70" s="25"/>
      <c r="F70" s="25"/>
      <c r="G70" s="25"/>
      <c r="H70" s="25"/>
      <c r="I70" s="25"/>
      <c r="J70" s="25"/>
    </row>
    <row r="71" spans="2:10" ht="12.75">
      <c r="B71" s="26"/>
      <c r="C71" s="25"/>
      <c r="D71" s="25"/>
      <c r="E71" s="25"/>
      <c r="F71" s="25"/>
      <c r="G71" s="25"/>
      <c r="H71" s="25"/>
      <c r="I71" s="25"/>
      <c r="J71" s="25"/>
    </row>
    <row r="72" spans="2:10" ht="12.75">
      <c r="B72" s="26"/>
      <c r="C72" s="25"/>
      <c r="D72" s="25"/>
      <c r="E72" s="25"/>
      <c r="F72" s="25"/>
      <c r="G72" s="25"/>
      <c r="H72" s="25"/>
      <c r="I72" s="25"/>
      <c r="J72" s="25"/>
    </row>
    <row r="73" spans="2:10" ht="12.75">
      <c r="B73" s="26"/>
      <c r="C73" s="25"/>
      <c r="D73" s="25"/>
      <c r="E73" s="25"/>
      <c r="F73" s="25"/>
      <c r="G73" s="25"/>
      <c r="H73" s="25"/>
      <c r="I73" s="25"/>
      <c r="J73" s="25"/>
    </row>
    <row r="74" spans="2:10" ht="12.75">
      <c r="B74" s="26"/>
      <c r="C74" s="25"/>
      <c r="D74" s="25"/>
      <c r="E74" s="25"/>
      <c r="F74" s="25"/>
      <c r="G74" s="25"/>
      <c r="H74" s="25"/>
      <c r="I74" s="25"/>
      <c r="J74" s="25"/>
    </row>
    <row r="75" spans="2:10" ht="12.75">
      <c r="B75" s="26"/>
      <c r="C75" s="25"/>
      <c r="D75" s="25"/>
      <c r="E75" s="25"/>
      <c r="F75" s="25"/>
      <c r="G75" s="25"/>
      <c r="H75" s="25"/>
      <c r="I75" s="25"/>
      <c r="J75" s="25"/>
    </row>
    <row r="76" spans="2:10" ht="12.75">
      <c r="B76" s="26"/>
      <c r="C76" s="25"/>
      <c r="D76" s="25"/>
      <c r="E76" s="25"/>
      <c r="F76" s="25"/>
      <c r="G76" s="25"/>
      <c r="H76" s="25"/>
      <c r="I76" s="25"/>
      <c r="J76" s="25"/>
    </row>
    <row r="77" spans="2:10" ht="12.75">
      <c r="B77" s="26"/>
      <c r="C77" s="25"/>
      <c r="D77" s="25"/>
      <c r="E77" s="25"/>
      <c r="F77" s="25"/>
      <c r="G77" s="25"/>
      <c r="H77" s="25"/>
      <c r="I77" s="25"/>
      <c r="J77" s="25"/>
    </row>
    <row r="78" spans="2:10" ht="12.75">
      <c r="B78" s="26"/>
      <c r="C78" s="25"/>
      <c r="D78" s="25"/>
      <c r="E78" s="25"/>
      <c r="F78" s="25"/>
      <c r="G78" s="25"/>
      <c r="H78" s="25"/>
      <c r="I78" s="25"/>
      <c r="J78" s="25"/>
    </row>
    <row r="79" spans="2:10" ht="12.75">
      <c r="B79" s="26"/>
      <c r="C79" s="25"/>
      <c r="D79" s="25"/>
      <c r="E79" s="25"/>
      <c r="F79" s="25"/>
      <c r="G79" s="25"/>
      <c r="H79" s="25"/>
      <c r="I79" s="25"/>
      <c r="J79" s="25"/>
    </row>
    <row r="80" spans="2:10" ht="12.75">
      <c r="B80" s="26"/>
      <c r="C80" s="25"/>
      <c r="D80" s="25"/>
      <c r="E80" s="25"/>
      <c r="F80" s="25"/>
      <c r="G80" s="25"/>
      <c r="H80" s="25"/>
      <c r="I80" s="25"/>
      <c r="J80" s="25"/>
    </row>
    <row r="81" s="25" customFormat="1" ht="12.75">
      <c r="B81" s="26"/>
    </row>
    <row r="82" s="25" customFormat="1" ht="12.75">
      <c r="B82" s="26"/>
    </row>
    <row r="83" s="25" customFormat="1" ht="12.75">
      <c r="B83" s="26"/>
    </row>
    <row r="84" s="25" customFormat="1" ht="12.75">
      <c r="B84" s="26"/>
    </row>
    <row r="85" s="25" customFormat="1" ht="12.75">
      <c r="B85" s="26"/>
    </row>
    <row r="86" s="25" customFormat="1" ht="12.75">
      <c r="B86" s="26"/>
    </row>
    <row r="87" s="25" customFormat="1" ht="12.75">
      <c r="B87" s="26"/>
    </row>
    <row r="88" s="25" customFormat="1" ht="12.75">
      <c r="B88" s="26"/>
    </row>
    <row r="89" s="25" customFormat="1" ht="12.75">
      <c r="B89" s="26"/>
    </row>
    <row r="90" s="25" customFormat="1" ht="12.75">
      <c r="B90" s="26"/>
    </row>
    <row r="91" s="25" customFormat="1" ht="12.75">
      <c r="B91" s="26"/>
    </row>
    <row r="92" s="25" customFormat="1" ht="12.75">
      <c r="B92" s="26"/>
    </row>
    <row r="93" s="25" customFormat="1" ht="12.75">
      <c r="B93" s="26"/>
    </row>
    <row r="94" s="25" customFormat="1" ht="12.75">
      <c r="B94" s="26"/>
    </row>
    <row r="95" s="25" customFormat="1" ht="12.75">
      <c r="B95" s="26"/>
    </row>
    <row r="96" s="25" customFormat="1" ht="12.75">
      <c r="B96" s="26"/>
    </row>
    <row r="97" s="25" customFormat="1" ht="12.75">
      <c r="B97" s="26"/>
    </row>
    <row r="98" s="25" customFormat="1" ht="12.75">
      <c r="B98" s="26"/>
    </row>
    <row r="99" s="25" customFormat="1" ht="12.75">
      <c r="B99" s="26"/>
    </row>
    <row r="100" s="25" customFormat="1" ht="12.75">
      <c r="B100" s="26"/>
    </row>
    <row r="101" s="25" customFormat="1" ht="12.75">
      <c r="B101" s="26"/>
    </row>
    <row r="102" s="25" customFormat="1" ht="12.75">
      <c r="B102" s="26"/>
    </row>
    <row r="103" s="25" customFormat="1" ht="12.75">
      <c r="B103" s="26"/>
    </row>
    <row r="104" s="25" customFormat="1" ht="12.75">
      <c r="B104" s="26"/>
    </row>
    <row r="105" s="25" customFormat="1" ht="12.75">
      <c r="B105" s="26"/>
    </row>
    <row r="106" s="25" customFormat="1" ht="12.75">
      <c r="B106" s="26"/>
    </row>
    <row r="107" s="25" customFormat="1" ht="12.75">
      <c r="B107" s="26"/>
    </row>
    <row r="108" s="25" customFormat="1" ht="12.75">
      <c r="B108" s="26"/>
    </row>
    <row r="109" s="25" customFormat="1" ht="12.75">
      <c r="B109" s="26"/>
    </row>
    <row r="110" s="25" customFormat="1" ht="12.75">
      <c r="B110" s="26"/>
    </row>
    <row r="111" s="25" customFormat="1" ht="12.75">
      <c r="B111" s="26"/>
    </row>
    <row r="112" s="25" customFormat="1" ht="12.75">
      <c r="B112" s="26"/>
    </row>
    <row r="113" s="25" customFormat="1" ht="12.75">
      <c r="B113" s="26"/>
    </row>
    <row r="114" s="25" customFormat="1" ht="12.75">
      <c r="B114" s="26"/>
    </row>
    <row r="115" s="25" customFormat="1" ht="12.75">
      <c r="B115" s="26"/>
    </row>
    <row r="116" s="25" customFormat="1" ht="12.75">
      <c r="B116" s="26"/>
    </row>
    <row r="117" s="25" customFormat="1" ht="12.75">
      <c r="B117" s="26"/>
    </row>
    <row r="118" s="25" customFormat="1" ht="12.75">
      <c r="B118" s="26"/>
    </row>
    <row r="119" s="25" customFormat="1" ht="12.75">
      <c r="B119" s="26"/>
    </row>
    <row r="120" s="25" customFormat="1" ht="12.75">
      <c r="B120" s="26"/>
    </row>
    <row r="121" s="25" customFormat="1" ht="12.75">
      <c r="B121" s="26"/>
    </row>
    <row r="122" s="25" customFormat="1" ht="12.75">
      <c r="B122" s="26"/>
    </row>
    <row r="123" s="25" customFormat="1" ht="12.75">
      <c r="B123" s="26"/>
    </row>
    <row r="124" s="25" customFormat="1" ht="12.75">
      <c r="B124" s="26"/>
    </row>
    <row r="125" s="25" customFormat="1" ht="12.75">
      <c r="B125" s="26"/>
    </row>
    <row r="126" s="25" customFormat="1" ht="12.75">
      <c r="B126" s="26"/>
    </row>
    <row r="127" s="25" customFormat="1" ht="12.75">
      <c r="B127" s="26"/>
    </row>
    <row r="128" s="25" customFormat="1" ht="12.75">
      <c r="B128" s="26"/>
    </row>
    <row r="129" s="25" customFormat="1" ht="12.75">
      <c r="B129" s="26"/>
    </row>
    <row r="130" s="25" customFormat="1" ht="12.75">
      <c r="B130" s="26"/>
    </row>
    <row r="131" s="25" customFormat="1" ht="12.75">
      <c r="B131" s="26"/>
    </row>
    <row r="132" s="25" customFormat="1" ht="12.75">
      <c r="B132" s="26"/>
    </row>
    <row r="133" s="25" customFormat="1" ht="12.75">
      <c r="B133" s="26"/>
    </row>
    <row r="134" s="25" customFormat="1" ht="12.75">
      <c r="B134" s="26"/>
    </row>
    <row r="135" s="25" customFormat="1" ht="12.75">
      <c r="B135" s="26"/>
    </row>
    <row r="136" s="25" customFormat="1" ht="12.75">
      <c r="B136" s="26"/>
    </row>
    <row r="137" s="25" customFormat="1" ht="12.75">
      <c r="B137" s="26"/>
    </row>
    <row r="138" s="25" customFormat="1" ht="12.75">
      <c r="B138" s="26"/>
    </row>
    <row r="139" s="25" customFormat="1" ht="12.75">
      <c r="B139" s="26"/>
    </row>
    <row r="140" s="25" customFormat="1" ht="12.75">
      <c r="B140" s="26"/>
    </row>
    <row r="141" s="25" customFormat="1" ht="12.75">
      <c r="B141" s="26"/>
    </row>
    <row r="142" s="25" customFormat="1" ht="12.75">
      <c r="B142" s="26"/>
    </row>
    <row r="143" s="25" customFormat="1" ht="12.75">
      <c r="B143" s="26"/>
    </row>
    <row r="144" s="25" customFormat="1" ht="12.75">
      <c r="B144" s="26"/>
    </row>
    <row r="145" s="25" customFormat="1" ht="12.75">
      <c r="B145" s="26"/>
    </row>
    <row r="146" s="25" customFormat="1" ht="12.75">
      <c r="B146" s="26"/>
    </row>
    <row r="147" s="25" customFormat="1" ht="12.75">
      <c r="B147" s="26"/>
    </row>
    <row r="148" s="25" customFormat="1" ht="12.75">
      <c r="B148" s="26"/>
    </row>
    <row r="149" s="25" customFormat="1" ht="12.75">
      <c r="B149" s="26"/>
    </row>
    <row r="150" s="25" customFormat="1" ht="12.75">
      <c r="B150" s="26"/>
    </row>
    <row r="151" s="25" customFormat="1" ht="12.75">
      <c r="B151" s="26"/>
    </row>
    <row r="152" s="25" customFormat="1" ht="12.75">
      <c r="B152" s="26"/>
    </row>
    <row r="153" s="25" customFormat="1" ht="12.75">
      <c r="B153" s="26"/>
    </row>
    <row r="154" s="25" customFormat="1" ht="12.75">
      <c r="B154" s="26"/>
    </row>
    <row r="155" s="25" customFormat="1" ht="12.75">
      <c r="B155" s="26"/>
    </row>
    <row r="156" s="25" customFormat="1" ht="12.75">
      <c r="B156" s="26"/>
    </row>
    <row r="157" s="25" customFormat="1" ht="12.75">
      <c r="B157" s="26"/>
    </row>
    <row r="158" s="25" customFormat="1" ht="12.75">
      <c r="B158" s="26"/>
    </row>
    <row r="159" s="25" customFormat="1" ht="12.75">
      <c r="B159" s="26"/>
    </row>
    <row r="160" s="25" customFormat="1" ht="12.75">
      <c r="B160" s="26"/>
    </row>
    <row r="161" s="25" customFormat="1" ht="12.75">
      <c r="B161" s="26"/>
    </row>
    <row r="162" s="25" customFormat="1" ht="12.75">
      <c r="B162" s="26"/>
    </row>
    <row r="163" s="25" customFormat="1" ht="12.75">
      <c r="B163" s="26"/>
    </row>
    <row r="164" s="25" customFormat="1" ht="12.75">
      <c r="B164" s="26"/>
    </row>
    <row r="165" s="25" customFormat="1" ht="12.75">
      <c r="B165" s="26"/>
    </row>
    <row r="166" s="25" customFormat="1" ht="12.75">
      <c r="B166" s="26"/>
    </row>
    <row r="167" s="25" customFormat="1" ht="12.75">
      <c r="B167" s="26"/>
    </row>
    <row r="168" s="25" customFormat="1" ht="12.75">
      <c r="B168" s="26"/>
    </row>
    <row r="169" s="25" customFormat="1" ht="12.75">
      <c r="B169" s="26"/>
    </row>
    <row r="170" s="25" customFormat="1" ht="12.75">
      <c r="B170" s="26"/>
    </row>
    <row r="171" s="25" customFormat="1" ht="12.75">
      <c r="B171" s="26"/>
    </row>
    <row r="172" s="25" customFormat="1" ht="12.75">
      <c r="B172" s="26"/>
    </row>
    <row r="173" s="25" customFormat="1" ht="12.75">
      <c r="B173" s="26"/>
    </row>
    <row r="174" s="25" customFormat="1" ht="12.75">
      <c r="B174" s="26"/>
    </row>
    <row r="175" s="25" customFormat="1" ht="12.75">
      <c r="B175" s="26"/>
    </row>
    <row r="176" s="25" customFormat="1" ht="12.75">
      <c r="B176" s="26"/>
    </row>
    <row r="177" s="25" customFormat="1" ht="12.75">
      <c r="B177" s="26"/>
    </row>
    <row r="178" s="25" customFormat="1" ht="12.75">
      <c r="B178" s="26"/>
    </row>
    <row r="179" s="25" customFormat="1" ht="12.75">
      <c r="B179" s="26"/>
    </row>
    <row r="180" s="25" customFormat="1" ht="12.75">
      <c r="B180" s="26"/>
    </row>
    <row r="181" s="25" customFormat="1" ht="12.75">
      <c r="B181" s="26"/>
    </row>
    <row r="182" s="25" customFormat="1" ht="12.75">
      <c r="B182" s="26"/>
    </row>
    <row r="183" s="25" customFormat="1" ht="12.75">
      <c r="B183" s="26"/>
    </row>
    <row r="184" s="25" customFormat="1" ht="12.75">
      <c r="B184" s="26"/>
    </row>
    <row r="185" s="25" customFormat="1" ht="12.75">
      <c r="B185" s="26"/>
    </row>
    <row r="186" s="25" customFormat="1" ht="12.75">
      <c r="B186" s="26"/>
    </row>
    <row r="187" s="25" customFormat="1" ht="12.75">
      <c r="B187" s="26"/>
    </row>
    <row r="188" s="25" customFormat="1" ht="12.75">
      <c r="B188" s="26"/>
    </row>
    <row r="189" s="25" customFormat="1" ht="12.75">
      <c r="B189" s="26"/>
    </row>
    <row r="190" s="25" customFormat="1" ht="12.75">
      <c r="B190" s="26"/>
    </row>
    <row r="191" s="25" customFormat="1" ht="12.75">
      <c r="B191" s="26"/>
    </row>
    <row r="192" s="25" customFormat="1" ht="12.75">
      <c r="B192" s="26"/>
    </row>
    <row r="193" s="25" customFormat="1" ht="12.75">
      <c r="B193" s="26"/>
    </row>
    <row r="194" s="25" customFormat="1" ht="12.75">
      <c r="B194" s="26"/>
    </row>
    <row r="195" s="25" customFormat="1" ht="12.75">
      <c r="B195" s="26"/>
    </row>
    <row r="196" s="25" customFormat="1" ht="12.75">
      <c r="B196" s="26"/>
    </row>
    <row r="197" s="25" customFormat="1" ht="12.75">
      <c r="B197" s="26"/>
    </row>
    <row r="198" s="25" customFormat="1" ht="12.75">
      <c r="B198" s="26"/>
    </row>
    <row r="199" s="25" customFormat="1" ht="12.75">
      <c r="B199" s="26"/>
    </row>
    <row r="200" s="25" customFormat="1" ht="12.75">
      <c r="B200" s="26"/>
    </row>
    <row r="201" s="25" customFormat="1" ht="12.75">
      <c r="B201" s="26"/>
    </row>
    <row r="202" s="25" customFormat="1" ht="12.75">
      <c r="B202" s="26"/>
    </row>
    <row r="203" s="25" customFormat="1" ht="12.75">
      <c r="B203" s="26"/>
    </row>
    <row r="204" s="25" customFormat="1" ht="12.75">
      <c r="B204" s="26"/>
    </row>
    <row r="205" s="25" customFormat="1" ht="12.75">
      <c r="B205" s="26"/>
    </row>
    <row r="206" s="25" customFormat="1" ht="12.75">
      <c r="B206" s="26"/>
    </row>
    <row r="207" s="25" customFormat="1" ht="12.75">
      <c r="B207" s="26"/>
    </row>
    <row r="208" s="25" customFormat="1" ht="12.75">
      <c r="B208" s="26"/>
    </row>
    <row r="209" s="25" customFormat="1" ht="12.75">
      <c r="B209" s="26"/>
    </row>
    <row r="210" s="25" customFormat="1" ht="12.75">
      <c r="B210" s="26"/>
    </row>
    <row r="211" s="25" customFormat="1" ht="12.75">
      <c r="B211" s="26"/>
    </row>
    <row r="212" s="25" customFormat="1" ht="12.75">
      <c r="B212" s="26"/>
    </row>
    <row r="213" s="25" customFormat="1" ht="12.75">
      <c r="B213" s="26"/>
    </row>
    <row r="214" s="25" customFormat="1" ht="12.75">
      <c r="B214" s="26"/>
    </row>
    <row r="215" s="25" customFormat="1" ht="12.75">
      <c r="B215" s="26"/>
    </row>
    <row r="216" s="25" customFormat="1" ht="12.75">
      <c r="B216" s="26"/>
    </row>
    <row r="217" s="25" customFormat="1" ht="12.75">
      <c r="B217" s="26"/>
    </row>
    <row r="218" s="25" customFormat="1" ht="12.75">
      <c r="B218" s="26"/>
    </row>
    <row r="219" s="25" customFormat="1" ht="12.75">
      <c r="B219" s="26"/>
    </row>
    <row r="220" s="25" customFormat="1" ht="12.75">
      <c r="B220" s="26"/>
    </row>
    <row r="221" s="25" customFormat="1" ht="12.75">
      <c r="B221" s="26"/>
    </row>
    <row r="222" s="25" customFormat="1" ht="12.75">
      <c r="B222" s="26"/>
    </row>
    <row r="223" s="25" customFormat="1" ht="12.75">
      <c r="B223" s="26"/>
    </row>
    <row r="224" s="25" customFormat="1" ht="12.75">
      <c r="B224" s="26"/>
    </row>
    <row r="225" s="25" customFormat="1" ht="12.75">
      <c r="B225" s="26"/>
    </row>
    <row r="226" s="25" customFormat="1" ht="12.75">
      <c r="B226" s="26"/>
    </row>
    <row r="227" s="25" customFormat="1" ht="12.75">
      <c r="B227" s="26"/>
    </row>
    <row r="228" s="25" customFormat="1" ht="12.75">
      <c r="B228" s="26"/>
    </row>
    <row r="229" s="25" customFormat="1" ht="12.75">
      <c r="B229" s="26"/>
    </row>
    <row r="230" s="25" customFormat="1" ht="12.75">
      <c r="B230" s="26"/>
    </row>
    <row r="231" s="25" customFormat="1" ht="12.75">
      <c r="B231" s="26"/>
    </row>
    <row r="232" s="25" customFormat="1" ht="12.75">
      <c r="B232" s="26"/>
    </row>
    <row r="233" s="25" customFormat="1" ht="12.75">
      <c r="B233" s="26"/>
    </row>
    <row r="234" s="25" customFormat="1" ht="12.75">
      <c r="B234" s="26"/>
    </row>
    <row r="235" s="25" customFormat="1" ht="12.75">
      <c r="B235" s="26"/>
    </row>
    <row r="236" s="25" customFormat="1" ht="12.75">
      <c r="B236" s="26"/>
    </row>
    <row r="237" s="25" customFormat="1" ht="12.75">
      <c r="B237" s="26"/>
    </row>
    <row r="238" s="25" customFormat="1" ht="12.75">
      <c r="B238" s="26"/>
    </row>
    <row r="239" s="25" customFormat="1" ht="12.75">
      <c r="B239" s="26"/>
    </row>
    <row r="240" s="25" customFormat="1" ht="12.75">
      <c r="B240" s="26"/>
    </row>
    <row r="241" s="25" customFormat="1" ht="12.75">
      <c r="B241" s="26"/>
    </row>
    <row r="242" s="25" customFormat="1" ht="12.75">
      <c r="B242" s="26"/>
    </row>
    <row r="243" s="25" customFormat="1" ht="12.75">
      <c r="B243" s="26"/>
    </row>
    <row r="244" s="25" customFormat="1" ht="12.75">
      <c r="B244" s="26"/>
    </row>
    <row r="245" s="25" customFormat="1" ht="12.75">
      <c r="B245" s="26"/>
    </row>
    <row r="246" s="25" customFormat="1" ht="12.75">
      <c r="B246" s="26"/>
    </row>
    <row r="247" s="25" customFormat="1" ht="12.75">
      <c r="B247" s="26"/>
    </row>
    <row r="248" s="25" customFormat="1" ht="12.75">
      <c r="B248" s="26"/>
    </row>
    <row r="249" s="25" customFormat="1" ht="12.75">
      <c r="B249" s="26"/>
    </row>
    <row r="250" s="25" customFormat="1" ht="12.75">
      <c r="B250" s="26"/>
    </row>
    <row r="251" s="25" customFormat="1" ht="12.75">
      <c r="B251" s="26"/>
    </row>
    <row r="252" s="25" customFormat="1" ht="12.75">
      <c r="B252" s="26"/>
    </row>
    <row r="253" s="25" customFormat="1" ht="12.75">
      <c r="B253" s="26"/>
    </row>
    <row r="254" s="25" customFormat="1" ht="12.75">
      <c r="B254" s="26"/>
    </row>
    <row r="255" s="25" customFormat="1" ht="12.75">
      <c r="B255" s="26"/>
    </row>
    <row r="256" s="25" customFormat="1" ht="12.75">
      <c r="B256" s="26"/>
    </row>
    <row r="257" s="25" customFormat="1" ht="12.75">
      <c r="B257" s="26"/>
    </row>
    <row r="258" s="25" customFormat="1" ht="12.75">
      <c r="B258" s="26"/>
    </row>
    <row r="259" s="25" customFormat="1" ht="12.75">
      <c r="B259" s="26"/>
    </row>
    <row r="260" s="25" customFormat="1" ht="12.75">
      <c r="B260" s="26"/>
    </row>
    <row r="261" s="25" customFormat="1" ht="12.75">
      <c r="B261" s="26"/>
    </row>
    <row r="262" s="25" customFormat="1" ht="12.75">
      <c r="B262" s="26"/>
    </row>
    <row r="263" s="25" customFormat="1" ht="12.75">
      <c r="B263" s="26"/>
    </row>
    <row r="264" s="25" customFormat="1" ht="12.75">
      <c r="B264" s="26"/>
    </row>
    <row r="265" s="25" customFormat="1" ht="12.75">
      <c r="B265" s="26"/>
    </row>
    <row r="266" s="25" customFormat="1" ht="12.75">
      <c r="B266" s="26"/>
    </row>
    <row r="267" s="25" customFormat="1" ht="12.75">
      <c r="B267" s="26"/>
    </row>
    <row r="268" s="25" customFormat="1" ht="12.75">
      <c r="B268" s="26"/>
    </row>
    <row r="269" s="25" customFormat="1" ht="12.75">
      <c r="B269" s="26"/>
    </row>
    <row r="270" s="25" customFormat="1" ht="12.75">
      <c r="B270" s="26"/>
    </row>
    <row r="271" s="25" customFormat="1" ht="12.75">
      <c r="B271" s="26"/>
    </row>
    <row r="272" s="25" customFormat="1" ht="12.75">
      <c r="B272" s="26"/>
    </row>
    <row r="273" s="25" customFormat="1" ht="12.75">
      <c r="B273" s="26"/>
    </row>
    <row r="274" s="25" customFormat="1" ht="12.75">
      <c r="B274" s="26"/>
    </row>
    <row r="275" s="25" customFormat="1" ht="12.75">
      <c r="B275" s="26"/>
    </row>
    <row r="276" s="25" customFormat="1" ht="12.75">
      <c r="B276" s="26"/>
    </row>
    <row r="277" s="25" customFormat="1" ht="12.75">
      <c r="B277" s="26"/>
    </row>
    <row r="278" s="25" customFormat="1" ht="12.75">
      <c r="B278" s="26"/>
    </row>
    <row r="279" s="25" customFormat="1" ht="12.75">
      <c r="B279" s="26"/>
    </row>
    <row r="280" s="25" customFormat="1" ht="12.75">
      <c r="B280" s="26"/>
    </row>
    <row r="281" s="25" customFormat="1" ht="12.75">
      <c r="B281" s="26"/>
    </row>
    <row r="282" s="25" customFormat="1" ht="12.75">
      <c r="B282" s="26"/>
    </row>
    <row r="283" s="25" customFormat="1" ht="12.75">
      <c r="B283" s="26"/>
    </row>
    <row r="284" s="25" customFormat="1" ht="12.75">
      <c r="B284" s="26"/>
    </row>
    <row r="285" s="25" customFormat="1" ht="12.75">
      <c r="B285" s="26"/>
    </row>
    <row r="286" s="25" customFormat="1" ht="12.75">
      <c r="B286" s="26"/>
    </row>
    <row r="287" s="25" customFormat="1" ht="12.75">
      <c r="B287" s="26"/>
    </row>
    <row r="288" s="25" customFormat="1" ht="12.75">
      <c r="B288" s="26"/>
    </row>
    <row r="289" s="25" customFormat="1" ht="12.75">
      <c r="B289" s="26"/>
    </row>
    <row r="290" s="25" customFormat="1" ht="12.75">
      <c r="B290" s="26"/>
    </row>
    <row r="291" s="25" customFormat="1" ht="12.75">
      <c r="B291" s="26"/>
    </row>
    <row r="292" s="25" customFormat="1" ht="12.75">
      <c r="B292" s="26"/>
    </row>
    <row r="293" s="25" customFormat="1" ht="12.75">
      <c r="B293" s="26"/>
    </row>
    <row r="294" s="25" customFormat="1" ht="12.75">
      <c r="B294" s="26"/>
    </row>
    <row r="295" s="25" customFormat="1" ht="12.75">
      <c r="B295" s="26"/>
    </row>
    <row r="296" s="25" customFormat="1" ht="12.75">
      <c r="B296" s="26"/>
    </row>
    <row r="297" s="25" customFormat="1" ht="12.75">
      <c r="B297" s="26"/>
    </row>
    <row r="298" s="25" customFormat="1" ht="12.75">
      <c r="B298" s="26"/>
    </row>
    <row r="299" s="25" customFormat="1" ht="12.75">
      <c r="B299" s="26"/>
    </row>
    <row r="300" s="25" customFormat="1" ht="12.75">
      <c r="B300" s="26"/>
    </row>
    <row r="301" s="25" customFormat="1" ht="12.75">
      <c r="B301" s="26"/>
    </row>
    <row r="302" s="25" customFormat="1" ht="12.75">
      <c r="B302" s="26"/>
    </row>
    <row r="303" s="25" customFormat="1" ht="12.75">
      <c r="B303" s="26"/>
    </row>
    <row r="304" s="25" customFormat="1" ht="12.75">
      <c r="B304" s="26"/>
    </row>
    <row r="305" s="25" customFormat="1" ht="12.75">
      <c r="B305" s="26"/>
    </row>
    <row r="306" s="25" customFormat="1" ht="12.75">
      <c r="B306" s="26"/>
    </row>
    <row r="307" s="25" customFormat="1" ht="12.75">
      <c r="B307" s="26"/>
    </row>
    <row r="308" s="25" customFormat="1" ht="12.75">
      <c r="B308" s="26"/>
    </row>
    <row r="309" s="25" customFormat="1" ht="12.75">
      <c r="B309" s="26"/>
    </row>
    <row r="310" s="25" customFormat="1" ht="12.75">
      <c r="B310" s="26"/>
    </row>
    <row r="311" s="25" customFormat="1" ht="12.75">
      <c r="B311" s="26"/>
    </row>
    <row r="312" s="25" customFormat="1" ht="12.75">
      <c r="B312" s="26"/>
    </row>
    <row r="313" s="25" customFormat="1" ht="12.75">
      <c r="B313" s="26"/>
    </row>
    <row r="314" s="25" customFormat="1" ht="12.75">
      <c r="B314" s="26"/>
    </row>
    <row r="315" s="25" customFormat="1" ht="12.75">
      <c r="B315" s="26"/>
    </row>
    <row r="316" s="25" customFormat="1" ht="12.75">
      <c r="B316" s="26"/>
    </row>
    <row r="317" s="25" customFormat="1" ht="12.75">
      <c r="B317" s="26"/>
    </row>
    <row r="318" s="25" customFormat="1" ht="12.75">
      <c r="B318" s="26"/>
    </row>
    <row r="319" s="25" customFormat="1" ht="12.75">
      <c r="B319" s="26"/>
    </row>
    <row r="320" s="25" customFormat="1" ht="12.75">
      <c r="B320" s="26"/>
    </row>
    <row r="321" s="25" customFormat="1" ht="12.75">
      <c r="B321" s="26"/>
    </row>
    <row r="322" s="25" customFormat="1" ht="12.75">
      <c r="B322" s="26"/>
    </row>
    <row r="323" s="25" customFormat="1" ht="12.75">
      <c r="B323" s="26"/>
    </row>
    <row r="324" s="25" customFormat="1" ht="12.75">
      <c r="B324" s="26"/>
    </row>
    <row r="325" s="25" customFormat="1" ht="12.75">
      <c r="B325" s="26"/>
    </row>
    <row r="326" s="25" customFormat="1" ht="12.75">
      <c r="B326" s="26"/>
    </row>
    <row r="327" s="25" customFormat="1" ht="12.75">
      <c r="B327" s="26"/>
    </row>
    <row r="328" s="25" customFormat="1" ht="12.75">
      <c r="B328" s="26"/>
    </row>
    <row r="329" s="25" customFormat="1" ht="12.75">
      <c r="B329" s="26"/>
    </row>
    <row r="330" s="25" customFormat="1" ht="12.75">
      <c r="B330" s="26"/>
    </row>
    <row r="331" s="25" customFormat="1" ht="12.75">
      <c r="B331" s="26"/>
    </row>
    <row r="332" s="25" customFormat="1" ht="12.75">
      <c r="B332" s="26"/>
    </row>
    <row r="333" s="25" customFormat="1" ht="12.75">
      <c r="B333" s="26"/>
    </row>
    <row r="334" s="25" customFormat="1" ht="12.75">
      <c r="B334" s="26"/>
    </row>
    <row r="335" s="25" customFormat="1" ht="12.75">
      <c r="B335" s="26"/>
    </row>
    <row r="336" s="25" customFormat="1" ht="12.75">
      <c r="B336" s="26"/>
    </row>
    <row r="337" s="25" customFormat="1" ht="12.75">
      <c r="B337" s="26"/>
    </row>
    <row r="338" s="25" customFormat="1" ht="12.75">
      <c r="B338" s="26"/>
    </row>
    <row r="339" s="25" customFormat="1" ht="12.75">
      <c r="B339" s="26"/>
    </row>
    <row r="340" s="25" customFormat="1" ht="12.75">
      <c r="B340" s="26"/>
    </row>
    <row r="341" s="25" customFormat="1" ht="12.75">
      <c r="B341" s="26"/>
    </row>
    <row r="342" s="25" customFormat="1" ht="12.75">
      <c r="B342" s="26"/>
    </row>
    <row r="343" s="25" customFormat="1" ht="12.75">
      <c r="B343" s="26"/>
    </row>
    <row r="344" s="25" customFormat="1" ht="12.75">
      <c r="B344" s="26"/>
    </row>
    <row r="345" s="25" customFormat="1" ht="12.75">
      <c r="B345" s="26"/>
    </row>
    <row r="346" s="25" customFormat="1" ht="12.75">
      <c r="B346" s="26"/>
    </row>
    <row r="347" s="25" customFormat="1" ht="12.75">
      <c r="B347" s="26"/>
    </row>
    <row r="348" s="25" customFormat="1" ht="12.75">
      <c r="B348" s="26"/>
    </row>
    <row r="349" s="25" customFormat="1" ht="12.75">
      <c r="B349" s="26"/>
    </row>
    <row r="350" s="25" customFormat="1" ht="12.75">
      <c r="B350" s="26"/>
    </row>
    <row r="351" s="25" customFormat="1" ht="12.75">
      <c r="B351" s="26"/>
    </row>
    <row r="352" s="25" customFormat="1" ht="12.75">
      <c r="B352" s="26"/>
    </row>
    <row r="353" s="25" customFormat="1" ht="12.75">
      <c r="B353" s="26"/>
    </row>
    <row r="354" s="25" customFormat="1" ht="12.75">
      <c r="B354" s="26"/>
    </row>
    <row r="355" s="25" customFormat="1" ht="12.75">
      <c r="B355" s="26"/>
    </row>
    <row r="356" s="25" customFormat="1" ht="12.75">
      <c r="B356" s="26"/>
    </row>
    <row r="357" s="25" customFormat="1" ht="12.75">
      <c r="B357" s="26"/>
    </row>
    <row r="358" s="25" customFormat="1" ht="12.75">
      <c r="B358" s="26"/>
    </row>
    <row r="359" s="25" customFormat="1" ht="12.75">
      <c r="B359" s="26"/>
    </row>
    <row r="360" s="25" customFormat="1" ht="12.75">
      <c r="B360" s="26"/>
    </row>
    <row r="361" s="25" customFormat="1" ht="12.75">
      <c r="B361" s="26"/>
    </row>
    <row r="362" s="25" customFormat="1" ht="12.75">
      <c r="B362" s="26"/>
    </row>
    <row r="363" s="25" customFormat="1" ht="12.75">
      <c r="B363" s="26"/>
    </row>
    <row r="364" s="25" customFormat="1" ht="12.75">
      <c r="B364" s="26"/>
    </row>
    <row r="365" s="25" customFormat="1" ht="12.75">
      <c r="B365" s="26"/>
    </row>
    <row r="366" s="25" customFormat="1" ht="12.75">
      <c r="B366" s="26"/>
    </row>
    <row r="367" s="25" customFormat="1" ht="12.75">
      <c r="B367" s="26"/>
    </row>
    <row r="368" s="25" customFormat="1" ht="12.75">
      <c r="B368" s="26"/>
    </row>
    <row r="369" s="25" customFormat="1" ht="12.75">
      <c r="B369" s="26"/>
    </row>
    <row r="370" s="25" customFormat="1" ht="12.75">
      <c r="B370" s="26"/>
    </row>
    <row r="371" s="25" customFormat="1" ht="12.75">
      <c r="B371" s="26"/>
    </row>
    <row r="372" s="25" customFormat="1" ht="12.75">
      <c r="B372" s="26"/>
    </row>
    <row r="373" s="25" customFormat="1" ht="12.75">
      <c r="B373" s="26"/>
    </row>
    <row r="374" s="25" customFormat="1" ht="12.75">
      <c r="B374" s="26"/>
    </row>
    <row r="375" s="25" customFormat="1" ht="12.75">
      <c r="B375" s="26"/>
    </row>
    <row r="376" s="25" customFormat="1" ht="12.75">
      <c r="B376" s="26"/>
    </row>
    <row r="377" s="25" customFormat="1" ht="12.75">
      <c r="B377" s="26"/>
    </row>
    <row r="378" s="25" customFormat="1" ht="12.75">
      <c r="B378" s="26"/>
    </row>
    <row r="379" s="25" customFormat="1" ht="12.75">
      <c r="B379" s="26"/>
    </row>
    <row r="380" s="25" customFormat="1" ht="12.75">
      <c r="B380" s="26"/>
    </row>
    <row r="381" s="25" customFormat="1" ht="12.75">
      <c r="B381" s="26"/>
    </row>
    <row r="382" s="25" customFormat="1" ht="12.75">
      <c r="B382" s="26"/>
    </row>
    <row r="383" s="25" customFormat="1" ht="12.75">
      <c r="B383" s="26"/>
    </row>
    <row r="384" s="25" customFormat="1" ht="12.75">
      <c r="B384" s="26"/>
    </row>
    <row r="385" s="25" customFormat="1" ht="12.75">
      <c r="B385" s="26"/>
    </row>
    <row r="386" s="25" customFormat="1" ht="12.75">
      <c r="B386" s="26"/>
    </row>
    <row r="387" s="25" customFormat="1" ht="12.75">
      <c r="B387" s="26"/>
    </row>
    <row r="388" s="25" customFormat="1" ht="12.75">
      <c r="B388" s="26"/>
    </row>
    <row r="389" s="25" customFormat="1" ht="12.75">
      <c r="B389" s="26"/>
    </row>
    <row r="390" s="25" customFormat="1" ht="12.75">
      <c r="B390" s="26"/>
    </row>
    <row r="391" s="25" customFormat="1" ht="12.75">
      <c r="B391" s="26"/>
    </row>
    <row r="392" s="25" customFormat="1" ht="12.75">
      <c r="B392" s="26"/>
    </row>
    <row r="393" s="25" customFormat="1" ht="12.75">
      <c r="B393" s="26"/>
    </row>
    <row r="394" s="25" customFormat="1" ht="12.75">
      <c r="B394" s="26"/>
    </row>
    <row r="395" s="25" customFormat="1" ht="12.75">
      <c r="B395" s="26"/>
    </row>
    <row r="396" s="25" customFormat="1" ht="12.75">
      <c r="B396" s="26"/>
    </row>
    <row r="397" s="25" customFormat="1" ht="12.75">
      <c r="B397" s="26"/>
    </row>
    <row r="398" s="25" customFormat="1" ht="12.75">
      <c r="B398" s="26"/>
    </row>
    <row r="399" s="25" customFormat="1" ht="12.75">
      <c r="B399" s="26"/>
    </row>
    <row r="400" s="25" customFormat="1" ht="12.75">
      <c r="B400" s="26"/>
    </row>
    <row r="401" s="25" customFormat="1" ht="12.75">
      <c r="B401" s="26"/>
    </row>
    <row r="402" s="25" customFormat="1" ht="12.75">
      <c r="B402" s="26"/>
    </row>
    <row r="403" s="25" customFormat="1" ht="12.75">
      <c r="B403" s="26"/>
    </row>
    <row r="404" s="25" customFormat="1" ht="12.75">
      <c r="B404" s="26"/>
    </row>
    <row r="405" s="25" customFormat="1" ht="12.75">
      <c r="B405" s="26"/>
    </row>
    <row r="406" s="25" customFormat="1" ht="12.75">
      <c r="B406" s="26"/>
    </row>
    <row r="407" s="25" customFormat="1" ht="12.75">
      <c r="B407" s="26"/>
    </row>
    <row r="408" s="25" customFormat="1" ht="12.75">
      <c r="B408" s="26"/>
    </row>
    <row r="409" s="25" customFormat="1" ht="12.75">
      <c r="B409" s="26"/>
    </row>
    <row r="410" s="25" customFormat="1" ht="12.75">
      <c r="B410" s="26"/>
    </row>
    <row r="411" s="25" customFormat="1" ht="12.75">
      <c r="B411" s="26"/>
    </row>
    <row r="412" s="25" customFormat="1" ht="12.75">
      <c r="B412" s="26"/>
    </row>
    <row r="413" s="25" customFormat="1" ht="12.75">
      <c r="B413" s="26"/>
    </row>
    <row r="414" s="25" customFormat="1" ht="12.75">
      <c r="B414" s="26"/>
    </row>
    <row r="415" s="25" customFormat="1" ht="12.75">
      <c r="B415" s="26"/>
    </row>
    <row r="416" s="25" customFormat="1" ht="12.75">
      <c r="B416" s="26"/>
    </row>
    <row r="417" s="25" customFormat="1" ht="12.75">
      <c r="B417" s="26"/>
    </row>
    <row r="418" s="25" customFormat="1" ht="12.75">
      <c r="B418" s="26"/>
    </row>
    <row r="419" s="25" customFormat="1" ht="12.75">
      <c r="B419" s="26"/>
    </row>
    <row r="420" s="25" customFormat="1" ht="12.75">
      <c r="B420" s="26"/>
    </row>
    <row r="421" s="25" customFormat="1" ht="12.75">
      <c r="B421" s="26"/>
    </row>
    <row r="422" s="25" customFormat="1" ht="12.75">
      <c r="B422" s="26"/>
    </row>
    <row r="423" s="25" customFormat="1" ht="12.75">
      <c r="B423" s="26"/>
    </row>
    <row r="424" s="25" customFormat="1" ht="12.75">
      <c r="B424" s="26"/>
    </row>
    <row r="425" s="25" customFormat="1" ht="12.75">
      <c r="B425" s="26"/>
    </row>
    <row r="426" s="25" customFormat="1" ht="12.75">
      <c r="B426" s="26"/>
    </row>
    <row r="427" s="25" customFormat="1" ht="12.75">
      <c r="B427" s="26"/>
    </row>
    <row r="428" s="25" customFormat="1" ht="12.75">
      <c r="B428" s="26"/>
    </row>
    <row r="429" s="25" customFormat="1" ht="12.75">
      <c r="B429" s="26"/>
    </row>
    <row r="430" s="25" customFormat="1" ht="12.75">
      <c r="B430" s="26"/>
    </row>
    <row r="431" s="25" customFormat="1" ht="12.75">
      <c r="B431" s="26"/>
    </row>
    <row r="432" s="25" customFormat="1" ht="12.75">
      <c r="B432" s="26"/>
    </row>
    <row r="433" s="25" customFormat="1" ht="12.75">
      <c r="B433" s="26"/>
    </row>
    <row r="434" s="25" customFormat="1" ht="12.75">
      <c r="B434" s="26"/>
    </row>
    <row r="435" s="25" customFormat="1" ht="12.75">
      <c r="B435" s="26"/>
    </row>
    <row r="436" s="25" customFormat="1" ht="12.75">
      <c r="B436" s="26"/>
    </row>
    <row r="437" s="25" customFormat="1" ht="12.75">
      <c r="B437" s="26"/>
    </row>
    <row r="438" s="25" customFormat="1" ht="12.75">
      <c r="B438" s="26"/>
    </row>
    <row r="439" s="25" customFormat="1" ht="12.75">
      <c r="B439" s="26"/>
    </row>
    <row r="440" s="25" customFormat="1" ht="12.75">
      <c r="B440" s="26"/>
    </row>
    <row r="441" s="25" customFormat="1" ht="12.75">
      <c r="B441" s="26"/>
    </row>
    <row r="442" s="25" customFormat="1" ht="12.75">
      <c r="B442" s="26"/>
    </row>
    <row r="443" s="25" customFormat="1" ht="12.75">
      <c r="B443" s="26"/>
    </row>
    <row r="444" s="25" customFormat="1" ht="12.75">
      <c r="B444" s="26"/>
    </row>
    <row r="445" s="25" customFormat="1" ht="12.75">
      <c r="B445" s="26"/>
    </row>
    <row r="446" s="25" customFormat="1" ht="12.75">
      <c r="B446" s="26"/>
    </row>
    <row r="447" s="25" customFormat="1" ht="12.75">
      <c r="B447" s="26"/>
    </row>
    <row r="448" s="25" customFormat="1" ht="12.75">
      <c r="B448" s="26"/>
    </row>
    <row r="449" s="25" customFormat="1" ht="12.75">
      <c r="B449" s="26"/>
    </row>
    <row r="450" s="25" customFormat="1" ht="12.75">
      <c r="B450" s="26"/>
    </row>
    <row r="451" s="25" customFormat="1" ht="12.75">
      <c r="B451" s="26"/>
    </row>
    <row r="452" s="25" customFormat="1" ht="12.75">
      <c r="B452" s="26"/>
    </row>
    <row r="453" s="25" customFormat="1" ht="12.75">
      <c r="B453" s="26"/>
    </row>
    <row r="454" s="25" customFormat="1" ht="12.75">
      <c r="B454" s="26"/>
    </row>
    <row r="455" s="25" customFormat="1" ht="12.75">
      <c r="B455" s="26"/>
    </row>
    <row r="456" s="25" customFormat="1" ht="12.75">
      <c r="B456" s="26"/>
    </row>
    <row r="457" s="25" customFormat="1" ht="12.75">
      <c r="B457" s="26"/>
    </row>
    <row r="458" s="25" customFormat="1" ht="12.75">
      <c r="B458" s="26"/>
    </row>
    <row r="459" s="25" customFormat="1" ht="12.75">
      <c r="B459" s="26"/>
    </row>
    <row r="460" s="25" customFormat="1" ht="12.75">
      <c r="B460" s="26"/>
    </row>
    <row r="461" s="25" customFormat="1" ht="12.75">
      <c r="B461" s="26"/>
    </row>
    <row r="462" s="25" customFormat="1" ht="12.75">
      <c r="B462" s="26"/>
    </row>
    <row r="463" s="25" customFormat="1" ht="12.75">
      <c r="B463" s="26"/>
    </row>
    <row r="464" s="25" customFormat="1" ht="12.75">
      <c r="B464" s="26"/>
    </row>
    <row r="465" s="25" customFormat="1" ht="12.75">
      <c r="B465" s="26"/>
    </row>
    <row r="466" s="25" customFormat="1" ht="12.75">
      <c r="B466" s="26"/>
    </row>
    <row r="467" s="25" customFormat="1" ht="12.75">
      <c r="B467" s="26"/>
    </row>
    <row r="468" s="25" customFormat="1" ht="12.75">
      <c r="B468" s="26"/>
    </row>
    <row r="469" s="25" customFormat="1" ht="12.75">
      <c r="B469" s="26"/>
    </row>
    <row r="470" s="25" customFormat="1" ht="12.75">
      <c r="B470" s="26"/>
    </row>
    <row r="471" s="25" customFormat="1" ht="12.75">
      <c r="B471" s="26"/>
    </row>
    <row r="472" s="25" customFormat="1" ht="12.75">
      <c r="B472" s="26"/>
    </row>
    <row r="473" s="25" customFormat="1" ht="12.75">
      <c r="B473" s="26"/>
    </row>
    <row r="474" s="25" customFormat="1" ht="12.75">
      <c r="B474" s="26"/>
    </row>
    <row r="475" s="25" customFormat="1" ht="12.75">
      <c r="B475" s="26"/>
    </row>
    <row r="476" s="25" customFormat="1" ht="12.75">
      <c r="B476" s="26"/>
    </row>
    <row r="477" s="25" customFormat="1" ht="12.75">
      <c r="B477" s="26"/>
    </row>
    <row r="478" s="25" customFormat="1" ht="12.75">
      <c r="B478" s="26"/>
    </row>
    <row r="479" s="25" customFormat="1" ht="12.75">
      <c r="B479" s="26"/>
    </row>
    <row r="480" s="25" customFormat="1" ht="12.75">
      <c r="B480" s="26"/>
    </row>
    <row r="481" s="25" customFormat="1" ht="12.75">
      <c r="B481" s="26"/>
    </row>
    <row r="482" s="25" customFormat="1" ht="12.75">
      <c r="B482" s="26"/>
    </row>
    <row r="483" s="25" customFormat="1" ht="12.75">
      <c r="B483" s="26"/>
    </row>
    <row r="484" s="25" customFormat="1" ht="12.75">
      <c r="B484" s="26"/>
    </row>
    <row r="485" s="25" customFormat="1" ht="12.75">
      <c r="B485" s="26"/>
    </row>
    <row r="486" s="25" customFormat="1" ht="12.75">
      <c r="B486" s="26"/>
    </row>
    <row r="487" s="25" customFormat="1" ht="12.75">
      <c r="B487" s="26"/>
    </row>
    <row r="488" s="25" customFormat="1" ht="12.75">
      <c r="B488" s="26"/>
    </row>
    <row r="489" s="25" customFormat="1" ht="12.75">
      <c r="B489" s="26"/>
    </row>
    <row r="490" s="25" customFormat="1" ht="12.75">
      <c r="B490" s="26"/>
    </row>
    <row r="491" s="25" customFormat="1" ht="12.75">
      <c r="B491" s="26"/>
    </row>
    <row r="492" s="25" customFormat="1" ht="12.75">
      <c r="B492" s="26"/>
    </row>
    <row r="493" s="25" customFormat="1" ht="12.75">
      <c r="B493" s="26"/>
    </row>
    <row r="494" s="25" customFormat="1" ht="12.75">
      <c r="B494" s="26"/>
    </row>
    <row r="495" s="25" customFormat="1" ht="12.75">
      <c r="B495" s="26"/>
    </row>
    <row r="496" s="25" customFormat="1" ht="12.75">
      <c r="B496" s="26"/>
    </row>
    <row r="497" s="25" customFormat="1" ht="12.75">
      <c r="B497" s="26"/>
    </row>
    <row r="498" s="25" customFormat="1" ht="12.75">
      <c r="B498" s="26"/>
    </row>
    <row r="499" s="25" customFormat="1" ht="12.75">
      <c r="B499" s="26"/>
    </row>
    <row r="500" s="25" customFormat="1" ht="12.75">
      <c r="B500" s="26"/>
    </row>
    <row r="501" s="25" customFormat="1" ht="12.75">
      <c r="B501" s="26"/>
    </row>
    <row r="502" s="25" customFormat="1" ht="12.75">
      <c r="B502" s="26"/>
    </row>
    <row r="503" s="25" customFormat="1" ht="12.75">
      <c r="B503" s="26"/>
    </row>
    <row r="504" s="25" customFormat="1" ht="12.75">
      <c r="B504" s="26"/>
    </row>
    <row r="505" s="25" customFormat="1" ht="12.75">
      <c r="B505" s="26"/>
    </row>
    <row r="506" s="25" customFormat="1" ht="12.75">
      <c r="B506" s="26"/>
    </row>
    <row r="507" s="25" customFormat="1" ht="12.75">
      <c r="B507" s="26"/>
    </row>
    <row r="508" s="25" customFormat="1" ht="12.75">
      <c r="B508" s="26"/>
    </row>
    <row r="509" s="25" customFormat="1" ht="12.75">
      <c r="B509" s="26"/>
    </row>
    <row r="510" s="25" customFormat="1" ht="12.75">
      <c r="B510" s="26"/>
    </row>
    <row r="511" s="25" customFormat="1" ht="12.75">
      <c r="B511" s="26"/>
    </row>
    <row r="512" s="25" customFormat="1" ht="12.75">
      <c r="B512" s="26"/>
    </row>
    <row r="513" s="25" customFormat="1" ht="12.75">
      <c r="B513" s="26"/>
    </row>
    <row r="514" s="25" customFormat="1" ht="12.75">
      <c r="B514" s="26"/>
    </row>
    <row r="515" s="25" customFormat="1" ht="12.75">
      <c r="B515" s="26"/>
    </row>
    <row r="516" s="25" customFormat="1" ht="12.75">
      <c r="B516" s="26"/>
    </row>
    <row r="517" s="25" customFormat="1" ht="12.75">
      <c r="B517" s="26"/>
    </row>
    <row r="518" s="25" customFormat="1" ht="12.75">
      <c r="B518" s="26"/>
    </row>
    <row r="519" s="25" customFormat="1" ht="12.75">
      <c r="B519" s="26"/>
    </row>
    <row r="520" s="25" customFormat="1" ht="12.75">
      <c r="B520" s="26"/>
    </row>
    <row r="521" s="25" customFormat="1" ht="12.75">
      <c r="B521" s="26"/>
    </row>
    <row r="522" s="25" customFormat="1" ht="12.75">
      <c r="B522" s="26"/>
    </row>
    <row r="523" s="25" customFormat="1" ht="12.75">
      <c r="B523" s="26"/>
    </row>
    <row r="524" s="25" customFormat="1" ht="12.75">
      <c r="B524" s="26"/>
    </row>
    <row r="525" s="25" customFormat="1" ht="12.75">
      <c r="B525" s="26"/>
    </row>
    <row r="526" s="25" customFormat="1" ht="12.75">
      <c r="B526" s="26"/>
    </row>
    <row r="527" s="25" customFormat="1" ht="12.75">
      <c r="B527" s="26"/>
    </row>
    <row r="528" s="25" customFormat="1" ht="12.75">
      <c r="B528" s="26"/>
    </row>
    <row r="529" s="25" customFormat="1" ht="12.75">
      <c r="B529" s="26"/>
    </row>
    <row r="530" s="25" customFormat="1" ht="12.75">
      <c r="B530" s="26"/>
    </row>
    <row r="531" s="25" customFormat="1" ht="12.75">
      <c r="B531" s="26"/>
    </row>
    <row r="532" s="25" customFormat="1" ht="12.75">
      <c r="B532" s="26"/>
    </row>
    <row r="533" s="25" customFormat="1" ht="12.75">
      <c r="B533" s="26"/>
    </row>
    <row r="534" s="25" customFormat="1" ht="12.75">
      <c r="B534" s="26"/>
    </row>
    <row r="535" s="25" customFormat="1" ht="12.75">
      <c r="B535" s="26"/>
    </row>
    <row r="536" s="25" customFormat="1" ht="12.75">
      <c r="B536" s="26"/>
    </row>
    <row r="537" s="25" customFormat="1" ht="12.75">
      <c r="B537" s="26"/>
    </row>
  </sheetData>
  <sheetProtection password="DE55" sheet="1" objects="1" scenarios="1"/>
  <printOptions/>
  <pageMargins left="0.75" right="0.75" top="1" bottom="1" header="0.5" footer="0.5"/>
  <pageSetup fitToHeight="1" fitToWidth="1" horizontalDpi="600" verticalDpi="600" orientation="portrait" paperSize="9" scale="76" r:id="rId4"/>
  <headerFooter alignWithMargins="0">
    <oddHeader>&amp;L&amp;"Arial,Vet"&amp;F&amp;R&amp;"Arial,Vet"&amp;A</oddHeader>
    <oddFooter>&amp;L&amp;"Arial,Vet"vos/abb keizer&amp;C&amp;"Arial,Vet"&amp;D&amp;R&amp;"Arial,Vet"&amp;P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workbookViewId="0" topLeftCell="A1">
      <selection activeCell="A1" sqref="A1"/>
    </sheetView>
  </sheetViews>
  <sheetFormatPr defaultColWidth="9.140625" defaultRowHeight="12.75"/>
  <cols>
    <col min="1" max="1" width="45.7109375" style="33" customWidth="1"/>
    <col min="2" max="2" width="2.57421875" style="33" customWidth="1"/>
    <col min="3" max="3" width="14.8515625" style="33" customWidth="1"/>
    <col min="4" max="4" width="14.8515625" style="33" hidden="1" customWidth="1"/>
    <col min="5" max="34" width="14.8515625" style="33" customWidth="1"/>
    <col min="35" max="16384" width="9.140625" style="33" customWidth="1"/>
  </cols>
  <sheetData>
    <row r="1" ht="12.75">
      <c r="C1" s="35"/>
    </row>
    <row r="2" spans="1:9" ht="12.75">
      <c r="A2" s="29" t="s">
        <v>19</v>
      </c>
      <c r="B2" s="30"/>
      <c r="C2" s="29"/>
      <c r="D2" s="32" t="s">
        <v>20</v>
      </c>
      <c r="E2" s="78" t="s">
        <v>21</v>
      </c>
      <c r="F2" s="32" t="s">
        <v>22</v>
      </c>
      <c r="G2" s="32" t="s">
        <v>23</v>
      </c>
      <c r="H2" s="32" t="s">
        <v>24</v>
      </c>
      <c r="I2" s="31" t="s">
        <v>25</v>
      </c>
    </row>
    <row r="3" spans="1:9" ht="12.75">
      <c r="A3" s="29" t="s">
        <v>26</v>
      </c>
      <c r="B3" s="30"/>
      <c r="C3" s="65"/>
      <c r="D3" s="34">
        <v>39356</v>
      </c>
      <c r="E3" s="65">
        <v>39722</v>
      </c>
      <c r="F3" s="34">
        <v>40087</v>
      </c>
      <c r="G3" s="34">
        <v>40452</v>
      </c>
      <c r="H3" s="34">
        <v>40817</v>
      </c>
      <c r="I3" s="34">
        <v>41183</v>
      </c>
    </row>
    <row r="4" spans="1:9" ht="12.75">
      <c r="A4" s="29" t="s">
        <v>27</v>
      </c>
      <c r="B4" s="30"/>
      <c r="C4" s="29"/>
      <c r="D4" s="31">
        <v>2008</v>
      </c>
      <c r="E4" s="29">
        <v>2009</v>
      </c>
      <c r="F4" s="31">
        <f>E4+1</f>
        <v>2010</v>
      </c>
      <c r="G4" s="31">
        <f>F4+1</f>
        <v>2011</v>
      </c>
      <c r="H4" s="31">
        <f>G4+1</f>
        <v>2012</v>
      </c>
      <c r="I4" s="31">
        <f>H4+1</f>
        <v>2013</v>
      </c>
    </row>
    <row r="5" ht="12.75">
      <c r="C5" s="35"/>
    </row>
    <row r="6" spans="1:9" ht="12.75">
      <c r="A6" s="36"/>
      <c r="B6" s="29"/>
      <c r="C6" s="29"/>
      <c r="D6" s="30"/>
      <c r="E6" s="29"/>
      <c r="F6" s="29"/>
      <c r="G6" s="29"/>
      <c r="H6" s="29"/>
      <c r="I6" s="29"/>
    </row>
    <row r="7" spans="1:9" ht="12.75">
      <c r="A7" s="29" t="s">
        <v>28</v>
      </c>
      <c r="B7" s="29"/>
      <c r="C7" s="35"/>
      <c r="D7" s="37">
        <v>0.0452</v>
      </c>
      <c r="E7" s="37">
        <v>0.0452</v>
      </c>
      <c r="F7" s="37">
        <v>0.0452</v>
      </c>
      <c r="G7" s="37">
        <v>0.0452</v>
      </c>
      <c r="H7" s="37">
        <v>0.0452</v>
      </c>
      <c r="I7" s="37">
        <v>0.0452</v>
      </c>
    </row>
    <row r="8" spans="1:9" ht="12.75">
      <c r="A8" s="29" t="s">
        <v>29</v>
      </c>
      <c r="B8" s="29"/>
      <c r="C8" s="35"/>
      <c r="D8" s="37">
        <v>0.0646</v>
      </c>
      <c r="E8" s="37">
        <v>0.0646</v>
      </c>
      <c r="F8" s="37">
        <v>0.0646</v>
      </c>
      <c r="G8" s="37">
        <v>0.0646</v>
      </c>
      <c r="H8" s="37">
        <v>0.0646</v>
      </c>
      <c r="I8" s="37">
        <v>0.0646</v>
      </c>
    </row>
    <row r="9" spans="1:9" ht="12.75">
      <c r="A9" s="29" t="s">
        <v>30</v>
      </c>
      <c r="B9" s="29"/>
      <c r="C9" s="35"/>
      <c r="D9" s="37">
        <v>0.0401</v>
      </c>
      <c r="E9" s="37">
        <v>0.0401</v>
      </c>
      <c r="F9" s="37">
        <v>0.0401</v>
      </c>
      <c r="G9" s="37">
        <v>0.0401</v>
      </c>
      <c r="H9" s="37">
        <v>0.0401</v>
      </c>
      <c r="I9" s="37">
        <v>0.0401</v>
      </c>
    </row>
    <row r="10" spans="1:9" ht="12.75">
      <c r="A10" s="29" t="s">
        <v>31</v>
      </c>
      <c r="B10" s="29"/>
      <c r="C10" s="35"/>
      <c r="D10" s="37">
        <v>0.10980000000000001</v>
      </c>
      <c r="E10" s="37">
        <f>+E7+E8</f>
        <v>0.10980000000000001</v>
      </c>
      <c r="F10" s="37">
        <f>+F7+F8</f>
        <v>0.10980000000000001</v>
      </c>
      <c r="G10" s="37">
        <f>+G7+G8</f>
        <v>0.10980000000000001</v>
      </c>
      <c r="H10" s="37">
        <f>+H7+H8</f>
        <v>0.10980000000000001</v>
      </c>
      <c r="I10" s="37">
        <f>+I7+I8</f>
        <v>0.10980000000000001</v>
      </c>
    </row>
    <row r="11" spans="1:9" ht="12.75">
      <c r="A11" s="36"/>
      <c r="B11" s="29"/>
      <c r="C11" s="29"/>
      <c r="D11" s="30"/>
      <c r="E11" s="29"/>
      <c r="F11" s="29"/>
      <c r="G11" s="29"/>
      <c r="H11" s="29"/>
      <c r="I11" s="29"/>
    </row>
    <row r="12" spans="1:9" ht="12.75">
      <c r="A12" s="38" t="s">
        <v>32</v>
      </c>
      <c r="B12" s="29"/>
      <c r="C12" s="29"/>
      <c r="D12" s="41"/>
      <c r="E12" s="41"/>
      <c r="F12" s="41"/>
      <c r="G12" s="41"/>
      <c r="H12" s="41"/>
      <c r="I12" s="29"/>
    </row>
    <row r="13" spans="1:9" ht="12.75">
      <c r="A13" s="40" t="s">
        <v>33</v>
      </c>
      <c r="B13" s="29"/>
      <c r="C13" s="29"/>
      <c r="D13" s="42">
        <v>75440.44</v>
      </c>
      <c r="E13" s="41">
        <v>77553.53</v>
      </c>
      <c r="F13" s="42">
        <v>77122.34</v>
      </c>
      <c r="G13" s="42">
        <f>+F13</f>
        <v>77122.34</v>
      </c>
      <c r="H13" s="42">
        <f>+G13</f>
        <v>77122.34</v>
      </c>
      <c r="I13" s="42">
        <f>+H13</f>
        <v>77122.34</v>
      </c>
    </row>
    <row r="14" spans="1:9" ht="12.75">
      <c r="A14" s="39" t="s">
        <v>34</v>
      </c>
      <c r="B14" s="29"/>
      <c r="C14" s="29"/>
      <c r="D14" s="42">
        <v>60710.24</v>
      </c>
      <c r="E14" s="41">
        <v>61999.12</v>
      </c>
      <c r="F14" s="42">
        <v>61930.25</v>
      </c>
      <c r="G14" s="42">
        <f>+F14</f>
        <v>61930.25</v>
      </c>
      <c r="H14" s="42">
        <f aca="true" t="shared" si="0" ref="H14:I17">+G14</f>
        <v>61930.25</v>
      </c>
      <c r="I14" s="42">
        <f t="shared" si="0"/>
        <v>61930.25</v>
      </c>
    </row>
    <row r="15" spans="1:9" ht="12.75">
      <c r="A15" s="39" t="s">
        <v>35</v>
      </c>
      <c r="B15" s="29"/>
      <c r="C15" s="29"/>
      <c r="D15" s="42">
        <v>25992.79</v>
      </c>
      <c r="E15" s="41">
        <v>26574.09</v>
      </c>
      <c r="F15" s="42">
        <v>26533.52</v>
      </c>
      <c r="G15" s="42">
        <f>+F15</f>
        <v>26533.52</v>
      </c>
      <c r="H15" s="42">
        <f t="shared" si="0"/>
        <v>26533.52</v>
      </c>
      <c r="I15" s="42">
        <f t="shared" si="0"/>
        <v>26533.52</v>
      </c>
    </row>
    <row r="16" spans="1:9" ht="12.75">
      <c r="A16" s="39" t="s">
        <v>36</v>
      </c>
      <c r="B16" s="29"/>
      <c r="C16" s="29"/>
      <c r="D16" s="42">
        <v>841.64</v>
      </c>
      <c r="E16" s="41">
        <v>860.46</v>
      </c>
      <c r="F16" s="42">
        <v>859.14</v>
      </c>
      <c r="G16" s="42">
        <f>+F16</f>
        <v>859.14</v>
      </c>
      <c r="H16" s="42">
        <f t="shared" si="0"/>
        <v>859.14</v>
      </c>
      <c r="I16" s="42">
        <f t="shared" si="0"/>
        <v>859.14</v>
      </c>
    </row>
    <row r="17" spans="1:9" ht="12.75">
      <c r="A17" s="39" t="s">
        <v>37</v>
      </c>
      <c r="B17" s="29"/>
      <c r="C17" s="29"/>
      <c r="D17" s="45">
        <v>41.25</v>
      </c>
      <c r="E17" s="77">
        <v>41.17</v>
      </c>
      <c r="F17" s="42">
        <v>41.2</v>
      </c>
      <c r="G17" s="42">
        <f>+F17</f>
        <v>41.2</v>
      </c>
      <c r="H17" s="42">
        <f t="shared" si="0"/>
        <v>41.2</v>
      </c>
      <c r="I17" s="42">
        <f t="shared" si="0"/>
        <v>41.2</v>
      </c>
    </row>
    <row r="18" spans="1:9" ht="12.75">
      <c r="A18" s="40"/>
      <c r="B18" s="29"/>
      <c r="C18" s="29"/>
      <c r="D18" s="29"/>
      <c r="E18" s="29"/>
      <c r="F18" s="29"/>
      <c r="G18" s="29"/>
      <c r="H18" s="29"/>
      <c r="I18" s="29"/>
    </row>
    <row r="19" spans="1:9" ht="12.75">
      <c r="A19" s="30" t="s">
        <v>16</v>
      </c>
      <c r="B19" s="29"/>
      <c r="C19" s="35"/>
      <c r="D19" s="30"/>
      <c r="E19" s="30"/>
      <c r="F19" s="30"/>
      <c r="G19" s="30"/>
      <c r="H19" s="30"/>
      <c r="I19" s="35"/>
    </row>
    <row r="20" spans="1:9" ht="12.75">
      <c r="A20" s="29" t="s">
        <v>38</v>
      </c>
      <c r="B20" s="29"/>
      <c r="C20" s="35"/>
      <c r="D20" s="43">
        <f aca="true" t="shared" si="1" ref="D20:I20">ROUND(D7*D15,2)</f>
        <v>1174.87</v>
      </c>
      <c r="E20" s="43">
        <f t="shared" si="1"/>
        <v>1201.15</v>
      </c>
      <c r="F20" s="43">
        <f t="shared" si="1"/>
        <v>1199.32</v>
      </c>
      <c r="G20" s="43">
        <f t="shared" si="1"/>
        <v>1199.32</v>
      </c>
      <c r="H20" s="43">
        <f t="shared" si="1"/>
        <v>1199.32</v>
      </c>
      <c r="I20" s="43">
        <f t="shared" si="1"/>
        <v>1199.32</v>
      </c>
    </row>
    <row r="21" spans="1:9" ht="12.75">
      <c r="A21" s="29" t="s">
        <v>39</v>
      </c>
      <c r="B21" s="29"/>
      <c r="C21" s="35"/>
      <c r="D21" s="43">
        <f aca="true" t="shared" si="2" ref="D21:I21">ROUND(D7*D16,2)</f>
        <v>38.04</v>
      </c>
      <c r="E21" s="43">
        <f t="shared" si="2"/>
        <v>38.89</v>
      </c>
      <c r="F21" s="43">
        <f t="shared" si="2"/>
        <v>38.83</v>
      </c>
      <c r="G21" s="43">
        <f t="shared" si="2"/>
        <v>38.83</v>
      </c>
      <c r="H21" s="43">
        <f t="shared" si="2"/>
        <v>38.83</v>
      </c>
      <c r="I21" s="43">
        <f t="shared" si="2"/>
        <v>38.83</v>
      </c>
    </row>
    <row r="22" spans="1:9" ht="12.75">
      <c r="A22" s="29" t="s">
        <v>40</v>
      </c>
      <c r="B22" s="29"/>
      <c r="C22" s="35"/>
      <c r="D22" s="43">
        <f aca="true" t="shared" si="3" ref="D22:I22">ROUND(D8*D15,2)</f>
        <v>1679.13</v>
      </c>
      <c r="E22" s="43">
        <f t="shared" si="3"/>
        <v>1716.69</v>
      </c>
      <c r="F22" s="43">
        <f t="shared" si="3"/>
        <v>1714.07</v>
      </c>
      <c r="G22" s="43">
        <f t="shared" si="3"/>
        <v>1714.07</v>
      </c>
      <c r="H22" s="43">
        <f t="shared" si="3"/>
        <v>1714.07</v>
      </c>
      <c r="I22" s="43">
        <f t="shared" si="3"/>
        <v>1714.07</v>
      </c>
    </row>
    <row r="23" spans="1:9" ht="12.75">
      <c r="A23" s="29" t="s">
        <v>41</v>
      </c>
      <c r="B23" s="29"/>
      <c r="C23" s="35"/>
      <c r="D23" s="43">
        <f aca="true" t="shared" si="4" ref="D23:I23">ROUND(D8*D16,2)</f>
        <v>54.37</v>
      </c>
      <c r="E23" s="43">
        <f t="shared" si="4"/>
        <v>55.59</v>
      </c>
      <c r="F23" s="43">
        <f t="shared" si="4"/>
        <v>55.5</v>
      </c>
      <c r="G23" s="43">
        <f t="shared" si="4"/>
        <v>55.5</v>
      </c>
      <c r="H23" s="43">
        <f t="shared" si="4"/>
        <v>55.5</v>
      </c>
      <c r="I23" s="43">
        <f t="shared" si="4"/>
        <v>55.5</v>
      </c>
    </row>
    <row r="24" spans="1:9" ht="12.75">
      <c r="A24" s="29"/>
      <c r="B24" s="29"/>
      <c r="C24" s="35"/>
      <c r="D24" s="43"/>
      <c r="E24" s="43"/>
      <c r="F24" s="43"/>
      <c r="G24" s="43"/>
      <c r="H24" s="43"/>
      <c r="I24" s="35"/>
    </row>
    <row r="25" spans="1:9" ht="12.75">
      <c r="A25" s="30" t="s">
        <v>42</v>
      </c>
      <c r="B25" s="29"/>
      <c r="C25" s="35"/>
      <c r="D25" s="30"/>
      <c r="E25" s="30"/>
      <c r="F25" s="30"/>
      <c r="G25" s="30"/>
      <c r="H25" s="30"/>
      <c r="I25" s="35"/>
    </row>
    <row r="26" spans="1:9" ht="12.75">
      <c r="A26" s="29" t="s">
        <v>4</v>
      </c>
      <c r="B26" s="29"/>
      <c r="C26" s="35"/>
      <c r="D26" s="41">
        <f aca="true" t="shared" si="5" ref="D26:I27">ROUND(D7*D$14,2)</f>
        <v>2744.1</v>
      </c>
      <c r="E26" s="41">
        <f t="shared" si="5"/>
        <v>2802.36</v>
      </c>
      <c r="F26" s="41">
        <f t="shared" si="5"/>
        <v>2799.25</v>
      </c>
      <c r="G26" s="41">
        <f t="shared" si="5"/>
        <v>2799.25</v>
      </c>
      <c r="H26" s="41">
        <f t="shared" si="5"/>
        <v>2799.25</v>
      </c>
      <c r="I26" s="41">
        <f t="shared" si="5"/>
        <v>2799.25</v>
      </c>
    </row>
    <row r="27" spans="1:9" ht="12.75">
      <c r="A27" s="29" t="s">
        <v>5</v>
      </c>
      <c r="B27" s="29"/>
      <c r="C27" s="35"/>
      <c r="D27" s="41">
        <f t="shared" si="5"/>
        <v>3921.88</v>
      </c>
      <c r="E27" s="41">
        <f t="shared" si="5"/>
        <v>4005.14</v>
      </c>
      <c r="F27" s="41">
        <f t="shared" si="5"/>
        <v>4000.69</v>
      </c>
      <c r="G27" s="41">
        <f t="shared" si="5"/>
        <v>4000.69</v>
      </c>
      <c r="H27" s="41">
        <f t="shared" si="5"/>
        <v>4000.69</v>
      </c>
      <c r="I27" s="41">
        <f t="shared" si="5"/>
        <v>4000.69</v>
      </c>
    </row>
    <row r="28" spans="1:9" ht="12.75">
      <c r="A28" s="29" t="s">
        <v>43</v>
      </c>
      <c r="B28" s="29"/>
      <c r="C28" s="35"/>
      <c r="D28" s="41">
        <f aca="true" t="shared" si="6" ref="D28:I28">SUM(D26:D27)</f>
        <v>6665.98</v>
      </c>
      <c r="E28" s="41">
        <f t="shared" si="6"/>
        <v>6807.5</v>
      </c>
      <c r="F28" s="41">
        <f t="shared" si="6"/>
        <v>6799.9400000000005</v>
      </c>
      <c r="G28" s="41">
        <f t="shared" si="6"/>
        <v>6799.9400000000005</v>
      </c>
      <c r="H28" s="41">
        <f t="shared" si="6"/>
        <v>6799.9400000000005</v>
      </c>
      <c r="I28" s="41">
        <f t="shared" si="6"/>
        <v>6799.9400000000005</v>
      </c>
    </row>
    <row r="29" spans="1:9" ht="12.75">
      <c r="A29" s="29"/>
      <c r="B29" s="29"/>
      <c r="C29" s="35"/>
      <c r="D29" s="29"/>
      <c r="E29" s="29"/>
      <c r="F29" s="29"/>
      <c r="G29" s="29"/>
      <c r="H29" s="29"/>
      <c r="I29" s="35"/>
    </row>
    <row r="30" spans="1:9" s="44" customFormat="1" ht="12.75">
      <c r="A30" s="30" t="s">
        <v>50</v>
      </c>
      <c r="E30" s="44">
        <f>+E4</f>
        <v>2009</v>
      </c>
      <c r="F30" s="44">
        <f>+F4</f>
        <v>2010</v>
      </c>
      <c r="G30" s="44">
        <f>+G4</f>
        <v>2011</v>
      </c>
      <c r="H30" s="44">
        <f>+H4</f>
        <v>2012</v>
      </c>
      <c r="I30" s="44">
        <f>+I4</f>
        <v>2013</v>
      </c>
    </row>
    <row r="31" spans="1:9" s="44" customFormat="1" ht="12.75">
      <c r="A31" s="29" t="s">
        <v>44</v>
      </c>
      <c r="D31" s="66">
        <v>758</v>
      </c>
      <c r="E31" s="66">
        <v>790</v>
      </c>
      <c r="F31" s="76">
        <v>789</v>
      </c>
      <c r="G31" s="76">
        <v>805</v>
      </c>
      <c r="H31" s="67">
        <f>+G31</f>
        <v>805</v>
      </c>
      <c r="I31" s="67">
        <f>+H31</f>
        <v>805</v>
      </c>
    </row>
    <row r="32" spans="1:9" s="44" customFormat="1" ht="12.75">
      <c r="A32" s="29" t="s">
        <v>7</v>
      </c>
      <c r="D32" s="66">
        <v>201.75</v>
      </c>
      <c r="E32" s="66">
        <v>209.62</v>
      </c>
      <c r="F32" s="76">
        <v>209.26</v>
      </c>
      <c r="G32" s="76">
        <v>213.42</v>
      </c>
      <c r="H32" s="67">
        <f>+G32</f>
        <v>213.42</v>
      </c>
      <c r="I32" s="67">
        <f>+H32</f>
        <v>213.42</v>
      </c>
    </row>
    <row r="33" s="44" customFormat="1" ht="12.75"/>
    <row r="34" s="44" customFormat="1" ht="12.75"/>
    <row r="35" s="44" customFormat="1" ht="12.75"/>
    <row r="36" s="44" customFormat="1" ht="12.75"/>
    <row r="37" s="44" customFormat="1" ht="12.75"/>
    <row r="38" s="44" customFormat="1" ht="12.75"/>
    <row r="39" s="44" customFormat="1" ht="12.75"/>
    <row r="40" s="44" customFormat="1" ht="12.75"/>
    <row r="41" s="44" customFormat="1" ht="12.75"/>
    <row r="42" s="44" customFormat="1" ht="12.75"/>
    <row r="43" s="44" customFormat="1" ht="12.75"/>
    <row r="44" s="44" customFormat="1" ht="12.75"/>
    <row r="45" s="44" customFormat="1" ht="12.75"/>
    <row r="46" s="44" customFormat="1" ht="12.75"/>
    <row r="47" s="44" customFormat="1" ht="12.75"/>
    <row r="48" s="44" customFormat="1" ht="12.75"/>
    <row r="49" s="44" customFormat="1" ht="12.75"/>
    <row r="50" s="44" customFormat="1" ht="12.75"/>
    <row r="51" s="44" customFormat="1" ht="12.75"/>
    <row r="52" s="44" customFormat="1" ht="12.75"/>
    <row r="53" s="44" customFormat="1" ht="12.75"/>
    <row r="54" s="44" customFormat="1" ht="12.75"/>
    <row r="55" s="44" customFormat="1" ht="12.75"/>
    <row r="56" s="44" customFormat="1" ht="12.75"/>
    <row r="57" s="44" customFormat="1" ht="12.75"/>
    <row r="58" s="44" customFormat="1" ht="12.75"/>
    <row r="59" s="44" customFormat="1" ht="12.75"/>
    <row r="60" s="44" customFormat="1" ht="12.75"/>
    <row r="61" s="44" customFormat="1" ht="12.75"/>
    <row r="62" s="44" customFormat="1" ht="12.75"/>
    <row r="63" s="44" customFormat="1" ht="12.75"/>
    <row r="64" s="44" customFormat="1" ht="12.75"/>
    <row r="65" s="44" customFormat="1" ht="12.75"/>
    <row r="66" s="44" customFormat="1" ht="12.75"/>
    <row r="67" s="44" customFormat="1" ht="12.75"/>
    <row r="68" s="44" customFormat="1" ht="12.75"/>
    <row r="69" s="44" customFormat="1" ht="12.75"/>
    <row r="70" s="44" customFormat="1" ht="12.75"/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="44" customFormat="1" ht="12.75"/>
    <row r="77" s="44" customFormat="1" ht="12.75"/>
    <row r="78" s="44" customFormat="1" ht="12.75"/>
    <row r="79" s="44" customFormat="1" ht="12.75"/>
    <row r="80" s="44" customFormat="1" ht="12.75"/>
    <row r="81" s="44" customFormat="1" ht="12.75"/>
    <row r="82" s="44" customFormat="1" ht="12.75"/>
    <row r="83" s="44" customFormat="1" ht="12.75"/>
    <row r="84" s="44" customFormat="1" ht="12.75"/>
    <row r="85" s="44" customFormat="1" ht="12.75"/>
    <row r="86" s="44" customFormat="1" ht="12.75"/>
    <row r="87" s="44" customFormat="1" ht="12.75"/>
    <row r="88" s="44" customFormat="1" ht="12.75"/>
    <row r="89" s="44" customFormat="1" ht="12.75"/>
    <row r="90" s="44" customFormat="1" ht="12.75"/>
    <row r="91" s="44" customFormat="1" ht="12.75"/>
    <row r="92" s="44" customFormat="1" ht="12.75"/>
    <row r="93" s="44" customFormat="1" ht="12.75"/>
    <row r="94" s="44" customFormat="1" ht="12.75"/>
    <row r="95" s="44" customFormat="1" ht="12.75"/>
    <row r="96" s="44" customFormat="1" ht="12.75"/>
    <row r="97" s="44" customFormat="1" ht="12.75"/>
    <row r="98" s="44" customFormat="1" ht="12.75"/>
    <row r="99" s="44" customFormat="1" ht="12.75"/>
    <row r="100" s="44" customFormat="1" ht="12.75"/>
    <row r="101" s="44" customFormat="1" ht="12.75"/>
    <row r="102" s="44" customFormat="1" ht="12.75"/>
    <row r="103" s="44" customFormat="1" ht="12.75"/>
    <row r="104" s="44" customFormat="1" ht="12.75"/>
    <row r="105" s="44" customFormat="1" ht="12.75"/>
    <row r="106" s="44" customFormat="1" ht="12.75"/>
    <row r="107" s="44" customFormat="1" ht="12.75"/>
    <row r="108" s="44" customFormat="1" ht="12.75"/>
    <row r="109" s="44" customFormat="1" ht="12.75"/>
    <row r="110" s="44" customFormat="1" ht="12.75"/>
    <row r="111" s="44" customFormat="1" ht="12.75"/>
    <row r="112" s="44" customFormat="1" ht="12.75"/>
    <row r="113" s="44" customFormat="1" ht="12.75"/>
    <row r="114" s="44" customFormat="1" ht="12.75"/>
    <row r="115" s="44" customFormat="1" ht="12.75"/>
    <row r="116" s="44" customFormat="1" ht="12.75"/>
    <row r="117" s="44" customFormat="1" ht="12.75"/>
    <row r="118" s="44" customFormat="1" ht="12.75"/>
    <row r="119" s="44" customFormat="1" ht="12.75"/>
    <row r="120" s="44" customFormat="1" ht="12.75"/>
    <row r="121" s="44" customFormat="1" ht="12.75"/>
    <row r="122" s="44" customFormat="1" ht="12.75"/>
    <row r="123" s="44" customFormat="1" ht="12.75"/>
    <row r="124" s="44" customFormat="1" ht="12.75"/>
    <row r="125" s="44" customFormat="1" ht="12.75"/>
    <row r="126" s="44" customFormat="1" ht="12.75"/>
    <row r="127" s="44" customFormat="1" ht="12.75"/>
    <row r="128" s="44" customFormat="1" ht="12.75"/>
    <row r="129" s="44" customFormat="1" ht="12.75"/>
    <row r="130" s="44" customFormat="1" ht="12.75"/>
    <row r="131" s="44" customFormat="1" ht="12.75"/>
    <row r="132" s="44" customFormat="1" ht="12.75"/>
    <row r="133" s="44" customFormat="1" ht="12.75"/>
    <row r="134" s="44" customFormat="1" ht="12.75"/>
    <row r="135" s="44" customFormat="1" ht="12.75"/>
    <row r="136" s="44" customFormat="1" ht="12.75"/>
    <row r="137" s="44" customFormat="1" ht="12.75"/>
    <row r="138" s="44" customFormat="1" ht="12.75"/>
    <row r="139" s="44" customFormat="1" ht="12.75"/>
  </sheetData>
  <sheetProtection password="DE55" sheet="1" objects="1" scenarios="1"/>
  <printOptions gridLines="1"/>
  <pageMargins left="0.75" right="0.75" top="1" bottom="1" header="0.5" footer="0.5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Vos abb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Bé Keizer</dc:creator>
  <cp:keywords/>
  <dc:description/>
  <cp:lastModifiedBy>Geke Lexmond</cp:lastModifiedBy>
  <cp:lastPrinted>2010-12-09T17:17:55Z</cp:lastPrinted>
  <dcterms:created xsi:type="dcterms:W3CDTF">2009-02-07T19:47:08Z</dcterms:created>
  <dcterms:modified xsi:type="dcterms:W3CDTF">2010-12-18T15:22:46Z</dcterms:modified>
  <cp:category/>
  <cp:version/>
  <cp:contentType/>
  <cp:contentStatus/>
</cp:coreProperties>
</file>