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5\pass ond\"/>
    </mc:Choice>
  </mc:AlternateContent>
  <bookViews>
    <workbookView xWindow="825" yWindow="2130" windowWidth="18195" windowHeight="11025" tabRatio="879"/>
  </bookViews>
  <sheets>
    <sheet name="toel" sheetId="6" r:id="rId1"/>
    <sheet name="1 februari" sheetId="22" r:id="rId2"/>
    <sheet name="1 febr 2016" sheetId="23" state="hidden" r:id="rId3"/>
    <sheet name="1 febr 2017" sheetId="24" state="hidden" r:id="rId4"/>
    <sheet name="1 febr 2018" sheetId="25" state="hidden" r:id="rId5"/>
    <sheet name="1 febr 2019" sheetId="26" state="hidden" r:id="rId6"/>
    <sheet name="1 febr 2020" sheetId="27" state="hidden" r:id="rId7"/>
    <sheet name="Totaal weergave" sheetId="30" r:id="rId8"/>
    <sheet name="tab" sheetId="4" r:id="rId9"/>
  </sheets>
  <definedNames>
    <definedName name="_xlnm.Print_Area" localSheetId="2">'1 febr 2016'!$B$2:$AA$137</definedName>
    <definedName name="_xlnm.Print_Area" localSheetId="3">'1 febr 2017'!$B$2:$AA$137</definedName>
    <definedName name="_xlnm.Print_Area" localSheetId="4">'1 febr 2018'!$B$2:$AA$137</definedName>
    <definedName name="_xlnm.Print_Area" localSheetId="5">'1 febr 2019'!$B$2:$AA$137</definedName>
    <definedName name="_xlnm.Print_Area" localSheetId="6">'1 febr 2020'!$B$2:$AA$137</definedName>
    <definedName name="_xlnm.Print_Area" localSheetId="1">'1 februari'!$B$2:$AA$97,'1 februari'!$B$100:$AA$195,'1 februari'!$B$200:$AA$295,'1 februari'!$B$300:$AA$395,'1 februari'!$B$400:$AA$495,'1 februari'!$B$500:$AA$595</definedName>
    <definedName name="_xlnm.Print_Area" localSheetId="8">tab!$B$2:$Q$33,tab!$B$35:$P$68</definedName>
    <definedName name="_xlnm.Print_Area" localSheetId="0">toel!$C$2:$C$33</definedName>
    <definedName name="_xlnm.Print_Area" localSheetId="7">'Totaal weergave'!$B$2:$O$27</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G507" i="22" l="1"/>
  <c r="G506" i="22"/>
  <c r="G407" i="22"/>
  <c r="G406" i="22"/>
  <c r="G307" i="22"/>
  <c r="G306" i="22"/>
  <c r="G207" i="22"/>
  <c r="G206" i="22"/>
  <c r="G107" i="22"/>
  <c r="G106" i="22"/>
  <c r="D551" i="22"/>
  <c r="D451" i="22"/>
  <c r="D351" i="22"/>
  <c r="D251" i="22"/>
  <c r="D151" i="22"/>
  <c r="D53" i="22"/>
  <c r="M254" i="22" l="1"/>
  <c r="M354" i="22" s="1"/>
  <c r="M454" i="22" s="1"/>
  <c r="M554" i="22" s="1"/>
  <c r="N254" i="22"/>
  <c r="N354" i="22" s="1"/>
  <c r="N454" i="22" s="1"/>
  <c r="N554" i="22" s="1"/>
  <c r="N255" i="22"/>
  <c r="N355" i="22" s="1"/>
  <c r="N455" i="22" s="1"/>
  <c r="N555" i="22" s="1"/>
  <c r="L256" i="22"/>
  <c r="L356" i="22" s="1"/>
  <c r="L456" i="22" s="1"/>
  <c r="L556" i="22" s="1"/>
  <c r="L257" i="22"/>
  <c r="L357" i="22" s="1"/>
  <c r="L457" i="22" s="1"/>
  <c r="L557" i="22" s="1"/>
  <c r="M257" i="22"/>
  <c r="M357" i="22" s="1"/>
  <c r="M457" i="22" s="1"/>
  <c r="M557" i="22" s="1"/>
  <c r="M258" i="22"/>
  <c r="M358" i="22" s="1"/>
  <c r="M458" i="22" s="1"/>
  <c r="M558" i="22" s="1"/>
  <c r="N258" i="22"/>
  <c r="N358" i="22" s="1"/>
  <c r="N458" i="22" s="1"/>
  <c r="N558" i="22" s="1"/>
  <c r="N259" i="22"/>
  <c r="N359" i="22" s="1"/>
  <c r="N459" i="22" s="1"/>
  <c r="N559" i="22" s="1"/>
  <c r="G254" i="22"/>
  <c r="G354" i="22" s="1"/>
  <c r="G454" i="22" s="1"/>
  <c r="G554" i="22" s="1"/>
  <c r="H254" i="22"/>
  <c r="H354" i="22" s="1"/>
  <c r="H454" i="22" s="1"/>
  <c r="H554" i="22" s="1"/>
  <c r="H255" i="22"/>
  <c r="H355" i="22" s="1"/>
  <c r="H455" i="22" s="1"/>
  <c r="H555" i="22" s="1"/>
  <c r="I255" i="22"/>
  <c r="I355" i="22" s="1"/>
  <c r="I455" i="22" s="1"/>
  <c r="I555" i="22" s="1"/>
  <c r="I256" i="22"/>
  <c r="I356" i="22" s="1"/>
  <c r="I456" i="22" s="1"/>
  <c r="I556" i="22" s="1"/>
  <c r="G257" i="22"/>
  <c r="G357" i="22" s="1"/>
  <c r="G457" i="22" s="1"/>
  <c r="G557" i="22" s="1"/>
  <c r="G258" i="22"/>
  <c r="G358" i="22" s="1"/>
  <c r="G458" i="22" s="1"/>
  <c r="G558" i="22" s="1"/>
  <c r="H258" i="22"/>
  <c r="H358" i="22" s="1"/>
  <c r="H458" i="22" s="1"/>
  <c r="H558" i="22" s="1"/>
  <c r="H259" i="22"/>
  <c r="H359" i="22" s="1"/>
  <c r="H459" i="22" s="1"/>
  <c r="H559" i="22" s="1"/>
  <c r="I259" i="22"/>
  <c r="I359" i="22" s="1"/>
  <c r="I459" i="22" s="1"/>
  <c r="I559" i="22" s="1"/>
  <c r="G253" i="22"/>
  <c r="G353" i="22" s="1"/>
  <c r="G453" i="22" s="1"/>
  <c r="G553" i="22" s="1"/>
  <c r="E255" i="22"/>
  <c r="E355" i="22" s="1"/>
  <c r="E257" i="22"/>
  <c r="E357" i="22" s="1"/>
  <c r="D258" i="22"/>
  <c r="D358" i="22" s="1"/>
  <c r="E259" i="22"/>
  <c r="E359" i="22" s="1"/>
  <c r="D154" i="22"/>
  <c r="D254" i="22" s="1"/>
  <c r="D354" i="22" s="1"/>
  <c r="E154" i="22"/>
  <c r="E254" i="22" s="1"/>
  <c r="E354" i="22" s="1"/>
  <c r="D155" i="22"/>
  <c r="D255" i="22" s="1"/>
  <c r="D355" i="22" s="1"/>
  <c r="E155" i="22"/>
  <c r="D156" i="22"/>
  <c r="D256" i="22" s="1"/>
  <c r="D356" i="22" s="1"/>
  <c r="E156" i="22"/>
  <c r="E256" i="22" s="1"/>
  <c r="E356" i="22" s="1"/>
  <c r="D157" i="22"/>
  <c r="D257" i="22" s="1"/>
  <c r="D357" i="22" s="1"/>
  <c r="E157" i="22"/>
  <c r="D158" i="22"/>
  <c r="E158" i="22"/>
  <c r="E258" i="22" s="1"/>
  <c r="E358" i="22" s="1"/>
  <c r="D159" i="22"/>
  <c r="D259" i="22" s="1"/>
  <c r="D359" i="22" s="1"/>
  <c r="E159" i="22"/>
  <c r="D160" i="22"/>
  <c r="D260" i="22" s="1"/>
  <c r="D360" i="22" s="1"/>
  <c r="E160" i="22"/>
  <c r="E260" i="22" s="1"/>
  <c r="E360" i="22" s="1"/>
  <c r="E153" i="22"/>
  <c r="E253" i="22" s="1"/>
  <c r="E353" i="22" s="1"/>
  <c r="D153" i="22"/>
  <c r="D253" i="22" s="1"/>
  <c r="D353" i="22" s="1"/>
  <c r="N218" i="22"/>
  <c r="N318" i="22" s="1"/>
  <c r="N418" i="22" s="1"/>
  <c r="N518" i="22" s="1"/>
  <c r="M217" i="22"/>
  <c r="M317" i="22" s="1"/>
  <c r="M417" i="22" s="1"/>
  <c r="M517" i="22" s="1"/>
  <c r="I217" i="22"/>
  <c r="I317" i="22" s="1"/>
  <c r="I417" i="22" s="1"/>
  <c r="I517" i="22" s="1"/>
  <c r="L154" i="22"/>
  <c r="L254" i="22" s="1"/>
  <c r="L354" i="22" s="1"/>
  <c r="L454" i="22" s="1"/>
  <c r="L554" i="22" s="1"/>
  <c r="M154" i="22"/>
  <c r="N154" i="22"/>
  <c r="L155" i="22"/>
  <c r="L255" i="22" s="1"/>
  <c r="L355" i="22" s="1"/>
  <c r="L455" i="22" s="1"/>
  <c r="L555" i="22" s="1"/>
  <c r="M155" i="22"/>
  <c r="M255" i="22" s="1"/>
  <c r="M355" i="22" s="1"/>
  <c r="M455" i="22" s="1"/>
  <c r="M555" i="22" s="1"/>
  <c r="N155" i="22"/>
  <c r="L156" i="22"/>
  <c r="M156" i="22"/>
  <c r="M256" i="22" s="1"/>
  <c r="M356" i="22" s="1"/>
  <c r="M456" i="22" s="1"/>
  <c r="M556" i="22" s="1"/>
  <c r="N156" i="22"/>
  <c r="N256" i="22" s="1"/>
  <c r="N356" i="22" s="1"/>
  <c r="N456" i="22" s="1"/>
  <c r="N556" i="22" s="1"/>
  <c r="L157" i="22"/>
  <c r="M157" i="22"/>
  <c r="N157" i="22"/>
  <c r="N257" i="22" s="1"/>
  <c r="N357" i="22" s="1"/>
  <c r="N457" i="22" s="1"/>
  <c r="N557" i="22" s="1"/>
  <c r="L158" i="22"/>
  <c r="L258" i="22" s="1"/>
  <c r="L358" i="22" s="1"/>
  <c r="L458" i="22" s="1"/>
  <c r="L558" i="22" s="1"/>
  <c r="M158" i="22"/>
  <c r="N158" i="22"/>
  <c r="L159" i="22"/>
  <c r="L259" i="22" s="1"/>
  <c r="L359" i="22" s="1"/>
  <c r="L459" i="22" s="1"/>
  <c r="L559" i="22" s="1"/>
  <c r="M159" i="22"/>
  <c r="M259" i="22" s="1"/>
  <c r="M359" i="22" s="1"/>
  <c r="M459" i="22" s="1"/>
  <c r="M559" i="22" s="1"/>
  <c r="N159" i="22"/>
  <c r="L160" i="22"/>
  <c r="L260" i="22" s="1"/>
  <c r="L360" i="22" s="1"/>
  <c r="L460" i="22" s="1"/>
  <c r="L560" i="22" s="1"/>
  <c r="M160" i="22"/>
  <c r="M260" i="22" s="1"/>
  <c r="M360" i="22" s="1"/>
  <c r="M460" i="22" s="1"/>
  <c r="M560" i="22" s="1"/>
  <c r="N160" i="22"/>
  <c r="N260" i="22" s="1"/>
  <c r="N360" i="22" s="1"/>
  <c r="N460" i="22" s="1"/>
  <c r="N560" i="22" s="1"/>
  <c r="L161" i="22"/>
  <c r="L261" i="22" s="1"/>
  <c r="L361" i="22" s="1"/>
  <c r="L461" i="22" s="1"/>
  <c r="L561" i="22" s="1"/>
  <c r="M161" i="22"/>
  <c r="M261" i="22" s="1"/>
  <c r="M361" i="22" s="1"/>
  <c r="M461" i="22" s="1"/>
  <c r="M561" i="22" s="1"/>
  <c r="N161" i="22"/>
  <c r="N261" i="22" s="1"/>
  <c r="N361" i="22" s="1"/>
  <c r="N461" i="22" s="1"/>
  <c r="N561" i="22" s="1"/>
  <c r="L162" i="22"/>
  <c r="L262" i="22" s="1"/>
  <c r="L362" i="22" s="1"/>
  <c r="L462" i="22" s="1"/>
  <c r="L562" i="22" s="1"/>
  <c r="M162" i="22"/>
  <c r="M262" i="22" s="1"/>
  <c r="M362" i="22" s="1"/>
  <c r="M462" i="22" s="1"/>
  <c r="M562" i="22" s="1"/>
  <c r="N162" i="22"/>
  <c r="N262" i="22" s="1"/>
  <c r="N362" i="22" s="1"/>
  <c r="N462" i="22" s="1"/>
  <c r="N562" i="22" s="1"/>
  <c r="L163" i="22"/>
  <c r="L263" i="22" s="1"/>
  <c r="L363" i="22" s="1"/>
  <c r="L463" i="22" s="1"/>
  <c r="L563" i="22" s="1"/>
  <c r="M163" i="22"/>
  <c r="M263" i="22" s="1"/>
  <c r="M363" i="22" s="1"/>
  <c r="M463" i="22" s="1"/>
  <c r="M563" i="22" s="1"/>
  <c r="N163" i="22"/>
  <c r="N263" i="22" s="1"/>
  <c r="N363" i="22" s="1"/>
  <c r="N463" i="22" s="1"/>
  <c r="N563" i="22" s="1"/>
  <c r="L164" i="22"/>
  <c r="L264" i="22" s="1"/>
  <c r="L364" i="22" s="1"/>
  <c r="L464" i="22" s="1"/>
  <c r="L564" i="22" s="1"/>
  <c r="M164" i="22"/>
  <c r="M264" i="22" s="1"/>
  <c r="M364" i="22" s="1"/>
  <c r="M464" i="22" s="1"/>
  <c r="M564" i="22" s="1"/>
  <c r="N164" i="22"/>
  <c r="N264" i="22" s="1"/>
  <c r="N364" i="22" s="1"/>
  <c r="N464" i="22" s="1"/>
  <c r="N564" i="22" s="1"/>
  <c r="L165" i="22"/>
  <c r="L265" i="22" s="1"/>
  <c r="L365" i="22" s="1"/>
  <c r="L465" i="22" s="1"/>
  <c r="L565" i="22" s="1"/>
  <c r="M165" i="22"/>
  <c r="M265" i="22" s="1"/>
  <c r="M365" i="22" s="1"/>
  <c r="M465" i="22" s="1"/>
  <c r="M565" i="22" s="1"/>
  <c r="N165" i="22"/>
  <c r="N265" i="22" s="1"/>
  <c r="N365" i="22" s="1"/>
  <c r="N465" i="22" s="1"/>
  <c r="N565" i="22" s="1"/>
  <c r="L166" i="22"/>
  <c r="L266" i="22" s="1"/>
  <c r="L366" i="22" s="1"/>
  <c r="L466" i="22" s="1"/>
  <c r="L566" i="22" s="1"/>
  <c r="M166" i="22"/>
  <c r="M266" i="22" s="1"/>
  <c r="M366" i="22" s="1"/>
  <c r="M466" i="22" s="1"/>
  <c r="M566" i="22" s="1"/>
  <c r="N166" i="22"/>
  <c r="N266" i="22" s="1"/>
  <c r="N366" i="22" s="1"/>
  <c r="N466" i="22" s="1"/>
  <c r="N566" i="22" s="1"/>
  <c r="L167" i="22"/>
  <c r="L267" i="22" s="1"/>
  <c r="L367" i="22" s="1"/>
  <c r="L467" i="22" s="1"/>
  <c r="L567" i="22" s="1"/>
  <c r="M167" i="22"/>
  <c r="M267" i="22" s="1"/>
  <c r="M367" i="22" s="1"/>
  <c r="M467" i="22" s="1"/>
  <c r="M567" i="22" s="1"/>
  <c r="N167" i="22"/>
  <c r="N267" i="22" s="1"/>
  <c r="N367" i="22" s="1"/>
  <c r="N467" i="22" s="1"/>
  <c r="N567" i="22" s="1"/>
  <c r="L168" i="22"/>
  <c r="L268" i="22" s="1"/>
  <c r="L368" i="22" s="1"/>
  <c r="L468" i="22" s="1"/>
  <c r="L568" i="22" s="1"/>
  <c r="M168" i="22"/>
  <c r="M268" i="22" s="1"/>
  <c r="M368" i="22" s="1"/>
  <c r="M468" i="22" s="1"/>
  <c r="M568" i="22" s="1"/>
  <c r="N168" i="22"/>
  <c r="N268" i="22" s="1"/>
  <c r="N368" i="22" s="1"/>
  <c r="N468" i="22" s="1"/>
  <c r="N568" i="22" s="1"/>
  <c r="L169" i="22"/>
  <c r="L269" i="22" s="1"/>
  <c r="L369" i="22" s="1"/>
  <c r="L469" i="22" s="1"/>
  <c r="L569" i="22" s="1"/>
  <c r="M169" i="22"/>
  <c r="M269" i="22" s="1"/>
  <c r="M369" i="22" s="1"/>
  <c r="M469" i="22" s="1"/>
  <c r="M569" i="22" s="1"/>
  <c r="N169" i="22"/>
  <c r="N269" i="22" s="1"/>
  <c r="N369" i="22" s="1"/>
  <c r="N469" i="22" s="1"/>
  <c r="N569" i="22" s="1"/>
  <c r="L170" i="22"/>
  <c r="L270" i="22" s="1"/>
  <c r="L370" i="22" s="1"/>
  <c r="L470" i="22" s="1"/>
  <c r="L570" i="22" s="1"/>
  <c r="M170" i="22"/>
  <c r="M270" i="22" s="1"/>
  <c r="M370" i="22" s="1"/>
  <c r="M470" i="22" s="1"/>
  <c r="M570" i="22" s="1"/>
  <c r="N170" i="22"/>
  <c r="N270" i="22" s="1"/>
  <c r="N370" i="22" s="1"/>
  <c r="N470" i="22" s="1"/>
  <c r="N570" i="22" s="1"/>
  <c r="L171" i="22"/>
  <c r="L271" i="22" s="1"/>
  <c r="L371" i="22" s="1"/>
  <c r="L471" i="22" s="1"/>
  <c r="L571" i="22" s="1"/>
  <c r="M171" i="22"/>
  <c r="M271" i="22" s="1"/>
  <c r="M371" i="22" s="1"/>
  <c r="M471" i="22" s="1"/>
  <c r="M571" i="22" s="1"/>
  <c r="N171" i="22"/>
  <c r="N271" i="22" s="1"/>
  <c r="N371" i="22" s="1"/>
  <c r="N471" i="22" s="1"/>
  <c r="N571" i="22" s="1"/>
  <c r="L172" i="22"/>
  <c r="L272" i="22" s="1"/>
  <c r="L372" i="22" s="1"/>
  <c r="L472" i="22" s="1"/>
  <c r="L572" i="22" s="1"/>
  <c r="M172" i="22"/>
  <c r="M272" i="22" s="1"/>
  <c r="M372" i="22" s="1"/>
  <c r="M472" i="22" s="1"/>
  <c r="M572" i="22" s="1"/>
  <c r="N172" i="22"/>
  <c r="N272" i="22" s="1"/>
  <c r="N372" i="22" s="1"/>
  <c r="N472" i="22" s="1"/>
  <c r="N572" i="22" s="1"/>
  <c r="L173" i="22"/>
  <c r="L273" i="22" s="1"/>
  <c r="L373" i="22" s="1"/>
  <c r="L473" i="22" s="1"/>
  <c r="L573" i="22" s="1"/>
  <c r="M173" i="22"/>
  <c r="M273" i="22" s="1"/>
  <c r="M373" i="22" s="1"/>
  <c r="M473" i="22" s="1"/>
  <c r="M573" i="22" s="1"/>
  <c r="N173" i="22"/>
  <c r="N273" i="22" s="1"/>
  <c r="N373" i="22" s="1"/>
  <c r="N473" i="22" s="1"/>
  <c r="N573" i="22" s="1"/>
  <c r="L174" i="22"/>
  <c r="L274" i="22" s="1"/>
  <c r="L374" i="22" s="1"/>
  <c r="L474" i="22" s="1"/>
  <c r="L574" i="22" s="1"/>
  <c r="M174" i="22"/>
  <c r="M274" i="22" s="1"/>
  <c r="M374" i="22" s="1"/>
  <c r="M474" i="22" s="1"/>
  <c r="M574" i="22" s="1"/>
  <c r="N174" i="22"/>
  <c r="N274" i="22" s="1"/>
  <c r="N374" i="22" s="1"/>
  <c r="N474" i="22" s="1"/>
  <c r="N574" i="22" s="1"/>
  <c r="L175" i="22"/>
  <c r="L275" i="22" s="1"/>
  <c r="L375" i="22" s="1"/>
  <c r="L475" i="22" s="1"/>
  <c r="L575" i="22" s="1"/>
  <c r="M175" i="22"/>
  <c r="M275" i="22" s="1"/>
  <c r="M375" i="22" s="1"/>
  <c r="M475" i="22" s="1"/>
  <c r="M575" i="22" s="1"/>
  <c r="N175" i="22"/>
  <c r="N275" i="22" s="1"/>
  <c r="N375" i="22" s="1"/>
  <c r="N475" i="22" s="1"/>
  <c r="N575" i="22" s="1"/>
  <c r="L176" i="22"/>
  <c r="L276" i="22" s="1"/>
  <c r="L376" i="22" s="1"/>
  <c r="L476" i="22" s="1"/>
  <c r="L576" i="22" s="1"/>
  <c r="M176" i="22"/>
  <c r="M276" i="22" s="1"/>
  <c r="M376" i="22" s="1"/>
  <c r="M476" i="22" s="1"/>
  <c r="M576" i="22" s="1"/>
  <c r="N176" i="22"/>
  <c r="N276" i="22" s="1"/>
  <c r="N376" i="22" s="1"/>
  <c r="N476" i="22" s="1"/>
  <c r="N576" i="22" s="1"/>
  <c r="L177" i="22"/>
  <c r="L277" i="22" s="1"/>
  <c r="L377" i="22" s="1"/>
  <c r="L477" i="22" s="1"/>
  <c r="L577" i="22" s="1"/>
  <c r="M177" i="22"/>
  <c r="M277" i="22" s="1"/>
  <c r="M377" i="22" s="1"/>
  <c r="M477" i="22" s="1"/>
  <c r="M577" i="22" s="1"/>
  <c r="N177" i="22"/>
  <c r="N277" i="22" s="1"/>
  <c r="N377" i="22" s="1"/>
  <c r="N477" i="22" s="1"/>
  <c r="N577" i="22" s="1"/>
  <c r="L178" i="22"/>
  <c r="L278" i="22" s="1"/>
  <c r="L378" i="22" s="1"/>
  <c r="L478" i="22" s="1"/>
  <c r="L578" i="22" s="1"/>
  <c r="M178" i="22"/>
  <c r="M278" i="22" s="1"/>
  <c r="M378" i="22" s="1"/>
  <c r="M478" i="22" s="1"/>
  <c r="M578" i="22" s="1"/>
  <c r="N178" i="22"/>
  <c r="N278" i="22" s="1"/>
  <c r="N378" i="22" s="1"/>
  <c r="N478" i="22" s="1"/>
  <c r="N578" i="22" s="1"/>
  <c r="L179" i="22"/>
  <c r="L279" i="22" s="1"/>
  <c r="L379" i="22" s="1"/>
  <c r="L479" i="22" s="1"/>
  <c r="L579" i="22" s="1"/>
  <c r="M179" i="22"/>
  <c r="M279" i="22" s="1"/>
  <c r="M379" i="22" s="1"/>
  <c r="M479" i="22" s="1"/>
  <c r="M579" i="22" s="1"/>
  <c r="N179" i="22"/>
  <c r="N279" i="22" s="1"/>
  <c r="N379" i="22" s="1"/>
  <c r="N479" i="22" s="1"/>
  <c r="N579" i="22" s="1"/>
  <c r="L180" i="22"/>
  <c r="L280" i="22" s="1"/>
  <c r="L380" i="22" s="1"/>
  <c r="L480" i="22" s="1"/>
  <c r="L580" i="22" s="1"/>
  <c r="M180" i="22"/>
  <c r="M280" i="22" s="1"/>
  <c r="M380" i="22" s="1"/>
  <c r="M480" i="22" s="1"/>
  <c r="M580" i="22" s="1"/>
  <c r="N180" i="22"/>
  <c r="N280" i="22" s="1"/>
  <c r="N380" i="22" s="1"/>
  <c r="N480" i="22" s="1"/>
  <c r="N580" i="22" s="1"/>
  <c r="L181" i="22"/>
  <c r="L281" i="22" s="1"/>
  <c r="L381" i="22" s="1"/>
  <c r="L481" i="22" s="1"/>
  <c r="L581" i="22" s="1"/>
  <c r="M181" i="22"/>
  <c r="M281" i="22" s="1"/>
  <c r="M381" i="22" s="1"/>
  <c r="M481" i="22" s="1"/>
  <c r="M581" i="22" s="1"/>
  <c r="N181" i="22"/>
  <c r="N281" i="22" s="1"/>
  <c r="N381" i="22" s="1"/>
  <c r="N481" i="22" s="1"/>
  <c r="N581" i="22" s="1"/>
  <c r="L182" i="22"/>
  <c r="L282" i="22" s="1"/>
  <c r="L382" i="22" s="1"/>
  <c r="L482" i="22" s="1"/>
  <c r="L582" i="22" s="1"/>
  <c r="M182" i="22"/>
  <c r="M282" i="22" s="1"/>
  <c r="M382" i="22" s="1"/>
  <c r="M482" i="22" s="1"/>
  <c r="M582" i="22" s="1"/>
  <c r="N182" i="22"/>
  <c r="N282" i="22" s="1"/>
  <c r="N382" i="22" s="1"/>
  <c r="N482" i="22" s="1"/>
  <c r="N582" i="22" s="1"/>
  <c r="M153" i="22"/>
  <c r="M253" i="22" s="1"/>
  <c r="M353" i="22" s="1"/>
  <c r="M453" i="22" s="1"/>
  <c r="M553" i="22" s="1"/>
  <c r="N153" i="22"/>
  <c r="N253" i="22" s="1"/>
  <c r="N353" i="22" s="1"/>
  <c r="N453" i="22" s="1"/>
  <c r="N553" i="22" s="1"/>
  <c r="L153" i="22"/>
  <c r="L253" i="22" s="1"/>
  <c r="L353" i="22" s="1"/>
  <c r="L453" i="22" s="1"/>
  <c r="L553" i="22" s="1"/>
  <c r="L118" i="22"/>
  <c r="L218" i="22" s="1"/>
  <c r="L318" i="22" s="1"/>
  <c r="L418" i="22" s="1"/>
  <c r="L518" i="22" s="1"/>
  <c r="M118" i="22"/>
  <c r="M218" i="22" s="1"/>
  <c r="M318" i="22" s="1"/>
  <c r="M418" i="22" s="1"/>
  <c r="M518" i="22" s="1"/>
  <c r="N118" i="22"/>
  <c r="L119" i="22"/>
  <c r="L219" i="22" s="1"/>
  <c r="L319" i="22" s="1"/>
  <c r="L419" i="22" s="1"/>
  <c r="L519" i="22" s="1"/>
  <c r="M119" i="22"/>
  <c r="M219" i="22" s="1"/>
  <c r="M319" i="22" s="1"/>
  <c r="M419" i="22" s="1"/>
  <c r="M519" i="22" s="1"/>
  <c r="N119" i="22"/>
  <c r="N219" i="22" s="1"/>
  <c r="N319" i="22" s="1"/>
  <c r="N419" i="22" s="1"/>
  <c r="N519" i="22" s="1"/>
  <c r="L120" i="22"/>
  <c r="L220" i="22" s="1"/>
  <c r="L320" i="22" s="1"/>
  <c r="L420" i="22" s="1"/>
  <c r="L520" i="22" s="1"/>
  <c r="M120" i="22"/>
  <c r="M220" i="22" s="1"/>
  <c r="M320" i="22" s="1"/>
  <c r="M420" i="22" s="1"/>
  <c r="M520" i="22" s="1"/>
  <c r="N120" i="22"/>
  <c r="N220" i="22" s="1"/>
  <c r="N320" i="22" s="1"/>
  <c r="N420" i="22" s="1"/>
  <c r="N520" i="22" s="1"/>
  <c r="L121" i="22"/>
  <c r="L221" i="22" s="1"/>
  <c r="L321" i="22" s="1"/>
  <c r="L421" i="22" s="1"/>
  <c r="L521" i="22" s="1"/>
  <c r="M121" i="22"/>
  <c r="M221" i="22" s="1"/>
  <c r="M321" i="22" s="1"/>
  <c r="M421" i="22" s="1"/>
  <c r="M521" i="22" s="1"/>
  <c r="N121" i="22"/>
  <c r="N221" i="22" s="1"/>
  <c r="N321" i="22" s="1"/>
  <c r="N421" i="22" s="1"/>
  <c r="N521" i="22" s="1"/>
  <c r="L122" i="22"/>
  <c r="L222" i="22" s="1"/>
  <c r="L322" i="22" s="1"/>
  <c r="L422" i="22" s="1"/>
  <c r="L522" i="22" s="1"/>
  <c r="M122" i="22"/>
  <c r="M222" i="22" s="1"/>
  <c r="M322" i="22" s="1"/>
  <c r="M422" i="22" s="1"/>
  <c r="M522" i="22" s="1"/>
  <c r="N122" i="22"/>
  <c r="N222" i="22" s="1"/>
  <c r="N322" i="22" s="1"/>
  <c r="N422" i="22" s="1"/>
  <c r="N522" i="22" s="1"/>
  <c r="L123" i="22"/>
  <c r="L223" i="22" s="1"/>
  <c r="L323" i="22" s="1"/>
  <c r="L423" i="22" s="1"/>
  <c r="L523" i="22" s="1"/>
  <c r="M123" i="22"/>
  <c r="M223" i="22" s="1"/>
  <c r="M323" i="22" s="1"/>
  <c r="M423" i="22" s="1"/>
  <c r="M523" i="22" s="1"/>
  <c r="N123" i="22"/>
  <c r="N223" i="22" s="1"/>
  <c r="N323" i="22" s="1"/>
  <c r="N423" i="22" s="1"/>
  <c r="N523" i="22" s="1"/>
  <c r="L124" i="22"/>
  <c r="L224" i="22" s="1"/>
  <c r="L324" i="22" s="1"/>
  <c r="L424" i="22" s="1"/>
  <c r="L524" i="22" s="1"/>
  <c r="M124" i="22"/>
  <c r="M224" i="22" s="1"/>
  <c r="M324" i="22" s="1"/>
  <c r="M424" i="22" s="1"/>
  <c r="M524" i="22" s="1"/>
  <c r="N124" i="22"/>
  <c r="N224" i="22" s="1"/>
  <c r="N324" i="22" s="1"/>
  <c r="N424" i="22" s="1"/>
  <c r="N524" i="22" s="1"/>
  <c r="L125" i="22"/>
  <c r="L225" i="22" s="1"/>
  <c r="L325" i="22" s="1"/>
  <c r="L425" i="22" s="1"/>
  <c r="L525" i="22" s="1"/>
  <c r="M125" i="22"/>
  <c r="M225" i="22" s="1"/>
  <c r="M325" i="22" s="1"/>
  <c r="M425" i="22" s="1"/>
  <c r="M525" i="22" s="1"/>
  <c r="N125" i="22"/>
  <c r="N225" i="22" s="1"/>
  <c r="N325" i="22" s="1"/>
  <c r="N425" i="22" s="1"/>
  <c r="N525" i="22" s="1"/>
  <c r="L126" i="22"/>
  <c r="L226" i="22" s="1"/>
  <c r="L326" i="22" s="1"/>
  <c r="L426" i="22" s="1"/>
  <c r="L526" i="22" s="1"/>
  <c r="M126" i="22"/>
  <c r="M226" i="22" s="1"/>
  <c r="M326" i="22" s="1"/>
  <c r="M426" i="22" s="1"/>
  <c r="M526" i="22" s="1"/>
  <c r="N126" i="22"/>
  <c r="N226" i="22" s="1"/>
  <c r="N326" i="22" s="1"/>
  <c r="N426" i="22" s="1"/>
  <c r="N526" i="22" s="1"/>
  <c r="L127" i="22"/>
  <c r="L227" i="22" s="1"/>
  <c r="L327" i="22" s="1"/>
  <c r="L427" i="22" s="1"/>
  <c r="L527" i="22" s="1"/>
  <c r="M127" i="22"/>
  <c r="M227" i="22" s="1"/>
  <c r="M327" i="22" s="1"/>
  <c r="M427" i="22" s="1"/>
  <c r="M527" i="22" s="1"/>
  <c r="N127" i="22"/>
  <c r="N227" i="22" s="1"/>
  <c r="N327" i="22" s="1"/>
  <c r="N427" i="22" s="1"/>
  <c r="N527" i="22" s="1"/>
  <c r="L128" i="22"/>
  <c r="L228" i="22" s="1"/>
  <c r="L328" i="22" s="1"/>
  <c r="L428" i="22" s="1"/>
  <c r="L528" i="22" s="1"/>
  <c r="M128" i="22"/>
  <c r="M228" i="22" s="1"/>
  <c r="M328" i="22" s="1"/>
  <c r="M428" i="22" s="1"/>
  <c r="M528" i="22" s="1"/>
  <c r="N128" i="22"/>
  <c r="N228" i="22" s="1"/>
  <c r="N328" i="22" s="1"/>
  <c r="N428" i="22" s="1"/>
  <c r="N528" i="22" s="1"/>
  <c r="L129" i="22"/>
  <c r="L229" i="22" s="1"/>
  <c r="L329" i="22" s="1"/>
  <c r="L429" i="22" s="1"/>
  <c r="L529" i="22" s="1"/>
  <c r="M129" i="22"/>
  <c r="M229" i="22" s="1"/>
  <c r="M329" i="22" s="1"/>
  <c r="M429" i="22" s="1"/>
  <c r="M529" i="22" s="1"/>
  <c r="N129" i="22"/>
  <c r="N229" i="22" s="1"/>
  <c r="N329" i="22" s="1"/>
  <c r="N429" i="22" s="1"/>
  <c r="N529" i="22" s="1"/>
  <c r="L130" i="22"/>
  <c r="L230" i="22" s="1"/>
  <c r="L330" i="22" s="1"/>
  <c r="L430" i="22" s="1"/>
  <c r="L530" i="22" s="1"/>
  <c r="M130" i="22"/>
  <c r="M230" i="22" s="1"/>
  <c r="M330" i="22" s="1"/>
  <c r="M430" i="22" s="1"/>
  <c r="M530" i="22" s="1"/>
  <c r="N130" i="22"/>
  <c r="N230" i="22" s="1"/>
  <c r="N330" i="22" s="1"/>
  <c r="N430" i="22" s="1"/>
  <c r="N530" i="22" s="1"/>
  <c r="L131" i="22"/>
  <c r="L231" i="22" s="1"/>
  <c r="L331" i="22" s="1"/>
  <c r="L431" i="22" s="1"/>
  <c r="L531" i="22" s="1"/>
  <c r="M131" i="22"/>
  <c r="M231" i="22" s="1"/>
  <c r="M331" i="22" s="1"/>
  <c r="M431" i="22" s="1"/>
  <c r="M531" i="22" s="1"/>
  <c r="N131" i="22"/>
  <c r="N231" i="22" s="1"/>
  <c r="N331" i="22" s="1"/>
  <c r="N431" i="22" s="1"/>
  <c r="N531" i="22" s="1"/>
  <c r="L132" i="22"/>
  <c r="L232" i="22" s="1"/>
  <c r="L332" i="22" s="1"/>
  <c r="L432" i="22" s="1"/>
  <c r="L532" i="22" s="1"/>
  <c r="M132" i="22"/>
  <c r="M232" i="22" s="1"/>
  <c r="M332" i="22" s="1"/>
  <c r="M432" i="22" s="1"/>
  <c r="M532" i="22" s="1"/>
  <c r="N132" i="22"/>
  <c r="N232" i="22" s="1"/>
  <c r="N332" i="22" s="1"/>
  <c r="N432" i="22" s="1"/>
  <c r="N532" i="22" s="1"/>
  <c r="L133" i="22"/>
  <c r="L233" i="22" s="1"/>
  <c r="L333" i="22" s="1"/>
  <c r="L433" i="22" s="1"/>
  <c r="L533" i="22" s="1"/>
  <c r="M133" i="22"/>
  <c r="M233" i="22" s="1"/>
  <c r="M333" i="22" s="1"/>
  <c r="M433" i="22" s="1"/>
  <c r="M533" i="22" s="1"/>
  <c r="N133" i="22"/>
  <c r="N233" i="22" s="1"/>
  <c r="N333" i="22" s="1"/>
  <c r="N433" i="22" s="1"/>
  <c r="N533" i="22" s="1"/>
  <c r="L134" i="22"/>
  <c r="L234" i="22" s="1"/>
  <c r="L334" i="22" s="1"/>
  <c r="L434" i="22" s="1"/>
  <c r="L534" i="22" s="1"/>
  <c r="M134" i="22"/>
  <c r="M234" i="22" s="1"/>
  <c r="M334" i="22" s="1"/>
  <c r="M434" i="22" s="1"/>
  <c r="M534" i="22" s="1"/>
  <c r="N134" i="22"/>
  <c r="N234" i="22" s="1"/>
  <c r="N334" i="22" s="1"/>
  <c r="N434" i="22" s="1"/>
  <c r="N534" i="22" s="1"/>
  <c r="L135" i="22"/>
  <c r="L235" i="22" s="1"/>
  <c r="L335" i="22" s="1"/>
  <c r="L435" i="22" s="1"/>
  <c r="L535" i="22" s="1"/>
  <c r="M135" i="22"/>
  <c r="M235" i="22" s="1"/>
  <c r="M335" i="22" s="1"/>
  <c r="M435" i="22" s="1"/>
  <c r="M535" i="22" s="1"/>
  <c r="N135" i="22"/>
  <c r="N235" i="22" s="1"/>
  <c r="N335" i="22" s="1"/>
  <c r="N435" i="22" s="1"/>
  <c r="N535" i="22" s="1"/>
  <c r="L136" i="22"/>
  <c r="L236" i="22" s="1"/>
  <c r="L336" i="22" s="1"/>
  <c r="L436" i="22" s="1"/>
  <c r="L536" i="22" s="1"/>
  <c r="M136" i="22"/>
  <c r="M236" i="22" s="1"/>
  <c r="M336" i="22" s="1"/>
  <c r="M436" i="22" s="1"/>
  <c r="M536" i="22" s="1"/>
  <c r="N136" i="22"/>
  <c r="N236" i="22" s="1"/>
  <c r="N336" i="22" s="1"/>
  <c r="N436" i="22" s="1"/>
  <c r="N536" i="22" s="1"/>
  <c r="L137" i="22"/>
  <c r="L237" i="22" s="1"/>
  <c r="L337" i="22" s="1"/>
  <c r="L437" i="22" s="1"/>
  <c r="L537" i="22" s="1"/>
  <c r="M137" i="22"/>
  <c r="M237" i="22" s="1"/>
  <c r="M337" i="22" s="1"/>
  <c r="M437" i="22" s="1"/>
  <c r="M537" i="22" s="1"/>
  <c r="N137" i="22"/>
  <c r="N237" i="22" s="1"/>
  <c r="N337" i="22" s="1"/>
  <c r="N437" i="22" s="1"/>
  <c r="N537" i="22" s="1"/>
  <c r="L138" i="22"/>
  <c r="L238" i="22" s="1"/>
  <c r="L338" i="22" s="1"/>
  <c r="L438" i="22" s="1"/>
  <c r="L538" i="22" s="1"/>
  <c r="M138" i="22"/>
  <c r="M238" i="22" s="1"/>
  <c r="M338" i="22" s="1"/>
  <c r="M438" i="22" s="1"/>
  <c r="M538" i="22" s="1"/>
  <c r="N138" i="22"/>
  <c r="N238" i="22" s="1"/>
  <c r="N338" i="22" s="1"/>
  <c r="N438" i="22" s="1"/>
  <c r="N538" i="22" s="1"/>
  <c r="L139" i="22"/>
  <c r="L239" i="22" s="1"/>
  <c r="L339" i="22" s="1"/>
  <c r="L439" i="22" s="1"/>
  <c r="L539" i="22" s="1"/>
  <c r="M139" i="22"/>
  <c r="M239" i="22" s="1"/>
  <c r="M339" i="22" s="1"/>
  <c r="M439" i="22" s="1"/>
  <c r="M539" i="22" s="1"/>
  <c r="N139" i="22"/>
  <c r="N239" i="22" s="1"/>
  <c r="N339" i="22" s="1"/>
  <c r="N439" i="22" s="1"/>
  <c r="N539" i="22" s="1"/>
  <c r="L140" i="22"/>
  <c r="L240" i="22" s="1"/>
  <c r="L340" i="22" s="1"/>
  <c r="L440" i="22" s="1"/>
  <c r="L540" i="22" s="1"/>
  <c r="M140" i="22"/>
  <c r="M240" i="22" s="1"/>
  <c r="M340" i="22" s="1"/>
  <c r="M440" i="22" s="1"/>
  <c r="M540" i="22" s="1"/>
  <c r="N140" i="22"/>
  <c r="N240" i="22" s="1"/>
  <c r="N340" i="22" s="1"/>
  <c r="N440" i="22" s="1"/>
  <c r="N540" i="22" s="1"/>
  <c r="L141" i="22"/>
  <c r="L241" i="22" s="1"/>
  <c r="L341" i="22" s="1"/>
  <c r="L441" i="22" s="1"/>
  <c r="L541" i="22" s="1"/>
  <c r="M141" i="22"/>
  <c r="M241" i="22" s="1"/>
  <c r="M341" i="22" s="1"/>
  <c r="M441" i="22" s="1"/>
  <c r="M541" i="22" s="1"/>
  <c r="N141" i="22"/>
  <c r="N241" i="22" s="1"/>
  <c r="N341" i="22" s="1"/>
  <c r="N441" i="22" s="1"/>
  <c r="N541" i="22" s="1"/>
  <c r="L142" i="22"/>
  <c r="L242" i="22" s="1"/>
  <c r="L342" i="22" s="1"/>
  <c r="L442" i="22" s="1"/>
  <c r="L542" i="22" s="1"/>
  <c r="M142" i="22"/>
  <c r="M242" i="22" s="1"/>
  <c r="M342" i="22" s="1"/>
  <c r="M442" i="22" s="1"/>
  <c r="M542" i="22" s="1"/>
  <c r="N142" i="22"/>
  <c r="N242" i="22" s="1"/>
  <c r="N342" i="22" s="1"/>
  <c r="N442" i="22" s="1"/>
  <c r="N542" i="22" s="1"/>
  <c r="L143" i="22"/>
  <c r="L243" i="22" s="1"/>
  <c r="L343" i="22" s="1"/>
  <c r="L443" i="22" s="1"/>
  <c r="L543" i="22" s="1"/>
  <c r="M143" i="22"/>
  <c r="M243" i="22" s="1"/>
  <c r="M343" i="22" s="1"/>
  <c r="M443" i="22" s="1"/>
  <c r="M543" i="22" s="1"/>
  <c r="N143" i="22"/>
  <c r="N243" i="22" s="1"/>
  <c r="N343" i="22" s="1"/>
  <c r="N443" i="22" s="1"/>
  <c r="N543" i="22" s="1"/>
  <c r="L144" i="22"/>
  <c r="L244" i="22" s="1"/>
  <c r="L344" i="22" s="1"/>
  <c r="L444" i="22" s="1"/>
  <c r="L544" i="22" s="1"/>
  <c r="M144" i="22"/>
  <c r="M244" i="22" s="1"/>
  <c r="M344" i="22" s="1"/>
  <c r="M444" i="22" s="1"/>
  <c r="M544" i="22" s="1"/>
  <c r="N144" i="22"/>
  <c r="N244" i="22" s="1"/>
  <c r="N344" i="22" s="1"/>
  <c r="N444" i="22" s="1"/>
  <c r="N544" i="22" s="1"/>
  <c r="L145" i="22"/>
  <c r="L245" i="22" s="1"/>
  <c r="L345" i="22" s="1"/>
  <c r="L445" i="22" s="1"/>
  <c r="L545" i="22" s="1"/>
  <c r="M145" i="22"/>
  <c r="M245" i="22" s="1"/>
  <c r="M345" i="22" s="1"/>
  <c r="M445" i="22" s="1"/>
  <c r="M545" i="22" s="1"/>
  <c r="N145" i="22"/>
  <c r="N245" i="22" s="1"/>
  <c r="N345" i="22" s="1"/>
  <c r="N445" i="22" s="1"/>
  <c r="N545" i="22" s="1"/>
  <c r="L146" i="22"/>
  <c r="L246" i="22" s="1"/>
  <c r="L346" i="22" s="1"/>
  <c r="L446" i="22" s="1"/>
  <c r="L546" i="22" s="1"/>
  <c r="M146" i="22"/>
  <c r="M246" i="22" s="1"/>
  <c r="M346" i="22" s="1"/>
  <c r="M446" i="22" s="1"/>
  <c r="M546" i="22" s="1"/>
  <c r="N146" i="22"/>
  <c r="N246" i="22" s="1"/>
  <c r="N346" i="22" s="1"/>
  <c r="N446" i="22" s="1"/>
  <c r="N546" i="22" s="1"/>
  <c r="M117" i="22"/>
  <c r="N117" i="22"/>
  <c r="N217" i="22" s="1"/>
  <c r="N317" i="22" s="1"/>
  <c r="N417" i="22" s="1"/>
  <c r="N517" i="22" s="1"/>
  <c r="L117" i="22"/>
  <c r="L217" i="22" s="1"/>
  <c r="L317" i="22" s="1"/>
  <c r="L417" i="22" s="1"/>
  <c r="L517" i="22" s="1"/>
  <c r="G154" i="22"/>
  <c r="H154" i="22"/>
  <c r="I154" i="22"/>
  <c r="I254" i="22" s="1"/>
  <c r="I354" i="22" s="1"/>
  <c r="I454" i="22" s="1"/>
  <c r="I554" i="22" s="1"/>
  <c r="G155" i="22"/>
  <c r="G255" i="22" s="1"/>
  <c r="G355" i="22" s="1"/>
  <c r="G455" i="22" s="1"/>
  <c r="G555" i="22" s="1"/>
  <c r="H155" i="22"/>
  <c r="I155" i="22"/>
  <c r="G156" i="22"/>
  <c r="G256" i="22" s="1"/>
  <c r="G356" i="22" s="1"/>
  <c r="G456" i="22" s="1"/>
  <c r="G556" i="22" s="1"/>
  <c r="H156" i="22"/>
  <c r="H256" i="22" s="1"/>
  <c r="H356" i="22" s="1"/>
  <c r="H456" i="22" s="1"/>
  <c r="H556" i="22" s="1"/>
  <c r="I156" i="22"/>
  <c r="G157" i="22"/>
  <c r="H157" i="22"/>
  <c r="H257" i="22" s="1"/>
  <c r="H357" i="22" s="1"/>
  <c r="H457" i="22" s="1"/>
  <c r="H557" i="22" s="1"/>
  <c r="I157" i="22"/>
  <c r="I257" i="22" s="1"/>
  <c r="I357" i="22" s="1"/>
  <c r="I457" i="22" s="1"/>
  <c r="I557" i="22" s="1"/>
  <c r="G158" i="22"/>
  <c r="H158" i="22"/>
  <c r="I158" i="22"/>
  <c r="I258" i="22" s="1"/>
  <c r="I358" i="22" s="1"/>
  <c r="I458" i="22" s="1"/>
  <c r="I558" i="22" s="1"/>
  <c r="G159" i="22"/>
  <c r="G259" i="22" s="1"/>
  <c r="G359" i="22" s="1"/>
  <c r="G459" i="22" s="1"/>
  <c r="G559" i="22" s="1"/>
  <c r="H159" i="22"/>
  <c r="I159" i="22"/>
  <c r="G160" i="22"/>
  <c r="G260" i="22" s="1"/>
  <c r="G360" i="22" s="1"/>
  <c r="G460" i="22" s="1"/>
  <c r="G560" i="22" s="1"/>
  <c r="H160" i="22"/>
  <c r="H260" i="22" s="1"/>
  <c r="H360" i="22" s="1"/>
  <c r="H460" i="22" s="1"/>
  <c r="H560" i="22" s="1"/>
  <c r="I160" i="22"/>
  <c r="I260" i="22" s="1"/>
  <c r="I360" i="22" s="1"/>
  <c r="I460" i="22" s="1"/>
  <c r="I560" i="22" s="1"/>
  <c r="G161" i="22"/>
  <c r="G261" i="22" s="1"/>
  <c r="G361" i="22" s="1"/>
  <c r="G461" i="22" s="1"/>
  <c r="G561" i="22" s="1"/>
  <c r="H161" i="22"/>
  <c r="H261" i="22" s="1"/>
  <c r="H361" i="22" s="1"/>
  <c r="H461" i="22" s="1"/>
  <c r="H561" i="22" s="1"/>
  <c r="I161" i="22"/>
  <c r="I261" i="22" s="1"/>
  <c r="I361" i="22" s="1"/>
  <c r="I461" i="22" s="1"/>
  <c r="I561" i="22" s="1"/>
  <c r="G162" i="22"/>
  <c r="G262" i="22" s="1"/>
  <c r="G362" i="22" s="1"/>
  <c r="G462" i="22" s="1"/>
  <c r="G562" i="22" s="1"/>
  <c r="H162" i="22"/>
  <c r="H262" i="22" s="1"/>
  <c r="H362" i="22" s="1"/>
  <c r="H462" i="22" s="1"/>
  <c r="H562" i="22" s="1"/>
  <c r="I162" i="22"/>
  <c r="I262" i="22" s="1"/>
  <c r="I362" i="22" s="1"/>
  <c r="I462" i="22" s="1"/>
  <c r="I562" i="22" s="1"/>
  <c r="G163" i="22"/>
  <c r="G263" i="22" s="1"/>
  <c r="G363" i="22" s="1"/>
  <c r="G463" i="22" s="1"/>
  <c r="G563" i="22" s="1"/>
  <c r="H163" i="22"/>
  <c r="H263" i="22" s="1"/>
  <c r="H363" i="22" s="1"/>
  <c r="H463" i="22" s="1"/>
  <c r="H563" i="22" s="1"/>
  <c r="I163" i="22"/>
  <c r="I263" i="22" s="1"/>
  <c r="I363" i="22" s="1"/>
  <c r="I463" i="22" s="1"/>
  <c r="I563" i="22" s="1"/>
  <c r="G164" i="22"/>
  <c r="G264" i="22" s="1"/>
  <c r="G364" i="22" s="1"/>
  <c r="G464" i="22" s="1"/>
  <c r="G564" i="22" s="1"/>
  <c r="H164" i="22"/>
  <c r="H264" i="22" s="1"/>
  <c r="H364" i="22" s="1"/>
  <c r="H464" i="22" s="1"/>
  <c r="H564" i="22" s="1"/>
  <c r="I164" i="22"/>
  <c r="I264" i="22" s="1"/>
  <c r="I364" i="22" s="1"/>
  <c r="I464" i="22" s="1"/>
  <c r="I564" i="22" s="1"/>
  <c r="G165" i="22"/>
  <c r="G265" i="22" s="1"/>
  <c r="G365" i="22" s="1"/>
  <c r="G465" i="22" s="1"/>
  <c r="G565" i="22" s="1"/>
  <c r="H165" i="22"/>
  <c r="H265" i="22" s="1"/>
  <c r="H365" i="22" s="1"/>
  <c r="H465" i="22" s="1"/>
  <c r="H565" i="22" s="1"/>
  <c r="I165" i="22"/>
  <c r="I265" i="22" s="1"/>
  <c r="I365" i="22" s="1"/>
  <c r="I465" i="22" s="1"/>
  <c r="I565" i="22" s="1"/>
  <c r="G166" i="22"/>
  <c r="G266" i="22" s="1"/>
  <c r="G366" i="22" s="1"/>
  <c r="G466" i="22" s="1"/>
  <c r="G566" i="22" s="1"/>
  <c r="H166" i="22"/>
  <c r="H266" i="22" s="1"/>
  <c r="H366" i="22" s="1"/>
  <c r="H466" i="22" s="1"/>
  <c r="H566" i="22" s="1"/>
  <c r="I166" i="22"/>
  <c r="I266" i="22" s="1"/>
  <c r="I366" i="22" s="1"/>
  <c r="I466" i="22" s="1"/>
  <c r="I566" i="22" s="1"/>
  <c r="G167" i="22"/>
  <c r="G267" i="22" s="1"/>
  <c r="G367" i="22" s="1"/>
  <c r="G467" i="22" s="1"/>
  <c r="G567" i="22" s="1"/>
  <c r="H167" i="22"/>
  <c r="H267" i="22" s="1"/>
  <c r="H367" i="22" s="1"/>
  <c r="H467" i="22" s="1"/>
  <c r="H567" i="22" s="1"/>
  <c r="I167" i="22"/>
  <c r="I267" i="22" s="1"/>
  <c r="I367" i="22" s="1"/>
  <c r="I467" i="22" s="1"/>
  <c r="I567" i="22" s="1"/>
  <c r="G168" i="22"/>
  <c r="G268" i="22" s="1"/>
  <c r="G368" i="22" s="1"/>
  <c r="G468" i="22" s="1"/>
  <c r="G568" i="22" s="1"/>
  <c r="H168" i="22"/>
  <c r="H268" i="22" s="1"/>
  <c r="H368" i="22" s="1"/>
  <c r="H468" i="22" s="1"/>
  <c r="H568" i="22" s="1"/>
  <c r="I168" i="22"/>
  <c r="I268" i="22" s="1"/>
  <c r="I368" i="22" s="1"/>
  <c r="I468" i="22" s="1"/>
  <c r="I568" i="22" s="1"/>
  <c r="G169" i="22"/>
  <c r="G269" i="22" s="1"/>
  <c r="G369" i="22" s="1"/>
  <c r="G469" i="22" s="1"/>
  <c r="G569" i="22" s="1"/>
  <c r="H169" i="22"/>
  <c r="H269" i="22" s="1"/>
  <c r="H369" i="22" s="1"/>
  <c r="H469" i="22" s="1"/>
  <c r="H569" i="22" s="1"/>
  <c r="I169" i="22"/>
  <c r="I269" i="22" s="1"/>
  <c r="I369" i="22" s="1"/>
  <c r="I469" i="22" s="1"/>
  <c r="I569" i="22" s="1"/>
  <c r="G170" i="22"/>
  <c r="G270" i="22" s="1"/>
  <c r="G370" i="22" s="1"/>
  <c r="G470" i="22" s="1"/>
  <c r="G570" i="22" s="1"/>
  <c r="H170" i="22"/>
  <c r="H270" i="22" s="1"/>
  <c r="H370" i="22" s="1"/>
  <c r="H470" i="22" s="1"/>
  <c r="H570" i="22" s="1"/>
  <c r="I170" i="22"/>
  <c r="I270" i="22" s="1"/>
  <c r="I370" i="22" s="1"/>
  <c r="I470" i="22" s="1"/>
  <c r="I570" i="22" s="1"/>
  <c r="G171" i="22"/>
  <c r="G271" i="22" s="1"/>
  <c r="G371" i="22" s="1"/>
  <c r="G471" i="22" s="1"/>
  <c r="G571" i="22" s="1"/>
  <c r="H171" i="22"/>
  <c r="H271" i="22" s="1"/>
  <c r="H371" i="22" s="1"/>
  <c r="H471" i="22" s="1"/>
  <c r="H571" i="22" s="1"/>
  <c r="I171" i="22"/>
  <c r="I271" i="22" s="1"/>
  <c r="I371" i="22" s="1"/>
  <c r="I471" i="22" s="1"/>
  <c r="I571" i="22" s="1"/>
  <c r="G172" i="22"/>
  <c r="G272" i="22" s="1"/>
  <c r="G372" i="22" s="1"/>
  <c r="G472" i="22" s="1"/>
  <c r="G572" i="22" s="1"/>
  <c r="H172" i="22"/>
  <c r="H272" i="22" s="1"/>
  <c r="H372" i="22" s="1"/>
  <c r="H472" i="22" s="1"/>
  <c r="H572" i="22" s="1"/>
  <c r="I172" i="22"/>
  <c r="I272" i="22" s="1"/>
  <c r="I372" i="22" s="1"/>
  <c r="I472" i="22" s="1"/>
  <c r="I572" i="22" s="1"/>
  <c r="G173" i="22"/>
  <c r="G273" i="22" s="1"/>
  <c r="G373" i="22" s="1"/>
  <c r="G473" i="22" s="1"/>
  <c r="G573" i="22" s="1"/>
  <c r="H173" i="22"/>
  <c r="H273" i="22" s="1"/>
  <c r="H373" i="22" s="1"/>
  <c r="H473" i="22" s="1"/>
  <c r="H573" i="22" s="1"/>
  <c r="I173" i="22"/>
  <c r="I273" i="22" s="1"/>
  <c r="I373" i="22" s="1"/>
  <c r="I473" i="22" s="1"/>
  <c r="I573" i="22" s="1"/>
  <c r="G174" i="22"/>
  <c r="G274" i="22" s="1"/>
  <c r="G374" i="22" s="1"/>
  <c r="G474" i="22" s="1"/>
  <c r="G574" i="22" s="1"/>
  <c r="H174" i="22"/>
  <c r="H274" i="22" s="1"/>
  <c r="H374" i="22" s="1"/>
  <c r="H474" i="22" s="1"/>
  <c r="H574" i="22" s="1"/>
  <c r="I174" i="22"/>
  <c r="I274" i="22" s="1"/>
  <c r="I374" i="22" s="1"/>
  <c r="I474" i="22" s="1"/>
  <c r="I574" i="22" s="1"/>
  <c r="G175" i="22"/>
  <c r="G275" i="22" s="1"/>
  <c r="G375" i="22" s="1"/>
  <c r="G475" i="22" s="1"/>
  <c r="G575" i="22" s="1"/>
  <c r="H175" i="22"/>
  <c r="H275" i="22" s="1"/>
  <c r="H375" i="22" s="1"/>
  <c r="H475" i="22" s="1"/>
  <c r="H575" i="22" s="1"/>
  <c r="I175" i="22"/>
  <c r="I275" i="22" s="1"/>
  <c r="I375" i="22" s="1"/>
  <c r="I475" i="22" s="1"/>
  <c r="I575" i="22" s="1"/>
  <c r="G176" i="22"/>
  <c r="G276" i="22" s="1"/>
  <c r="G376" i="22" s="1"/>
  <c r="G476" i="22" s="1"/>
  <c r="G576" i="22" s="1"/>
  <c r="H176" i="22"/>
  <c r="H276" i="22" s="1"/>
  <c r="H376" i="22" s="1"/>
  <c r="H476" i="22" s="1"/>
  <c r="H576" i="22" s="1"/>
  <c r="I176" i="22"/>
  <c r="I276" i="22" s="1"/>
  <c r="I376" i="22" s="1"/>
  <c r="I476" i="22" s="1"/>
  <c r="I576" i="22" s="1"/>
  <c r="G177" i="22"/>
  <c r="G277" i="22" s="1"/>
  <c r="G377" i="22" s="1"/>
  <c r="G477" i="22" s="1"/>
  <c r="G577" i="22" s="1"/>
  <c r="H177" i="22"/>
  <c r="H277" i="22" s="1"/>
  <c r="H377" i="22" s="1"/>
  <c r="H477" i="22" s="1"/>
  <c r="H577" i="22" s="1"/>
  <c r="I177" i="22"/>
  <c r="I277" i="22" s="1"/>
  <c r="I377" i="22" s="1"/>
  <c r="I477" i="22" s="1"/>
  <c r="I577" i="22" s="1"/>
  <c r="G178" i="22"/>
  <c r="G278" i="22" s="1"/>
  <c r="G378" i="22" s="1"/>
  <c r="G478" i="22" s="1"/>
  <c r="G578" i="22" s="1"/>
  <c r="H178" i="22"/>
  <c r="H278" i="22" s="1"/>
  <c r="H378" i="22" s="1"/>
  <c r="H478" i="22" s="1"/>
  <c r="H578" i="22" s="1"/>
  <c r="I178" i="22"/>
  <c r="I278" i="22" s="1"/>
  <c r="I378" i="22" s="1"/>
  <c r="I478" i="22" s="1"/>
  <c r="I578" i="22" s="1"/>
  <c r="G179" i="22"/>
  <c r="G279" i="22" s="1"/>
  <c r="G379" i="22" s="1"/>
  <c r="G479" i="22" s="1"/>
  <c r="G579" i="22" s="1"/>
  <c r="H179" i="22"/>
  <c r="H279" i="22" s="1"/>
  <c r="H379" i="22" s="1"/>
  <c r="H479" i="22" s="1"/>
  <c r="H579" i="22" s="1"/>
  <c r="I179" i="22"/>
  <c r="I279" i="22" s="1"/>
  <c r="I379" i="22" s="1"/>
  <c r="I479" i="22" s="1"/>
  <c r="I579" i="22" s="1"/>
  <c r="G180" i="22"/>
  <c r="G280" i="22" s="1"/>
  <c r="G380" i="22" s="1"/>
  <c r="G480" i="22" s="1"/>
  <c r="G580" i="22" s="1"/>
  <c r="H180" i="22"/>
  <c r="H280" i="22" s="1"/>
  <c r="H380" i="22" s="1"/>
  <c r="H480" i="22" s="1"/>
  <c r="H580" i="22" s="1"/>
  <c r="I180" i="22"/>
  <c r="I280" i="22" s="1"/>
  <c r="I380" i="22" s="1"/>
  <c r="I480" i="22" s="1"/>
  <c r="I580" i="22" s="1"/>
  <c r="G181" i="22"/>
  <c r="G281" i="22" s="1"/>
  <c r="G381" i="22" s="1"/>
  <c r="G481" i="22" s="1"/>
  <c r="G581" i="22" s="1"/>
  <c r="H181" i="22"/>
  <c r="H281" i="22" s="1"/>
  <c r="H381" i="22" s="1"/>
  <c r="H481" i="22" s="1"/>
  <c r="H581" i="22" s="1"/>
  <c r="I181" i="22"/>
  <c r="I281" i="22" s="1"/>
  <c r="I381" i="22" s="1"/>
  <c r="I481" i="22" s="1"/>
  <c r="I581" i="22" s="1"/>
  <c r="G182" i="22"/>
  <c r="G282" i="22" s="1"/>
  <c r="G382" i="22" s="1"/>
  <c r="G482" i="22" s="1"/>
  <c r="G582" i="22" s="1"/>
  <c r="H182" i="22"/>
  <c r="H282" i="22" s="1"/>
  <c r="H382" i="22" s="1"/>
  <c r="H482" i="22" s="1"/>
  <c r="H582" i="22" s="1"/>
  <c r="I182" i="22"/>
  <c r="I282" i="22" s="1"/>
  <c r="I382" i="22" s="1"/>
  <c r="I482" i="22" s="1"/>
  <c r="I582" i="22" s="1"/>
  <c r="H153" i="22"/>
  <c r="H253" i="22" s="1"/>
  <c r="H353" i="22" s="1"/>
  <c r="H453" i="22" s="1"/>
  <c r="H553" i="22" s="1"/>
  <c r="I153" i="22"/>
  <c r="I253" i="22" s="1"/>
  <c r="I353" i="22" s="1"/>
  <c r="I453" i="22" s="1"/>
  <c r="I553" i="22" s="1"/>
  <c r="G153" i="22"/>
  <c r="G118" i="22"/>
  <c r="G218" i="22" s="1"/>
  <c r="G318" i="22" s="1"/>
  <c r="G418" i="22" s="1"/>
  <c r="G518" i="22" s="1"/>
  <c r="H118" i="22"/>
  <c r="H218" i="22" s="1"/>
  <c r="H318" i="22" s="1"/>
  <c r="H418" i="22" s="1"/>
  <c r="H518" i="22" s="1"/>
  <c r="I118" i="22"/>
  <c r="I218" i="22" s="1"/>
  <c r="I318" i="22" s="1"/>
  <c r="I418" i="22" s="1"/>
  <c r="I518" i="22" s="1"/>
  <c r="G119" i="22"/>
  <c r="G219" i="22" s="1"/>
  <c r="G319" i="22" s="1"/>
  <c r="G419" i="22" s="1"/>
  <c r="G519" i="22" s="1"/>
  <c r="H119" i="22"/>
  <c r="H219" i="22" s="1"/>
  <c r="H319" i="22" s="1"/>
  <c r="H419" i="22" s="1"/>
  <c r="H519" i="22" s="1"/>
  <c r="I119" i="22"/>
  <c r="I219" i="22" s="1"/>
  <c r="I319" i="22" s="1"/>
  <c r="I419" i="22" s="1"/>
  <c r="I519" i="22" s="1"/>
  <c r="G120" i="22"/>
  <c r="G220" i="22" s="1"/>
  <c r="G320" i="22" s="1"/>
  <c r="G420" i="22" s="1"/>
  <c r="G520" i="22" s="1"/>
  <c r="H120" i="22"/>
  <c r="H220" i="22" s="1"/>
  <c r="H320" i="22" s="1"/>
  <c r="H420" i="22" s="1"/>
  <c r="H520" i="22" s="1"/>
  <c r="I120" i="22"/>
  <c r="I220" i="22" s="1"/>
  <c r="I320" i="22" s="1"/>
  <c r="I420" i="22" s="1"/>
  <c r="I520" i="22" s="1"/>
  <c r="G121" i="22"/>
  <c r="G221" i="22" s="1"/>
  <c r="G321" i="22" s="1"/>
  <c r="G421" i="22" s="1"/>
  <c r="G521" i="22" s="1"/>
  <c r="H121" i="22"/>
  <c r="H221" i="22" s="1"/>
  <c r="H321" i="22" s="1"/>
  <c r="H421" i="22" s="1"/>
  <c r="H521" i="22" s="1"/>
  <c r="I121" i="22"/>
  <c r="I221" i="22" s="1"/>
  <c r="I321" i="22" s="1"/>
  <c r="I421" i="22" s="1"/>
  <c r="I521" i="22" s="1"/>
  <c r="G122" i="22"/>
  <c r="G222" i="22" s="1"/>
  <c r="G322" i="22" s="1"/>
  <c r="G422" i="22" s="1"/>
  <c r="G522" i="22" s="1"/>
  <c r="H122" i="22"/>
  <c r="H222" i="22" s="1"/>
  <c r="H322" i="22" s="1"/>
  <c r="H422" i="22" s="1"/>
  <c r="H522" i="22" s="1"/>
  <c r="I122" i="22"/>
  <c r="I222" i="22" s="1"/>
  <c r="I322" i="22" s="1"/>
  <c r="I422" i="22" s="1"/>
  <c r="I522" i="22" s="1"/>
  <c r="G123" i="22"/>
  <c r="G223" i="22" s="1"/>
  <c r="G323" i="22" s="1"/>
  <c r="G423" i="22" s="1"/>
  <c r="G523" i="22" s="1"/>
  <c r="H123" i="22"/>
  <c r="H223" i="22" s="1"/>
  <c r="H323" i="22" s="1"/>
  <c r="H423" i="22" s="1"/>
  <c r="H523" i="22" s="1"/>
  <c r="I123" i="22"/>
  <c r="I223" i="22" s="1"/>
  <c r="I323" i="22" s="1"/>
  <c r="I423" i="22" s="1"/>
  <c r="I523" i="22" s="1"/>
  <c r="G124" i="22"/>
  <c r="G224" i="22" s="1"/>
  <c r="G324" i="22" s="1"/>
  <c r="G424" i="22" s="1"/>
  <c r="G524" i="22" s="1"/>
  <c r="H124" i="22"/>
  <c r="H224" i="22" s="1"/>
  <c r="H324" i="22" s="1"/>
  <c r="H424" i="22" s="1"/>
  <c r="H524" i="22" s="1"/>
  <c r="I124" i="22"/>
  <c r="I224" i="22" s="1"/>
  <c r="I324" i="22" s="1"/>
  <c r="I424" i="22" s="1"/>
  <c r="I524" i="22" s="1"/>
  <c r="G125" i="22"/>
  <c r="G225" i="22" s="1"/>
  <c r="G325" i="22" s="1"/>
  <c r="G425" i="22" s="1"/>
  <c r="G525" i="22" s="1"/>
  <c r="H125" i="22"/>
  <c r="H225" i="22" s="1"/>
  <c r="H325" i="22" s="1"/>
  <c r="H425" i="22" s="1"/>
  <c r="H525" i="22" s="1"/>
  <c r="I125" i="22"/>
  <c r="I225" i="22" s="1"/>
  <c r="I325" i="22" s="1"/>
  <c r="I425" i="22" s="1"/>
  <c r="I525" i="22" s="1"/>
  <c r="G126" i="22"/>
  <c r="G226" i="22" s="1"/>
  <c r="G326" i="22" s="1"/>
  <c r="G426" i="22" s="1"/>
  <c r="G526" i="22" s="1"/>
  <c r="H126" i="22"/>
  <c r="H226" i="22" s="1"/>
  <c r="H326" i="22" s="1"/>
  <c r="H426" i="22" s="1"/>
  <c r="H526" i="22" s="1"/>
  <c r="I126" i="22"/>
  <c r="I226" i="22" s="1"/>
  <c r="I326" i="22" s="1"/>
  <c r="I426" i="22" s="1"/>
  <c r="I526" i="22" s="1"/>
  <c r="G127" i="22"/>
  <c r="G227" i="22" s="1"/>
  <c r="G327" i="22" s="1"/>
  <c r="G427" i="22" s="1"/>
  <c r="G527" i="22" s="1"/>
  <c r="H127" i="22"/>
  <c r="H227" i="22" s="1"/>
  <c r="H327" i="22" s="1"/>
  <c r="H427" i="22" s="1"/>
  <c r="H527" i="22" s="1"/>
  <c r="I127" i="22"/>
  <c r="I227" i="22" s="1"/>
  <c r="I327" i="22" s="1"/>
  <c r="I427" i="22" s="1"/>
  <c r="I527" i="22" s="1"/>
  <c r="G128" i="22"/>
  <c r="G228" i="22" s="1"/>
  <c r="G328" i="22" s="1"/>
  <c r="G428" i="22" s="1"/>
  <c r="G528" i="22" s="1"/>
  <c r="H128" i="22"/>
  <c r="H228" i="22" s="1"/>
  <c r="H328" i="22" s="1"/>
  <c r="H428" i="22" s="1"/>
  <c r="H528" i="22" s="1"/>
  <c r="I128" i="22"/>
  <c r="I228" i="22" s="1"/>
  <c r="I328" i="22" s="1"/>
  <c r="I428" i="22" s="1"/>
  <c r="I528" i="22" s="1"/>
  <c r="G129" i="22"/>
  <c r="G229" i="22" s="1"/>
  <c r="G329" i="22" s="1"/>
  <c r="G429" i="22" s="1"/>
  <c r="G529" i="22" s="1"/>
  <c r="H129" i="22"/>
  <c r="H229" i="22" s="1"/>
  <c r="H329" i="22" s="1"/>
  <c r="H429" i="22" s="1"/>
  <c r="H529" i="22" s="1"/>
  <c r="I129" i="22"/>
  <c r="I229" i="22" s="1"/>
  <c r="I329" i="22" s="1"/>
  <c r="I429" i="22" s="1"/>
  <c r="I529" i="22" s="1"/>
  <c r="G130" i="22"/>
  <c r="G230" i="22" s="1"/>
  <c r="G330" i="22" s="1"/>
  <c r="G430" i="22" s="1"/>
  <c r="G530" i="22" s="1"/>
  <c r="H130" i="22"/>
  <c r="H230" i="22" s="1"/>
  <c r="H330" i="22" s="1"/>
  <c r="H430" i="22" s="1"/>
  <c r="H530" i="22" s="1"/>
  <c r="I130" i="22"/>
  <c r="I230" i="22" s="1"/>
  <c r="I330" i="22" s="1"/>
  <c r="I430" i="22" s="1"/>
  <c r="I530" i="22" s="1"/>
  <c r="G131" i="22"/>
  <c r="G231" i="22" s="1"/>
  <c r="G331" i="22" s="1"/>
  <c r="G431" i="22" s="1"/>
  <c r="G531" i="22" s="1"/>
  <c r="H131" i="22"/>
  <c r="H231" i="22" s="1"/>
  <c r="H331" i="22" s="1"/>
  <c r="H431" i="22" s="1"/>
  <c r="H531" i="22" s="1"/>
  <c r="I131" i="22"/>
  <c r="I231" i="22" s="1"/>
  <c r="I331" i="22" s="1"/>
  <c r="I431" i="22" s="1"/>
  <c r="I531" i="22" s="1"/>
  <c r="G132" i="22"/>
  <c r="G232" i="22" s="1"/>
  <c r="G332" i="22" s="1"/>
  <c r="G432" i="22" s="1"/>
  <c r="G532" i="22" s="1"/>
  <c r="H132" i="22"/>
  <c r="H232" i="22" s="1"/>
  <c r="H332" i="22" s="1"/>
  <c r="H432" i="22" s="1"/>
  <c r="H532" i="22" s="1"/>
  <c r="I132" i="22"/>
  <c r="I232" i="22" s="1"/>
  <c r="I332" i="22" s="1"/>
  <c r="I432" i="22" s="1"/>
  <c r="I532" i="22" s="1"/>
  <c r="G133" i="22"/>
  <c r="G233" i="22" s="1"/>
  <c r="G333" i="22" s="1"/>
  <c r="G433" i="22" s="1"/>
  <c r="G533" i="22" s="1"/>
  <c r="H133" i="22"/>
  <c r="H233" i="22" s="1"/>
  <c r="H333" i="22" s="1"/>
  <c r="H433" i="22" s="1"/>
  <c r="H533" i="22" s="1"/>
  <c r="I133" i="22"/>
  <c r="I233" i="22" s="1"/>
  <c r="I333" i="22" s="1"/>
  <c r="I433" i="22" s="1"/>
  <c r="I533" i="22" s="1"/>
  <c r="G134" i="22"/>
  <c r="G234" i="22" s="1"/>
  <c r="G334" i="22" s="1"/>
  <c r="G434" i="22" s="1"/>
  <c r="G534" i="22" s="1"/>
  <c r="H134" i="22"/>
  <c r="H234" i="22" s="1"/>
  <c r="H334" i="22" s="1"/>
  <c r="H434" i="22" s="1"/>
  <c r="H534" i="22" s="1"/>
  <c r="I134" i="22"/>
  <c r="I234" i="22" s="1"/>
  <c r="I334" i="22" s="1"/>
  <c r="I434" i="22" s="1"/>
  <c r="I534" i="22" s="1"/>
  <c r="G135" i="22"/>
  <c r="G235" i="22" s="1"/>
  <c r="G335" i="22" s="1"/>
  <c r="G435" i="22" s="1"/>
  <c r="G535" i="22" s="1"/>
  <c r="H135" i="22"/>
  <c r="H235" i="22" s="1"/>
  <c r="H335" i="22" s="1"/>
  <c r="H435" i="22" s="1"/>
  <c r="H535" i="22" s="1"/>
  <c r="I135" i="22"/>
  <c r="I235" i="22" s="1"/>
  <c r="I335" i="22" s="1"/>
  <c r="I435" i="22" s="1"/>
  <c r="I535" i="22" s="1"/>
  <c r="G136" i="22"/>
  <c r="G236" i="22" s="1"/>
  <c r="G336" i="22" s="1"/>
  <c r="G436" i="22" s="1"/>
  <c r="G536" i="22" s="1"/>
  <c r="H136" i="22"/>
  <c r="H236" i="22" s="1"/>
  <c r="H336" i="22" s="1"/>
  <c r="H436" i="22" s="1"/>
  <c r="H536" i="22" s="1"/>
  <c r="I136" i="22"/>
  <c r="I236" i="22" s="1"/>
  <c r="I336" i="22" s="1"/>
  <c r="I436" i="22" s="1"/>
  <c r="I536" i="22" s="1"/>
  <c r="G137" i="22"/>
  <c r="G237" i="22" s="1"/>
  <c r="G337" i="22" s="1"/>
  <c r="G437" i="22" s="1"/>
  <c r="G537" i="22" s="1"/>
  <c r="H137" i="22"/>
  <c r="H237" i="22" s="1"/>
  <c r="H337" i="22" s="1"/>
  <c r="H437" i="22" s="1"/>
  <c r="H537" i="22" s="1"/>
  <c r="I137" i="22"/>
  <c r="I237" i="22" s="1"/>
  <c r="I337" i="22" s="1"/>
  <c r="I437" i="22" s="1"/>
  <c r="I537" i="22" s="1"/>
  <c r="G138" i="22"/>
  <c r="G238" i="22" s="1"/>
  <c r="G338" i="22" s="1"/>
  <c r="G438" i="22" s="1"/>
  <c r="G538" i="22" s="1"/>
  <c r="H138" i="22"/>
  <c r="H238" i="22" s="1"/>
  <c r="H338" i="22" s="1"/>
  <c r="H438" i="22" s="1"/>
  <c r="H538" i="22" s="1"/>
  <c r="I138" i="22"/>
  <c r="I238" i="22" s="1"/>
  <c r="I338" i="22" s="1"/>
  <c r="I438" i="22" s="1"/>
  <c r="I538" i="22" s="1"/>
  <c r="G139" i="22"/>
  <c r="G239" i="22" s="1"/>
  <c r="G339" i="22" s="1"/>
  <c r="G439" i="22" s="1"/>
  <c r="G539" i="22" s="1"/>
  <c r="H139" i="22"/>
  <c r="H239" i="22" s="1"/>
  <c r="H339" i="22" s="1"/>
  <c r="H439" i="22" s="1"/>
  <c r="H539" i="22" s="1"/>
  <c r="I139" i="22"/>
  <c r="I239" i="22" s="1"/>
  <c r="I339" i="22" s="1"/>
  <c r="I439" i="22" s="1"/>
  <c r="I539" i="22" s="1"/>
  <c r="G140" i="22"/>
  <c r="G240" i="22" s="1"/>
  <c r="G340" i="22" s="1"/>
  <c r="G440" i="22" s="1"/>
  <c r="G540" i="22" s="1"/>
  <c r="H140" i="22"/>
  <c r="H240" i="22" s="1"/>
  <c r="H340" i="22" s="1"/>
  <c r="H440" i="22" s="1"/>
  <c r="H540" i="22" s="1"/>
  <c r="I140" i="22"/>
  <c r="I240" i="22" s="1"/>
  <c r="I340" i="22" s="1"/>
  <c r="I440" i="22" s="1"/>
  <c r="I540" i="22" s="1"/>
  <c r="G141" i="22"/>
  <c r="G241" i="22" s="1"/>
  <c r="G341" i="22" s="1"/>
  <c r="G441" i="22" s="1"/>
  <c r="G541" i="22" s="1"/>
  <c r="H141" i="22"/>
  <c r="H241" i="22" s="1"/>
  <c r="H341" i="22" s="1"/>
  <c r="H441" i="22" s="1"/>
  <c r="H541" i="22" s="1"/>
  <c r="I141" i="22"/>
  <c r="I241" i="22" s="1"/>
  <c r="I341" i="22" s="1"/>
  <c r="I441" i="22" s="1"/>
  <c r="I541" i="22" s="1"/>
  <c r="G142" i="22"/>
  <c r="G242" i="22" s="1"/>
  <c r="G342" i="22" s="1"/>
  <c r="G442" i="22" s="1"/>
  <c r="G542" i="22" s="1"/>
  <c r="H142" i="22"/>
  <c r="H242" i="22" s="1"/>
  <c r="H342" i="22" s="1"/>
  <c r="H442" i="22" s="1"/>
  <c r="H542" i="22" s="1"/>
  <c r="I142" i="22"/>
  <c r="I242" i="22" s="1"/>
  <c r="I342" i="22" s="1"/>
  <c r="I442" i="22" s="1"/>
  <c r="I542" i="22" s="1"/>
  <c r="G143" i="22"/>
  <c r="G243" i="22" s="1"/>
  <c r="G343" i="22" s="1"/>
  <c r="G443" i="22" s="1"/>
  <c r="G543" i="22" s="1"/>
  <c r="H143" i="22"/>
  <c r="H243" i="22" s="1"/>
  <c r="H343" i="22" s="1"/>
  <c r="H443" i="22" s="1"/>
  <c r="H543" i="22" s="1"/>
  <c r="I143" i="22"/>
  <c r="I243" i="22" s="1"/>
  <c r="I343" i="22" s="1"/>
  <c r="I443" i="22" s="1"/>
  <c r="I543" i="22" s="1"/>
  <c r="G144" i="22"/>
  <c r="G244" i="22" s="1"/>
  <c r="G344" i="22" s="1"/>
  <c r="G444" i="22" s="1"/>
  <c r="G544" i="22" s="1"/>
  <c r="H144" i="22"/>
  <c r="H244" i="22" s="1"/>
  <c r="H344" i="22" s="1"/>
  <c r="H444" i="22" s="1"/>
  <c r="H544" i="22" s="1"/>
  <c r="I144" i="22"/>
  <c r="I244" i="22" s="1"/>
  <c r="I344" i="22" s="1"/>
  <c r="I444" i="22" s="1"/>
  <c r="I544" i="22" s="1"/>
  <c r="G145" i="22"/>
  <c r="G245" i="22" s="1"/>
  <c r="G345" i="22" s="1"/>
  <c r="G445" i="22" s="1"/>
  <c r="G545" i="22" s="1"/>
  <c r="H145" i="22"/>
  <c r="H245" i="22" s="1"/>
  <c r="H345" i="22" s="1"/>
  <c r="H445" i="22" s="1"/>
  <c r="H545" i="22" s="1"/>
  <c r="I145" i="22"/>
  <c r="I245" i="22" s="1"/>
  <c r="I345" i="22" s="1"/>
  <c r="I445" i="22" s="1"/>
  <c r="I545" i="22" s="1"/>
  <c r="G146" i="22"/>
  <c r="G246" i="22" s="1"/>
  <c r="G346" i="22" s="1"/>
  <c r="G446" i="22" s="1"/>
  <c r="G546" i="22" s="1"/>
  <c r="H146" i="22"/>
  <c r="H246" i="22" s="1"/>
  <c r="H346" i="22" s="1"/>
  <c r="H446" i="22" s="1"/>
  <c r="H546" i="22" s="1"/>
  <c r="I146" i="22"/>
  <c r="I246" i="22" s="1"/>
  <c r="I346" i="22" s="1"/>
  <c r="I446" i="22" s="1"/>
  <c r="I546" i="22" s="1"/>
  <c r="H117" i="22"/>
  <c r="H217" i="22" s="1"/>
  <c r="H317" i="22" s="1"/>
  <c r="H417" i="22" s="1"/>
  <c r="H517" i="22" s="1"/>
  <c r="I117" i="22"/>
  <c r="G117" i="22"/>
  <c r="G217" i="22" s="1"/>
  <c r="G317" i="22" s="1"/>
  <c r="G417" i="22" s="1"/>
  <c r="G517" i="22" s="1"/>
  <c r="G547" i="22" l="1"/>
  <c r="I547" i="22"/>
  <c r="M547" i="22"/>
  <c r="H547" i="22"/>
  <c r="L547" i="22"/>
  <c r="N547" i="22"/>
  <c r="D20" i="4"/>
  <c r="D21" i="4"/>
  <c r="D19" i="4"/>
  <c r="R117" i="22" l="1"/>
  <c r="Q117" i="22"/>
  <c r="R217" i="22" l="1"/>
  <c r="Q217" i="22"/>
  <c r="D118" i="22"/>
  <c r="D218" i="22" s="1"/>
  <c r="E118" i="22"/>
  <c r="D119" i="22"/>
  <c r="D219" i="22" s="1"/>
  <c r="E119" i="22"/>
  <c r="D120" i="22"/>
  <c r="D220" i="22" s="1"/>
  <c r="E120" i="22"/>
  <c r="D121" i="22"/>
  <c r="D221" i="22" s="1"/>
  <c r="E121" i="22"/>
  <c r="D122" i="22"/>
  <c r="D222" i="22" s="1"/>
  <c r="E122" i="22"/>
  <c r="D123" i="22"/>
  <c r="D223" i="22" s="1"/>
  <c r="E123" i="22"/>
  <c r="D124" i="22"/>
  <c r="D224" i="22" s="1"/>
  <c r="E124" i="22"/>
  <c r="D125" i="22"/>
  <c r="D225" i="22" s="1"/>
  <c r="E125" i="22"/>
  <c r="D126" i="22"/>
  <c r="D226" i="22" s="1"/>
  <c r="E126" i="22"/>
  <c r="D127" i="22"/>
  <c r="E127" i="22"/>
  <c r="D128" i="22"/>
  <c r="E128" i="22"/>
  <c r="D129" i="22"/>
  <c r="D229" i="22" s="1"/>
  <c r="D329" i="22" s="1"/>
  <c r="E129" i="22"/>
  <c r="D130" i="22"/>
  <c r="E130" i="22"/>
  <c r="D131" i="22"/>
  <c r="D231" i="22" s="1"/>
  <c r="D331" i="22" s="1"/>
  <c r="E131" i="22"/>
  <c r="D132" i="22"/>
  <c r="E132" i="22"/>
  <c r="D133" i="22"/>
  <c r="D233" i="22" s="1"/>
  <c r="D333" i="22" s="1"/>
  <c r="E133" i="22"/>
  <c r="D134" i="22"/>
  <c r="E134" i="22"/>
  <c r="D135" i="22"/>
  <c r="D235" i="22" s="1"/>
  <c r="D335" i="22" s="1"/>
  <c r="E135" i="22"/>
  <c r="D136" i="22"/>
  <c r="E136" i="22"/>
  <c r="D137" i="22"/>
  <c r="D237" i="22" s="1"/>
  <c r="D337" i="22" s="1"/>
  <c r="E137" i="22"/>
  <c r="D138" i="22"/>
  <c r="E138" i="22"/>
  <c r="D139" i="22"/>
  <c r="D239" i="22" s="1"/>
  <c r="D339" i="22" s="1"/>
  <c r="E139" i="22"/>
  <c r="D140" i="22"/>
  <c r="E140" i="22"/>
  <c r="D141" i="22"/>
  <c r="D241" i="22" s="1"/>
  <c r="D341" i="22" s="1"/>
  <c r="E141" i="22"/>
  <c r="D142" i="22"/>
  <c r="E142" i="22"/>
  <c r="D143" i="22"/>
  <c r="D243" i="22" s="1"/>
  <c r="D343" i="22" s="1"/>
  <c r="E143" i="22"/>
  <c r="D144" i="22"/>
  <c r="E144" i="22"/>
  <c r="D145" i="22"/>
  <c r="D245" i="22" s="1"/>
  <c r="D345" i="22" s="1"/>
  <c r="E145" i="22"/>
  <c r="D146" i="22"/>
  <c r="E146" i="22"/>
  <c r="E117" i="22"/>
  <c r="E217" i="22" s="1"/>
  <c r="D117" i="22"/>
  <c r="D217" i="22" s="1"/>
  <c r="D317" i="22" s="1"/>
  <c r="D417" i="22" s="1"/>
  <c r="N583" i="22"/>
  <c r="M583" i="22"/>
  <c r="M586" i="22" s="1"/>
  <c r="L583" i="22"/>
  <c r="I583" i="22"/>
  <c r="I586" i="22" s="1"/>
  <c r="H583" i="22"/>
  <c r="H586" i="22" s="1"/>
  <c r="G583" i="22"/>
  <c r="G586" i="22" s="1"/>
  <c r="O582" i="22"/>
  <c r="J582" i="22"/>
  <c r="O581" i="22"/>
  <c r="J581" i="22"/>
  <c r="O580" i="22"/>
  <c r="J580" i="22"/>
  <c r="O579" i="22"/>
  <c r="J579" i="22"/>
  <c r="O578" i="22"/>
  <c r="J578" i="22"/>
  <c r="O577" i="22"/>
  <c r="J577" i="22"/>
  <c r="O576" i="22"/>
  <c r="J576" i="22"/>
  <c r="O575" i="22"/>
  <c r="J575" i="22"/>
  <c r="O574" i="22"/>
  <c r="J574" i="22"/>
  <c r="O573" i="22"/>
  <c r="J573" i="22"/>
  <c r="O572" i="22"/>
  <c r="J572" i="22"/>
  <c r="O571" i="22"/>
  <c r="J571" i="22"/>
  <c r="O570" i="22"/>
  <c r="J570" i="22"/>
  <c r="O569" i="22"/>
  <c r="J569" i="22"/>
  <c r="O568" i="22"/>
  <c r="J568" i="22"/>
  <c r="O567" i="22"/>
  <c r="J567" i="22"/>
  <c r="O566" i="22"/>
  <c r="J566" i="22"/>
  <c r="O565" i="22"/>
  <c r="J565" i="22"/>
  <c r="O564" i="22"/>
  <c r="J564" i="22"/>
  <c r="O563" i="22"/>
  <c r="J563" i="22"/>
  <c r="O562" i="22"/>
  <c r="J562" i="22"/>
  <c r="O561" i="22"/>
  <c r="J561" i="22"/>
  <c r="O560" i="22"/>
  <c r="J560" i="22"/>
  <c r="O559" i="22"/>
  <c r="J559" i="22"/>
  <c r="O558" i="22"/>
  <c r="J558" i="22"/>
  <c r="T558" i="22" s="1"/>
  <c r="O557" i="22"/>
  <c r="J557" i="22"/>
  <c r="T557" i="22" s="1"/>
  <c r="O556" i="22"/>
  <c r="J556" i="22"/>
  <c r="O555" i="22"/>
  <c r="J555" i="22"/>
  <c r="T555" i="22" s="1"/>
  <c r="O554" i="22"/>
  <c r="J554" i="22"/>
  <c r="O553" i="22"/>
  <c r="J553" i="22"/>
  <c r="N586" i="22"/>
  <c r="L586" i="22"/>
  <c r="O546" i="22"/>
  <c r="J546" i="22"/>
  <c r="O545" i="22"/>
  <c r="J545" i="22"/>
  <c r="O544" i="22"/>
  <c r="J544" i="22"/>
  <c r="O543" i="22"/>
  <c r="J543" i="22"/>
  <c r="O542" i="22"/>
  <c r="J542" i="22"/>
  <c r="O541" i="22"/>
  <c r="J541" i="22"/>
  <c r="O540" i="22"/>
  <c r="J540" i="22"/>
  <c r="O539" i="22"/>
  <c r="J539" i="22"/>
  <c r="O538" i="22"/>
  <c r="J538" i="22"/>
  <c r="O537" i="22"/>
  <c r="J537" i="22"/>
  <c r="O536" i="22"/>
  <c r="J536" i="22"/>
  <c r="O535" i="22"/>
  <c r="J535" i="22"/>
  <c r="O534" i="22"/>
  <c r="J534" i="22"/>
  <c r="O533" i="22"/>
  <c r="J533" i="22"/>
  <c r="O532" i="22"/>
  <c r="J532" i="22"/>
  <c r="O531" i="22"/>
  <c r="J531" i="22"/>
  <c r="O530" i="22"/>
  <c r="J530" i="22"/>
  <c r="O529" i="22"/>
  <c r="J529" i="22"/>
  <c r="O528" i="22"/>
  <c r="J528" i="22"/>
  <c r="O527" i="22"/>
  <c r="J527" i="22"/>
  <c r="O526" i="22"/>
  <c r="J526" i="22"/>
  <c r="O525" i="22"/>
  <c r="J525" i="22"/>
  <c r="O524" i="22"/>
  <c r="J524" i="22"/>
  <c r="O523" i="22"/>
  <c r="J523" i="22"/>
  <c r="O522" i="22"/>
  <c r="J522" i="22"/>
  <c r="O521" i="22"/>
  <c r="J521" i="22"/>
  <c r="O520" i="22"/>
  <c r="J520" i="22"/>
  <c r="O519" i="22"/>
  <c r="J519" i="22"/>
  <c r="O518" i="22"/>
  <c r="J518" i="22"/>
  <c r="O517" i="22"/>
  <c r="O547" i="22" s="1"/>
  <c r="J517" i="22"/>
  <c r="C503" i="22"/>
  <c r="N483" i="22"/>
  <c r="M483" i="22"/>
  <c r="L483" i="22"/>
  <c r="I483" i="22"/>
  <c r="H483" i="22"/>
  <c r="G483" i="22"/>
  <c r="O482" i="22"/>
  <c r="J482" i="22"/>
  <c r="O481" i="22"/>
  <c r="J481" i="22"/>
  <c r="O480" i="22"/>
  <c r="J480" i="22"/>
  <c r="O479" i="22"/>
  <c r="J479" i="22"/>
  <c r="O478" i="22"/>
  <c r="J478" i="22"/>
  <c r="O477" i="22"/>
  <c r="J477" i="22"/>
  <c r="O476" i="22"/>
  <c r="J476" i="22"/>
  <c r="O475" i="22"/>
  <c r="J475" i="22"/>
  <c r="O474" i="22"/>
  <c r="J474" i="22"/>
  <c r="O473" i="22"/>
  <c r="J473" i="22"/>
  <c r="O472" i="22"/>
  <c r="J472" i="22"/>
  <c r="O471" i="22"/>
  <c r="J471" i="22"/>
  <c r="O470" i="22"/>
  <c r="J470" i="22"/>
  <c r="O469" i="22"/>
  <c r="J469" i="22"/>
  <c r="O468" i="22"/>
  <c r="J468" i="22"/>
  <c r="O467" i="22"/>
  <c r="J467" i="22"/>
  <c r="O466" i="22"/>
  <c r="J466" i="22"/>
  <c r="O465" i="22"/>
  <c r="J465" i="22"/>
  <c r="O464" i="22"/>
  <c r="J464" i="22"/>
  <c r="O463" i="22"/>
  <c r="J463" i="22"/>
  <c r="O462" i="22"/>
  <c r="J462" i="22"/>
  <c r="O461" i="22"/>
  <c r="J461" i="22"/>
  <c r="O460" i="22"/>
  <c r="J460" i="22"/>
  <c r="O459" i="22"/>
  <c r="J459" i="22"/>
  <c r="O458" i="22"/>
  <c r="J458" i="22"/>
  <c r="O457" i="22"/>
  <c r="J457" i="22"/>
  <c r="O456" i="22"/>
  <c r="J456" i="22"/>
  <c r="O455" i="22"/>
  <c r="J455" i="22"/>
  <c r="O454" i="22"/>
  <c r="J454" i="22"/>
  <c r="O453" i="22"/>
  <c r="O483" i="22" s="1"/>
  <c r="J453" i="22"/>
  <c r="N447" i="22"/>
  <c r="M447" i="22"/>
  <c r="L447" i="22"/>
  <c r="I447" i="22"/>
  <c r="H447" i="22"/>
  <c r="G447" i="22"/>
  <c r="O446" i="22"/>
  <c r="J446" i="22"/>
  <c r="O445" i="22"/>
  <c r="J445" i="22"/>
  <c r="O444" i="22"/>
  <c r="J444" i="22"/>
  <c r="O443" i="22"/>
  <c r="J443" i="22"/>
  <c r="O442" i="22"/>
  <c r="J442" i="22"/>
  <c r="O441" i="22"/>
  <c r="J441" i="22"/>
  <c r="O440" i="22"/>
  <c r="J440" i="22"/>
  <c r="O439" i="22"/>
  <c r="J439" i="22"/>
  <c r="O438" i="22"/>
  <c r="J438" i="22"/>
  <c r="O437" i="22"/>
  <c r="J437" i="22"/>
  <c r="O436" i="22"/>
  <c r="J436" i="22"/>
  <c r="O435" i="22"/>
  <c r="J435" i="22"/>
  <c r="O434" i="22"/>
  <c r="J434" i="22"/>
  <c r="O433" i="22"/>
  <c r="J433" i="22"/>
  <c r="O432" i="22"/>
  <c r="J432" i="22"/>
  <c r="O431" i="22"/>
  <c r="J431" i="22"/>
  <c r="O430" i="22"/>
  <c r="J430" i="22"/>
  <c r="O429" i="22"/>
  <c r="J429" i="22"/>
  <c r="O428" i="22"/>
  <c r="J428" i="22"/>
  <c r="O427" i="22"/>
  <c r="J427" i="22"/>
  <c r="O426" i="22"/>
  <c r="J426" i="22"/>
  <c r="O425" i="22"/>
  <c r="J425" i="22"/>
  <c r="O424" i="22"/>
  <c r="J424" i="22"/>
  <c r="O423" i="22"/>
  <c r="J423" i="22"/>
  <c r="O422" i="22"/>
  <c r="J422" i="22"/>
  <c r="O421" i="22"/>
  <c r="J421" i="22"/>
  <c r="O420" i="22"/>
  <c r="J420" i="22"/>
  <c r="O419" i="22"/>
  <c r="J419" i="22"/>
  <c r="O418" i="22"/>
  <c r="J418" i="22"/>
  <c r="O417" i="22"/>
  <c r="J417" i="22"/>
  <c r="C403" i="22"/>
  <c r="N383" i="22"/>
  <c r="M383" i="22"/>
  <c r="L383" i="22"/>
  <c r="I383" i="22"/>
  <c r="H383" i="22"/>
  <c r="G383" i="22"/>
  <c r="O382" i="22"/>
  <c r="J382" i="22"/>
  <c r="O381" i="22"/>
  <c r="J381" i="22"/>
  <c r="O380" i="22"/>
  <c r="J380" i="22"/>
  <c r="O379" i="22"/>
  <c r="J379" i="22"/>
  <c r="O378" i="22"/>
  <c r="J378" i="22"/>
  <c r="O377" i="22"/>
  <c r="J377" i="22"/>
  <c r="O376" i="22"/>
  <c r="J376" i="22"/>
  <c r="O375" i="22"/>
  <c r="J375" i="22"/>
  <c r="O374" i="22"/>
  <c r="J374" i="22"/>
  <c r="O373" i="22"/>
  <c r="J373" i="22"/>
  <c r="O372" i="22"/>
  <c r="J372" i="22"/>
  <c r="O371" i="22"/>
  <c r="J371" i="22"/>
  <c r="O370" i="22"/>
  <c r="J370" i="22"/>
  <c r="O369" i="22"/>
  <c r="J369" i="22"/>
  <c r="O368" i="22"/>
  <c r="J368" i="22"/>
  <c r="O367" i="22"/>
  <c r="J367" i="22"/>
  <c r="O366" i="22"/>
  <c r="J366" i="22"/>
  <c r="O365" i="22"/>
  <c r="J365" i="22"/>
  <c r="O364" i="22"/>
  <c r="J364" i="22"/>
  <c r="O363" i="22"/>
  <c r="J363" i="22"/>
  <c r="O362" i="22"/>
  <c r="J362" i="22"/>
  <c r="O361" i="22"/>
  <c r="J361" i="22"/>
  <c r="O360" i="22"/>
  <c r="J360" i="22"/>
  <c r="O359" i="22"/>
  <c r="J359" i="22"/>
  <c r="O358" i="22"/>
  <c r="J358" i="22"/>
  <c r="O357" i="22"/>
  <c r="J357" i="22"/>
  <c r="O356" i="22"/>
  <c r="J356" i="22"/>
  <c r="O355" i="22"/>
  <c r="J355" i="22"/>
  <c r="O354" i="22"/>
  <c r="J354" i="22"/>
  <c r="O353" i="22"/>
  <c r="J353" i="22"/>
  <c r="N347" i="22"/>
  <c r="N386" i="22" s="1"/>
  <c r="M347" i="22"/>
  <c r="M386" i="22" s="1"/>
  <c r="L347" i="22"/>
  <c r="I347" i="22"/>
  <c r="I386" i="22" s="1"/>
  <c r="H347" i="22"/>
  <c r="H386" i="22" s="1"/>
  <c r="G347" i="22"/>
  <c r="G386" i="22" s="1"/>
  <c r="O346" i="22"/>
  <c r="J346" i="22"/>
  <c r="O345" i="22"/>
  <c r="J345" i="22"/>
  <c r="O344" i="22"/>
  <c r="J344" i="22"/>
  <c r="O343" i="22"/>
  <c r="J343" i="22"/>
  <c r="O342" i="22"/>
  <c r="J342" i="22"/>
  <c r="O341" i="22"/>
  <c r="J341" i="22"/>
  <c r="O340" i="22"/>
  <c r="J340" i="22"/>
  <c r="O339" i="22"/>
  <c r="J339" i="22"/>
  <c r="O338" i="22"/>
  <c r="J338" i="22"/>
  <c r="O337" i="22"/>
  <c r="J337" i="22"/>
  <c r="O336" i="22"/>
  <c r="J336" i="22"/>
  <c r="O335" i="22"/>
  <c r="J335" i="22"/>
  <c r="O334" i="22"/>
  <c r="J334" i="22"/>
  <c r="O333" i="22"/>
  <c r="J333" i="22"/>
  <c r="O332" i="22"/>
  <c r="J332" i="22"/>
  <c r="O331" i="22"/>
  <c r="J331" i="22"/>
  <c r="O330" i="22"/>
  <c r="J330" i="22"/>
  <c r="O329" i="22"/>
  <c r="J329" i="22"/>
  <c r="O328" i="22"/>
  <c r="J328" i="22"/>
  <c r="O327" i="22"/>
  <c r="J327" i="22"/>
  <c r="O326" i="22"/>
  <c r="J326" i="22"/>
  <c r="O325" i="22"/>
  <c r="J325" i="22"/>
  <c r="O324" i="22"/>
  <c r="J324" i="22"/>
  <c r="O323" i="22"/>
  <c r="J323" i="22"/>
  <c r="O322" i="22"/>
  <c r="J322" i="22"/>
  <c r="O321" i="22"/>
  <c r="J321" i="22"/>
  <c r="O320" i="22"/>
  <c r="J320" i="22"/>
  <c r="O319" i="22"/>
  <c r="J319" i="22"/>
  <c r="O318" i="22"/>
  <c r="J318" i="22"/>
  <c r="O317" i="22"/>
  <c r="O347" i="22" s="1"/>
  <c r="J317" i="22"/>
  <c r="J347" i="22" s="1"/>
  <c r="C303" i="22"/>
  <c r="N283" i="22"/>
  <c r="M283" i="22"/>
  <c r="L283" i="22"/>
  <c r="I283" i="22"/>
  <c r="H283" i="22"/>
  <c r="G283" i="22"/>
  <c r="O282" i="22"/>
  <c r="J282" i="22"/>
  <c r="O281" i="22"/>
  <c r="J281" i="22"/>
  <c r="O280" i="22"/>
  <c r="J280" i="22"/>
  <c r="O279" i="22"/>
  <c r="J279" i="22"/>
  <c r="O278" i="22"/>
  <c r="J278" i="22"/>
  <c r="O277" i="22"/>
  <c r="J277" i="22"/>
  <c r="O276" i="22"/>
  <c r="J276" i="22"/>
  <c r="O275" i="22"/>
  <c r="J275" i="22"/>
  <c r="O274" i="22"/>
  <c r="J274" i="22"/>
  <c r="O273" i="22"/>
  <c r="J273" i="22"/>
  <c r="O272" i="22"/>
  <c r="J272" i="22"/>
  <c r="O271" i="22"/>
  <c r="J271" i="22"/>
  <c r="O270" i="22"/>
  <c r="J270" i="22"/>
  <c r="O269" i="22"/>
  <c r="J269" i="22"/>
  <c r="O268" i="22"/>
  <c r="J268" i="22"/>
  <c r="O267" i="22"/>
  <c r="J267" i="22"/>
  <c r="O266" i="22"/>
  <c r="J266" i="22"/>
  <c r="O265" i="22"/>
  <c r="J265" i="22"/>
  <c r="O264" i="22"/>
  <c r="J264" i="22"/>
  <c r="O263" i="22"/>
  <c r="J263" i="22"/>
  <c r="O262" i="22"/>
  <c r="J262" i="22"/>
  <c r="O261" i="22"/>
  <c r="J261" i="22"/>
  <c r="O260" i="22"/>
  <c r="J260" i="22"/>
  <c r="O259" i="22"/>
  <c r="J259" i="22"/>
  <c r="O258" i="22"/>
  <c r="J258" i="22"/>
  <c r="T258" i="22" s="1"/>
  <c r="O257" i="22"/>
  <c r="J257" i="22"/>
  <c r="T257" i="22" s="1"/>
  <c r="O256" i="22"/>
  <c r="J256" i="22"/>
  <c r="O255" i="22"/>
  <c r="J255" i="22"/>
  <c r="T255" i="22" s="1"/>
  <c r="O254" i="22"/>
  <c r="J254" i="22"/>
  <c r="R253" i="22"/>
  <c r="Q253" i="22"/>
  <c r="O253" i="22"/>
  <c r="O283" i="22" s="1"/>
  <c r="J253" i="22"/>
  <c r="N247" i="22"/>
  <c r="N286" i="22" s="1"/>
  <c r="M247" i="22"/>
  <c r="M286" i="22" s="1"/>
  <c r="L247" i="22"/>
  <c r="L286" i="22" s="1"/>
  <c r="I247" i="22"/>
  <c r="I286" i="22" s="1"/>
  <c r="H247" i="22"/>
  <c r="H286" i="22" s="1"/>
  <c r="G247" i="22"/>
  <c r="G286" i="22" s="1"/>
  <c r="O246" i="22"/>
  <c r="J246" i="22"/>
  <c r="O245" i="22"/>
  <c r="J245" i="22"/>
  <c r="O244" i="22"/>
  <c r="J244" i="22"/>
  <c r="O243" i="22"/>
  <c r="J243" i="22"/>
  <c r="O242" i="22"/>
  <c r="J242" i="22"/>
  <c r="O241" i="22"/>
  <c r="J241" i="22"/>
  <c r="O240" i="22"/>
  <c r="J240" i="22"/>
  <c r="O239" i="22"/>
  <c r="J239" i="22"/>
  <c r="O238" i="22"/>
  <c r="J238" i="22"/>
  <c r="O237" i="22"/>
  <c r="J237" i="22"/>
  <c r="O236" i="22"/>
  <c r="J236" i="22"/>
  <c r="O235" i="22"/>
  <c r="J235" i="22"/>
  <c r="O234" i="22"/>
  <c r="J234" i="22"/>
  <c r="O233" i="22"/>
  <c r="J233" i="22"/>
  <c r="O232" i="22"/>
  <c r="J232" i="22"/>
  <c r="O231" i="22"/>
  <c r="J231" i="22"/>
  <c r="O230" i="22"/>
  <c r="J230" i="22"/>
  <c r="O229" i="22"/>
  <c r="J229" i="22"/>
  <c r="O228" i="22"/>
  <c r="J228" i="22"/>
  <c r="O227" i="22"/>
  <c r="J227" i="22"/>
  <c r="O226" i="22"/>
  <c r="J226" i="22"/>
  <c r="O225" i="22"/>
  <c r="J225" i="22"/>
  <c r="O224" i="22"/>
  <c r="J224" i="22"/>
  <c r="O223" i="22"/>
  <c r="J223" i="22"/>
  <c r="O222" i="22"/>
  <c r="J222" i="22"/>
  <c r="O221" i="22"/>
  <c r="J221" i="22"/>
  <c r="O220" i="22"/>
  <c r="J220" i="22"/>
  <c r="O219" i="22"/>
  <c r="J219" i="22"/>
  <c r="R218" i="22"/>
  <c r="Q218" i="22"/>
  <c r="O218" i="22"/>
  <c r="J218" i="22"/>
  <c r="O217" i="22"/>
  <c r="J217" i="22"/>
  <c r="C203" i="22"/>
  <c r="N183" i="22"/>
  <c r="M183" i="22"/>
  <c r="L183" i="22"/>
  <c r="I183" i="22"/>
  <c r="H183" i="22"/>
  <c r="G183" i="22"/>
  <c r="O182" i="22"/>
  <c r="J182" i="22"/>
  <c r="O181" i="22"/>
  <c r="J181" i="22"/>
  <c r="O180" i="22"/>
  <c r="J180" i="22"/>
  <c r="O179" i="22"/>
  <c r="J179" i="22"/>
  <c r="O178" i="22"/>
  <c r="J178" i="22"/>
  <c r="O177" i="22"/>
  <c r="J177" i="22"/>
  <c r="O176" i="22"/>
  <c r="J176" i="22"/>
  <c r="O175" i="22"/>
  <c r="J175" i="22"/>
  <c r="O174" i="22"/>
  <c r="J174" i="22"/>
  <c r="O173" i="22"/>
  <c r="J173" i="22"/>
  <c r="O172" i="22"/>
  <c r="J172" i="22"/>
  <c r="O171" i="22"/>
  <c r="J171" i="22"/>
  <c r="O170" i="22"/>
  <c r="J170" i="22"/>
  <c r="O169" i="22"/>
  <c r="J169" i="22"/>
  <c r="O168" i="22"/>
  <c r="J168" i="22"/>
  <c r="O167" i="22"/>
  <c r="J167" i="22"/>
  <c r="O166" i="22"/>
  <c r="J166" i="22"/>
  <c r="O165" i="22"/>
  <c r="J165" i="22"/>
  <c r="O164" i="22"/>
  <c r="J164" i="22"/>
  <c r="O163" i="22"/>
  <c r="J163" i="22"/>
  <c r="O162" i="22"/>
  <c r="J162" i="22"/>
  <c r="O161" i="22"/>
  <c r="J161" i="22"/>
  <c r="O160" i="22"/>
  <c r="J160" i="22"/>
  <c r="O159" i="22"/>
  <c r="J159" i="22"/>
  <c r="O158" i="22"/>
  <c r="J158" i="22"/>
  <c r="O157" i="22"/>
  <c r="J157" i="22"/>
  <c r="O156" i="22"/>
  <c r="J156" i="22"/>
  <c r="O155" i="22"/>
  <c r="J155" i="22"/>
  <c r="O154" i="22"/>
  <c r="J154" i="22"/>
  <c r="R153" i="22"/>
  <c r="Q153" i="22"/>
  <c r="O153" i="22"/>
  <c r="J153" i="22"/>
  <c r="N147" i="22"/>
  <c r="M147" i="22"/>
  <c r="M186" i="22" s="1"/>
  <c r="L147" i="22"/>
  <c r="I147" i="22"/>
  <c r="I186" i="22" s="1"/>
  <c r="H147" i="22"/>
  <c r="G147" i="22"/>
  <c r="G186" i="22" s="1"/>
  <c r="O146" i="22"/>
  <c r="J146" i="22"/>
  <c r="O145" i="22"/>
  <c r="J145" i="22"/>
  <c r="O144" i="22"/>
  <c r="J144" i="22"/>
  <c r="O143" i="22"/>
  <c r="J143" i="22"/>
  <c r="O142" i="22"/>
  <c r="J142" i="22"/>
  <c r="O141" i="22"/>
  <c r="J141" i="22"/>
  <c r="O140" i="22"/>
  <c r="J140" i="22"/>
  <c r="O139" i="22"/>
  <c r="J139" i="22"/>
  <c r="O138" i="22"/>
  <c r="J138" i="22"/>
  <c r="O137" i="22"/>
  <c r="J137" i="22"/>
  <c r="O136" i="22"/>
  <c r="J136" i="22"/>
  <c r="O135" i="22"/>
  <c r="J135" i="22"/>
  <c r="O134" i="22"/>
  <c r="J134" i="22"/>
  <c r="O133" i="22"/>
  <c r="J133" i="22"/>
  <c r="O132" i="22"/>
  <c r="J132" i="22"/>
  <c r="O131" i="22"/>
  <c r="J131" i="22"/>
  <c r="O130" i="22"/>
  <c r="J130" i="22"/>
  <c r="O129" i="22"/>
  <c r="J129" i="22"/>
  <c r="O128" i="22"/>
  <c r="J128" i="22"/>
  <c r="O127" i="22"/>
  <c r="J127" i="22"/>
  <c r="O126" i="22"/>
  <c r="J126" i="22"/>
  <c r="O125" i="22"/>
  <c r="J125" i="22"/>
  <c r="O124" i="22"/>
  <c r="J124" i="22"/>
  <c r="O123" i="22"/>
  <c r="J123" i="22"/>
  <c r="O122" i="22"/>
  <c r="J122" i="22"/>
  <c r="O121" i="22"/>
  <c r="J121" i="22"/>
  <c r="O120" i="22"/>
  <c r="J120" i="22"/>
  <c r="O119" i="22"/>
  <c r="J119" i="22"/>
  <c r="R118" i="22"/>
  <c r="Q118" i="22"/>
  <c r="O118" i="22"/>
  <c r="J118" i="22"/>
  <c r="O117" i="22"/>
  <c r="J117" i="22"/>
  <c r="C103" i="22"/>
  <c r="D453" i="22" l="1"/>
  <c r="D517" i="22"/>
  <c r="D553" i="22" s="1"/>
  <c r="T160" i="22"/>
  <c r="T355" i="22"/>
  <c r="T458" i="22"/>
  <c r="T460" i="22"/>
  <c r="O583" i="22"/>
  <c r="J247" i="22"/>
  <c r="L386" i="22"/>
  <c r="J547" i="22"/>
  <c r="T157" i="22"/>
  <c r="T455" i="22"/>
  <c r="T457" i="22"/>
  <c r="T260" i="22"/>
  <c r="T261" i="22"/>
  <c r="T262" i="22"/>
  <c r="T263" i="22"/>
  <c r="T264" i="22"/>
  <c r="T265" i="22"/>
  <c r="T266" i="22"/>
  <c r="T267" i="22"/>
  <c r="T268" i="22"/>
  <c r="T269" i="22"/>
  <c r="T270" i="22"/>
  <c r="T271" i="22"/>
  <c r="T272" i="22"/>
  <c r="T273" i="22"/>
  <c r="T274" i="22"/>
  <c r="T275" i="22"/>
  <c r="T276" i="22"/>
  <c r="T277" i="22"/>
  <c r="T278" i="22"/>
  <c r="T279" i="22"/>
  <c r="T280" i="22"/>
  <c r="T281" i="22"/>
  <c r="T282" i="22"/>
  <c r="G486" i="22"/>
  <c r="I486" i="22"/>
  <c r="M486" i="22"/>
  <c r="T560" i="22"/>
  <c r="O247" i="22"/>
  <c r="O286" i="22" s="1"/>
  <c r="O447" i="22"/>
  <c r="O486" i="22" s="1"/>
  <c r="O383" i="22"/>
  <c r="O386" i="22" s="1"/>
  <c r="T161" i="22"/>
  <c r="T167" i="22"/>
  <c r="T168" i="22"/>
  <c r="T169" i="22"/>
  <c r="T170" i="22"/>
  <c r="T175" i="22"/>
  <c r="T176" i="22"/>
  <c r="T177" i="22"/>
  <c r="T178" i="22"/>
  <c r="H486" i="22"/>
  <c r="L486" i="22"/>
  <c r="N486" i="22"/>
  <c r="T461" i="22"/>
  <c r="T462" i="22"/>
  <c r="T463" i="22"/>
  <c r="T464" i="22"/>
  <c r="T465" i="22"/>
  <c r="T466" i="22"/>
  <c r="T467" i="22"/>
  <c r="T468" i="22"/>
  <c r="T469" i="22"/>
  <c r="T470" i="22"/>
  <c r="T471" i="22"/>
  <c r="T472" i="22"/>
  <c r="T473" i="22"/>
  <c r="T474" i="22"/>
  <c r="T475" i="22"/>
  <c r="T476" i="22"/>
  <c r="T477" i="22"/>
  <c r="T478" i="22"/>
  <c r="T479" i="22"/>
  <c r="O586" i="22"/>
  <c r="T561" i="22"/>
  <c r="T562" i="22"/>
  <c r="T563" i="22"/>
  <c r="T564" i="22"/>
  <c r="T565" i="22"/>
  <c r="T566" i="22"/>
  <c r="T567" i="22"/>
  <c r="T568" i="22"/>
  <c r="T569" i="22"/>
  <c r="T570" i="22"/>
  <c r="T571" i="22"/>
  <c r="T572" i="22"/>
  <c r="T573" i="22"/>
  <c r="T574" i="22"/>
  <c r="T575" i="22"/>
  <c r="T576" i="22"/>
  <c r="T577" i="22"/>
  <c r="T578" i="22"/>
  <c r="T579" i="22"/>
  <c r="T580" i="22"/>
  <c r="T581" i="22"/>
  <c r="T582" i="22"/>
  <c r="J583" i="22"/>
  <c r="T553" i="22"/>
  <c r="J586" i="22"/>
  <c r="T480" i="22"/>
  <c r="T481" i="22"/>
  <c r="T482" i="22"/>
  <c r="J483" i="22"/>
  <c r="T453" i="22"/>
  <c r="T357" i="22"/>
  <c r="T358" i="22"/>
  <c r="T360" i="22"/>
  <c r="T361" i="22"/>
  <c r="T362" i="22"/>
  <c r="T363" i="22"/>
  <c r="T364" i="22"/>
  <c r="T365" i="22"/>
  <c r="T366" i="22"/>
  <c r="T367" i="22"/>
  <c r="T368" i="22"/>
  <c r="T369" i="22"/>
  <c r="T370" i="22"/>
  <c r="T371" i="22"/>
  <c r="T372" i="22"/>
  <c r="T373" i="22"/>
  <c r="T374" i="22"/>
  <c r="T375" i="22"/>
  <c r="T376" i="22"/>
  <c r="T377" i="22"/>
  <c r="T378" i="22"/>
  <c r="T379" i="22"/>
  <c r="T380" i="22"/>
  <c r="T381" i="22"/>
  <c r="T382" i="22"/>
  <c r="J383" i="22"/>
  <c r="J386" i="22" s="1"/>
  <c r="T353" i="22"/>
  <c r="J283" i="22"/>
  <c r="J286" i="22" s="1"/>
  <c r="T253" i="22"/>
  <c r="L186" i="22"/>
  <c r="N186" i="22"/>
  <c r="O183" i="22"/>
  <c r="T155" i="22"/>
  <c r="T158" i="22"/>
  <c r="T162" i="22"/>
  <c r="T163" i="22"/>
  <c r="T164" i="22"/>
  <c r="T165" i="22"/>
  <c r="T166" i="22"/>
  <c r="T171" i="22"/>
  <c r="T172" i="22"/>
  <c r="T173" i="22"/>
  <c r="T174" i="22"/>
  <c r="T179" i="22"/>
  <c r="T180" i="22"/>
  <c r="T181" i="22"/>
  <c r="T182" i="22"/>
  <c r="H186" i="22"/>
  <c r="J183" i="22"/>
  <c r="T153" i="22"/>
  <c r="J147" i="22"/>
  <c r="D318" i="22"/>
  <c r="D326" i="22"/>
  <c r="D325" i="22"/>
  <c r="D324" i="22"/>
  <c r="D323" i="22"/>
  <c r="D322" i="22"/>
  <c r="D321" i="22"/>
  <c r="D320" i="22"/>
  <c r="D319" i="22"/>
  <c r="E245" i="22"/>
  <c r="E345" i="22" s="1"/>
  <c r="E243" i="22"/>
  <c r="E343" i="22" s="1"/>
  <c r="E241" i="22"/>
  <c r="E341" i="22" s="1"/>
  <c r="E239" i="22"/>
  <c r="E339" i="22" s="1"/>
  <c r="E237" i="22"/>
  <c r="E337" i="22" s="1"/>
  <c r="E235" i="22"/>
  <c r="E335" i="22" s="1"/>
  <c r="E233" i="22"/>
  <c r="E231" i="22"/>
  <c r="E331" i="22" s="1"/>
  <c r="E229" i="22"/>
  <c r="E329" i="22" s="1"/>
  <c r="E246" i="22"/>
  <c r="E346" i="22" s="1"/>
  <c r="E244" i="22"/>
  <c r="E344" i="22" s="1"/>
  <c r="E242" i="22"/>
  <c r="E342" i="22" s="1"/>
  <c r="E240" i="22"/>
  <c r="E340" i="22" s="1"/>
  <c r="E238" i="22"/>
  <c r="E236" i="22"/>
  <c r="E234" i="22"/>
  <c r="E232" i="22"/>
  <c r="E332" i="22" s="1"/>
  <c r="E230" i="22"/>
  <c r="E330" i="22" s="1"/>
  <c r="E228" i="22"/>
  <c r="E328" i="22" s="1"/>
  <c r="E428" i="22" s="1"/>
  <c r="D445" i="22"/>
  <c r="D443" i="22"/>
  <c r="D441" i="22"/>
  <c r="D439" i="22"/>
  <c r="D437" i="22"/>
  <c r="D435" i="22"/>
  <c r="D433" i="22"/>
  <c r="D431" i="22"/>
  <c r="D429" i="22"/>
  <c r="E333" i="22"/>
  <c r="D246" i="22"/>
  <c r="D244" i="22"/>
  <c r="D242" i="22"/>
  <c r="D240" i="22"/>
  <c r="D238" i="22"/>
  <c r="D236" i="22"/>
  <c r="D234" i="22"/>
  <c r="D232" i="22"/>
  <c r="D230" i="22"/>
  <c r="D228" i="22"/>
  <c r="D328" i="22" s="1"/>
  <c r="E338" i="22"/>
  <c r="E336" i="22"/>
  <c r="E334" i="22"/>
  <c r="D227" i="22"/>
  <c r="E227" i="22"/>
  <c r="E317" i="22"/>
  <c r="E226" i="22"/>
  <c r="E225" i="22"/>
  <c r="E224" i="22"/>
  <c r="E223" i="22"/>
  <c r="E222" i="22"/>
  <c r="E221" i="22"/>
  <c r="E220" i="22"/>
  <c r="E219" i="22"/>
  <c r="E218" i="22"/>
  <c r="R254" i="22"/>
  <c r="R317" i="22"/>
  <c r="Q154" i="22"/>
  <c r="Q254" i="22"/>
  <c r="Q317" i="22"/>
  <c r="J447" i="22"/>
  <c r="R219" i="22"/>
  <c r="Q219" i="22"/>
  <c r="R154" i="22"/>
  <c r="R119" i="22"/>
  <c r="O147" i="22"/>
  <c r="O186" i="22" s="1"/>
  <c r="Q119" i="22"/>
  <c r="R20" i="22"/>
  <c r="R21" i="22" s="1"/>
  <c r="Q20" i="22"/>
  <c r="Q21" i="22" s="1"/>
  <c r="Q22" i="22" s="1"/>
  <c r="Q23" i="22" s="1"/>
  <c r="Q24" i="22" s="1"/>
  <c r="Q25" i="22" s="1"/>
  <c r="Q26" i="22" s="1"/>
  <c r="Q27" i="22" s="1"/>
  <c r="Q28" i="22" s="1"/>
  <c r="Q29" i="22" s="1"/>
  <c r="Q30" i="22" s="1"/>
  <c r="Q31" i="22" s="1"/>
  <c r="J486" i="22" l="1"/>
  <c r="J186" i="22"/>
  <c r="D418" i="22"/>
  <c r="D419" i="22"/>
  <c r="D420" i="22"/>
  <c r="D421" i="22"/>
  <c r="D422" i="22"/>
  <c r="D423" i="22"/>
  <c r="D424" i="22"/>
  <c r="D425" i="22"/>
  <c r="D426" i="22"/>
  <c r="Q32" i="22"/>
  <c r="R22" i="22"/>
  <c r="D529" i="22"/>
  <c r="D565" i="22" s="1"/>
  <c r="D465" i="22"/>
  <c r="D531" i="22"/>
  <c r="D567" i="22" s="1"/>
  <c r="D467" i="22"/>
  <c r="D533" i="22"/>
  <c r="D569" i="22" s="1"/>
  <c r="D469" i="22"/>
  <c r="D535" i="22"/>
  <c r="D571" i="22" s="1"/>
  <c r="D471" i="22"/>
  <c r="D537" i="22"/>
  <c r="D573" i="22" s="1"/>
  <c r="D473" i="22"/>
  <c r="D539" i="22"/>
  <c r="D575" i="22" s="1"/>
  <c r="D475" i="22"/>
  <c r="D541" i="22"/>
  <c r="D577" i="22" s="1"/>
  <c r="D477" i="22"/>
  <c r="D543" i="22"/>
  <c r="D579" i="22" s="1"/>
  <c r="D479" i="22"/>
  <c r="D545" i="22"/>
  <c r="D581" i="22" s="1"/>
  <c r="D481" i="22"/>
  <c r="E430" i="22"/>
  <c r="E432" i="22"/>
  <c r="E434" i="22"/>
  <c r="E436" i="22"/>
  <c r="E438" i="22"/>
  <c r="E440" i="22"/>
  <c r="E442" i="22"/>
  <c r="E444" i="22"/>
  <c r="E446" i="22"/>
  <c r="D330" i="22"/>
  <c r="D332" i="22"/>
  <c r="D334" i="22"/>
  <c r="D336" i="22"/>
  <c r="D338" i="22"/>
  <c r="D340" i="22"/>
  <c r="D342" i="22"/>
  <c r="D344" i="22"/>
  <c r="D346" i="22"/>
  <c r="E429" i="22"/>
  <c r="E431" i="22"/>
  <c r="E433" i="22"/>
  <c r="E435" i="22"/>
  <c r="E437" i="22"/>
  <c r="E439" i="22"/>
  <c r="E441" i="22"/>
  <c r="E443" i="22"/>
  <c r="E445" i="22"/>
  <c r="E327" i="22"/>
  <c r="D327" i="22"/>
  <c r="E528" i="22"/>
  <c r="E564" i="22" s="1"/>
  <c r="E464" i="22"/>
  <c r="E319" i="22"/>
  <c r="E321" i="22"/>
  <c r="E323" i="22"/>
  <c r="E325" i="22"/>
  <c r="E417" i="22"/>
  <c r="E318" i="22"/>
  <c r="E320" i="22"/>
  <c r="E322" i="22"/>
  <c r="E324" i="22"/>
  <c r="E326" i="22"/>
  <c r="R353" i="22"/>
  <c r="R417" i="22"/>
  <c r="R318" i="22"/>
  <c r="Q417" i="22"/>
  <c r="Q353" i="22"/>
  <c r="Q318" i="22"/>
  <c r="D428" i="22"/>
  <c r="Q255" i="22"/>
  <c r="Q220" i="22"/>
  <c r="R255" i="22"/>
  <c r="R220" i="22"/>
  <c r="Q155" i="22"/>
  <c r="Q120" i="22"/>
  <c r="R155" i="22"/>
  <c r="R120" i="22"/>
  <c r="E8" i="4"/>
  <c r="F8" i="4" s="1"/>
  <c r="G8" i="4" s="1"/>
  <c r="H8" i="4" s="1"/>
  <c r="I8" i="4" s="1"/>
  <c r="E11" i="4"/>
  <c r="F11" i="4" s="1"/>
  <c r="G11" i="4" s="1"/>
  <c r="H11" i="4" s="1"/>
  <c r="I11" i="4" s="1"/>
  <c r="D9" i="4"/>
  <c r="E9" i="4" s="1"/>
  <c r="F9" i="4" s="1"/>
  <c r="G9" i="4" s="1"/>
  <c r="H9" i="4" s="1"/>
  <c r="I9" i="4" s="1"/>
  <c r="D10" i="4"/>
  <c r="E10" i="4" s="1"/>
  <c r="F10" i="4" s="1"/>
  <c r="G10" i="4" s="1"/>
  <c r="H10" i="4" s="1"/>
  <c r="I10" i="4" s="1"/>
  <c r="D11" i="4"/>
  <c r="D12" i="4"/>
  <c r="E12" i="4" s="1"/>
  <c r="F12" i="4" s="1"/>
  <c r="G12" i="4" s="1"/>
  <c r="H12" i="4" s="1"/>
  <c r="I12" i="4" s="1"/>
  <c r="D8" i="4"/>
  <c r="E10" i="30"/>
  <c r="D35" i="23"/>
  <c r="D35" i="24" s="1"/>
  <c r="D35" i="25" s="1"/>
  <c r="D35" i="26" s="1"/>
  <c r="D35" i="27" s="1"/>
  <c r="E35" i="23"/>
  <c r="E35" i="24" s="1"/>
  <c r="E35" i="25" s="1"/>
  <c r="E35" i="26" s="1"/>
  <c r="E35" i="27" s="1"/>
  <c r="D36" i="23"/>
  <c r="D36" i="24" s="1"/>
  <c r="D36" i="25" s="1"/>
  <c r="D36" i="26" s="1"/>
  <c r="D36" i="27" s="1"/>
  <c r="E36" i="23"/>
  <c r="E36" i="24" s="1"/>
  <c r="E36" i="25" s="1"/>
  <c r="E36" i="26" s="1"/>
  <c r="E36" i="27" s="1"/>
  <c r="D37" i="23"/>
  <c r="D37" i="24" s="1"/>
  <c r="D37" i="25" s="1"/>
  <c r="D37" i="26" s="1"/>
  <c r="D37" i="27" s="1"/>
  <c r="E37" i="23"/>
  <c r="E37" i="24" s="1"/>
  <c r="E37" i="25" s="1"/>
  <c r="E37" i="26" s="1"/>
  <c r="E37" i="27" s="1"/>
  <c r="D38" i="23"/>
  <c r="D38" i="24" s="1"/>
  <c r="D38" i="25" s="1"/>
  <c r="D38" i="26" s="1"/>
  <c r="D38" i="27" s="1"/>
  <c r="E38" i="23"/>
  <c r="E38" i="24" s="1"/>
  <c r="E38" i="25" s="1"/>
  <c r="E38" i="26" s="1"/>
  <c r="E38" i="27" s="1"/>
  <c r="D39" i="23"/>
  <c r="D39" i="24" s="1"/>
  <c r="D39" i="25" s="1"/>
  <c r="D39" i="26" s="1"/>
  <c r="D39" i="27" s="1"/>
  <c r="E39" i="23"/>
  <c r="E39" i="24" s="1"/>
  <c r="E39" i="25" s="1"/>
  <c r="E39" i="26" s="1"/>
  <c r="E39" i="27" s="1"/>
  <c r="D40" i="23"/>
  <c r="D40" i="24" s="1"/>
  <c r="D40" i="25" s="1"/>
  <c r="D40" i="26" s="1"/>
  <c r="D40" i="27" s="1"/>
  <c r="E40" i="23"/>
  <c r="E40" i="24" s="1"/>
  <c r="E40" i="25" s="1"/>
  <c r="E40" i="26" s="1"/>
  <c r="E40" i="27" s="1"/>
  <c r="D41" i="23"/>
  <c r="D41" i="24" s="1"/>
  <c r="D41" i="25" s="1"/>
  <c r="D41" i="26" s="1"/>
  <c r="D41" i="27" s="1"/>
  <c r="E41" i="23"/>
  <c r="E41" i="24" s="1"/>
  <c r="E41" i="25" s="1"/>
  <c r="E41" i="26" s="1"/>
  <c r="E41" i="27" s="1"/>
  <c r="D42" i="23"/>
  <c r="D42" i="24" s="1"/>
  <c r="D42" i="25" s="1"/>
  <c r="D42" i="26" s="1"/>
  <c r="D42" i="27" s="1"/>
  <c r="E42" i="23"/>
  <c r="E42" i="24" s="1"/>
  <c r="E42" i="25" s="1"/>
  <c r="E42" i="26" s="1"/>
  <c r="E42" i="27" s="1"/>
  <c r="D43" i="23"/>
  <c r="D43" i="24" s="1"/>
  <c r="D43" i="25" s="1"/>
  <c r="D43" i="26" s="1"/>
  <c r="D43" i="27" s="1"/>
  <c r="E43" i="23"/>
  <c r="E43" i="24" s="1"/>
  <c r="E43" i="25" s="1"/>
  <c r="E43" i="26" s="1"/>
  <c r="E43" i="27" s="1"/>
  <c r="D44" i="23"/>
  <c r="D44" i="24" s="1"/>
  <c r="D44" i="25" s="1"/>
  <c r="D44" i="26" s="1"/>
  <c r="D44" i="27" s="1"/>
  <c r="E44" i="23"/>
  <c r="E44" i="24" s="1"/>
  <c r="E44" i="25" s="1"/>
  <c r="E44" i="26" s="1"/>
  <c r="E44" i="27" s="1"/>
  <c r="D45" i="23"/>
  <c r="D45" i="24" s="1"/>
  <c r="D45" i="25" s="1"/>
  <c r="D45" i="26" s="1"/>
  <c r="D45" i="27" s="1"/>
  <c r="E45" i="23"/>
  <c r="E45" i="24" s="1"/>
  <c r="E45" i="25" s="1"/>
  <c r="E45" i="26" s="1"/>
  <c r="E45" i="27" s="1"/>
  <c r="D46" i="23"/>
  <c r="D46" i="24" s="1"/>
  <c r="D46" i="25" s="1"/>
  <c r="D46" i="26" s="1"/>
  <c r="D46" i="27" s="1"/>
  <c r="E46" i="23"/>
  <c r="E46" i="24" s="1"/>
  <c r="E46" i="25" s="1"/>
  <c r="E46" i="26" s="1"/>
  <c r="E46" i="27" s="1"/>
  <c r="D47" i="23"/>
  <c r="D47" i="24" s="1"/>
  <c r="D47" i="25" s="1"/>
  <c r="D47" i="26" s="1"/>
  <c r="D47" i="27" s="1"/>
  <c r="E47" i="23"/>
  <c r="E47" i="24" s="1"/>
  <c r="E47" i="25" s="1"/>
  <c r="E47" i="26" s="1"/>
  <c r="E47" i="27" s="1"/>
  <c r="D48" i="23"/>
  <c r="D48" i="24" s="1"/>
  <c r="D48" i="25" s="1"/>
  <c r="D48" i="26" s="1"/>
  <c r="D48" i="27" s="1"/>
  <c r="E48" i="23"/>
  <c r="E48" i="24" s="1"/>
  <c r="E48" i="25" s="1"/>
  <c r="E48" i="26" s="1"/>
  <c r="E48" i="27" s="1"/>
  <c r="D49" i="23"/>
  <c r="D49" i="24" s="1"/>
  <c r="D49" i="25" s="1"/>
  <c r="D49" i="26" s="1"/>
  <c r="D49" i="27" s="1"/>
  <c r="E49" i="23"/>
  <c r="E49" i="24" s="1"/>
  <c r="E49" i="25" s="1"/>
  <c r="E49" i="26" s="1"/>
  <c r="E49" i="27" s="1"/>
  <c r="D50" i="23"/>
  <c r="D50" i="24" s="1"/>
  <c r="D50" i="25" s="1"/>
  <c r="D50" i="26" s="1"/>
  <c r="D50" i="27" s="1"/>
  <c r="E50" i="23"/>
  <c r="E50" i="24" s="1"/>
  <c r="E50" i="25" s="1"/>
  <c r="E50" i="26" s="1"/>
  <c r="E50" i="27" s="1"/>
  <c r="D51" i="23"/>
  <c r="D51" i="24" s="1"/>
  <c r="D51" i="25" s="1"/>
  <c r="D51" i="26" s="1"/>
  <c r="D51" i="27" s="1"/>
  <c r="E51" i="23"/>
  <c r="E51" i="24" s="1"/>
  <c r="E51" i="25" s="1"/>
  <c r="E51" i="26" s="1"/>
  <c r="E51" i="27" s="1"/>
  <c r="D52" i="23"/>
  <c r="D52" i="24" s="1"/>
  <c r="D52" i="25" s="1"/>
  <c r="D52" i="26" s="1"/>
  <c r="D52" i="27" s="1"/>
  <c r="E52" i="23"/>
  <c r="E52" i="24" s="1"/>
  <c r="E52" i="25" s="1"/>
  <c r="E52" i="26" s="1"/>
  <c r="E52" i="27" s="1"/>
  <c r="D24" i="23"/>
  <c r="D24" i="24" s="1"/>
  <c r="D24" i="25" s="1"/>
  <c r="D24" i="26" s="1"/>
  <c r="D24" i="27" s="1"/>
  <c r="E24" i="23"/>
  <c r="E24" i="24" s="1"/>
  <c r="E24" i="25" s="1"/>
  <c r="E24" i="26" s="1"/>
  <c r="E24" i="27" s="1"/>
  <c r="D25" i="23"/>
  <c r="D25" i="24" s="1"/>
  <c r="D25" i="25" s="1"/>
  <c r="D25" i="26" s="1"/>
  <c r="D25" i="27" s="1"/>
  <c r="E25" i="23"/>
  <c r="E25" i="24" s="1"/>
  <c r="E25" i="25" s="1"/>
  <c r="E25" i="26" s="1"/>
  <c r="E25" i="27" s="1"/>
  <c r="D26" i="23"/>
  <c r="D26" i="24" s="1"/>
  <c r="D26" i="25" s="1"/>
  <c r="D26" i="26" s="1"/>
  <c r="D26" i="27" s="1"/>
  <c r="E26" i="23"/>
  <c r="E26" i="24" s="1"/>
  <c r="E26" i="25" s="1"/>
  <c r="E26" i="26" s="1"/>
  <c r="E26" i="27" s="1"/>
  <c r="D27" i="23"/>
  <c r="D27" i="24" s="1"/>
  <c r="D27" i="25" s="1"/>
  <c r="D27" i="26" s="1"/>
  <c r="D27" i="27" s="1"/>
  <c r="E27" i="23"/>
  <c r="E27" i="24" s="1"/>
  <c r="E27" i="25" s="1"/>
  <c r="E27" i="26" s="1"/>
  <c r="E27" i="27" s="1"/>
  <c r="D28" i="23"/>
  <c r="D28" i="24" s="1"/>
  <c r="D28" i="25" s="1"/>
  <c r="D28" i="26" s="1"/>
  <c r="D28" i="27" s="1"/>
  <c r="E28" i="23"/>
  <c r="E28" i="24" s="1"/>
  <c r="E28" i="25" s="1"/>
  <c r="E28" i="26" s="1"/>
  <c r="E28" i="27" s="1"/>
  <c r="D29" i="23"/>
  <c r="D29" i="24" s="1"/>
  <c r="D29" i="25" s="1"/>
  <c r="D29" i="26" s="1"/>
  <c r="D29" i="27" s="1"/>
  <c r="E29" i="23"/>
  <c r="E29" i="24" s="1"/>
  <c r="E29" i="25" s="1"/>
  <c r="E29" i="26" s="1"/>
  <c r="E29" i="27" s="1"/>
  <c r="D30" i="23"/>
  <c r="D30" i="24" s="1"/>
  <c r="D30" i="25" s="1"/>
  <c r="D30" i="26" s="1"/>
  <c r="D30" i="27" s="1"/>
  <c r="E30" i="23"/>
  <c r="E30" i="24" s="1"/>
  <c r="E30" i="25" s="1"/>
  <c r="E30" i="26" s="1"/>
  <c r="E30" i="27" s="1"/>
  <c r="D31" i="23"/>
  <c r="D31" i="24" s="1"/>
  <c r="D31" i="25" s="1"/>
  <c r="D31" i="26" s="1"/>
  <c r="D31" i="27" s="1"/>
  <c r="E31" i="23"/>
  <c r="E31" i="24" s="1"/>
  <c r="E31" i="25" s="1"/>
  <c r="E31" i="26" s="1"/>
  <c r="E31" i="27" s="1"/>
  <c r="D32" i="23"/>
  <c r="D32" i="24" s="1"/>
  <c r="D32" i="25" s="1"/>
  <c r="D32" i="26" s="1"/>
  <c r="D32" i="27" s="1"/>
  <c r="E32" i="23"/>
  <c r="E32" i="24" s="1"/>
  <c r="E32" i="25" s="1"/>
  <c r="E32" i="26" s="1"/>
  <c r="E32" i="27" s="1"/>
  <c r="D33" i="23"/>
  <c r="D33" i="24" s="1"/>
  <c r="D33" i="25" s="1"/>
  <c r="D33" i="26" s="1"/>
  <c r="D33" i="27" s="1"/>
  <c r="E33" i="23"/>
  <c r="E33" i="24" s="1"/>
  <c r="E33" i="25" s="1"/>
  <c r="E33" i="26" s="1"/>
  <c r="E33" i="27" s="1"/>
  <c r="D34" i="23"/>
  <c r="D34" i="24" s="1"/>
  <c r="D34" i="25" s="1"/>
  <c r="D34" i="26" s="1"/>
  <c r="D34" i="27" s="1"/>
  <c r="E34" i="23"/>
  <c r="E34" i="24" s="1"/>
  <c r="E34" i="25" s="1"/>
  <c r="E34" i="26" s="1"/>
  <c r="E34" i="27" s="1"/>
  <c r="E23" i="23"/>
  <c r="E23" i="24" s="1"/>
  <c r="E23" i="25" s="1"/>
  <c r="E23" i="26" s="1"/>
  <c r="E23" i="27" s="1"/>
  <c r="D23" i="23"/>
  <c r="D23" i="24" s="1"/>
  <c r="D23" i="25" s="1"/>
  <c r="D23" i="26" s="1"/>
  <c r="D23" i="27" s="1"/>
  <c r="S253" i="22" l="1"/>
  <c r="U253" i="22" s="1"/>
  <c r="S117" i="22"/>
  <c r="S218" i="22"/>
  <c r="S217" i="22"/>
  <c r="S153" i="22"/>
  <c r="U153" i="22" s="1"/>
  <c r="S118" i="22"/>
  <c r="S154" i="22"/>
  <c r="S254" i="22"/>
  <c r="S317" i="22"/>
  <c r="S219" i="22"/>
  <c r="S119" i="22"/>
  <c r="S120" i="22"/>
  <c r="S220" i="22"/>
  <c r="S353" i="22"/>
  <c r="U353" i="22" s="1"/>
  <c r="S155" i="22"/>
  <c r="U155" i="22" s="1"/>
  <c r="S255" i="22"/>
  <c r="U255" i="22" s="1"/>
  <c r="D518" i="22"/>
  <c r="D554" i="22" s="1"/>
  <c r="D454" i="22"/>
  <c r="D462" i="22"/>
  <c r="D526" i="22"/>
  <c r="D562" i="22" s="1"/>
  <c r="D525" i="22"/>
  <c r="D561" i="22" s="1"/>
  <c r="D461" i="22"/>
  <c r="D460" i="22"/>
  <c r="D524" i="22"/>
  <c r="D560" i="22" s="1"/>
  <c r="D523" i="22"/>
  <c r="D559" i="22" s="1"/>
  <c r="D459" i="22"/>
  <c r="D458" i="22"/>
  <c r="D522" i="22"/>
  <c r="D558" i="22" s="1"/>
  <c r="D521" i="22"/>
  <c r="D557" i="22" s="1"/>
  <c r="D457" i="22"/>
  <c r="D456" i="22"/>
  <c r="D520" i="22"/>
  <c r="D556" i="22" s="1"/>
  <c r="D519" i="22"/>
  <c r="D555" i="22" s="1"/>
  <c r="D455" i="22"/>
  <c r="E545" i="22"/>
  <c r="E581" i="22" s="1"/>
  <c r="E481" i="22"/>
  <c r="E543" i="22"/>
  <c r="E579" i="22" s="1"/>
  <c r="E479" i="22"/>
  <c r="E541" i="22"/>
  <c r="E577" i="22" s="1"/>
  <c r="E477" i="22"/>
  <c r="E539" i="22"/>
  <c r="E575" i="22" s="1"/>
  <c r="E475" i="22"/>
  <c r="E537" i="22"/>
  <c r="E573" i="22" s="1"/>
  <c r="E473" i="22"/>
  <c r="E535" i="22"/>
  <c r="E571" i="22" s="1"/>
  <c r="E471" i="22"/>
  <c r="E533" i="22"/>
  <c r="E569" i="22" s="1"/>
  <c r="E469" i="22"/>
  <c r="E531" i="22"/>
  <c r="E567" i="22" s="1"/>
  <c r="E467" i="22"/>
  <c r="E529" i="22"/>
  <c r="E565" i="22" s="1"/>
  <c r="E465" i="22"/>
  <c r="D446" i="22"/>
  <c r="D444" i="22"/>
  <c r="D442" i="22"/>
  <c r="D440" i="22"/>
  <c r="D438" i="22"/>
  <c r="D436" i="22"/>
  <c r="D434" i="22"/>
  <c r="D432" i="22"/>
  <c r="D430" i="22"/>
  <c r="E546" i="22"/>
  <c r="E582" i="22" s="1"/>
  <c r="E482" i="22"/>
  <c r="E544" i="22"/>
  <c r="E580" i="22" s="1"/>
  <c r="E480" i="22"/>
  <c r="E542" i="22"/>
  <c r="E578" i="22" s="1"/>
  <c r="E478" i="22"/>
  <c r="E540" i="22"/>
  <c r="E576" i="22" s="1"/>
  <c r="E476" i="22"/>
  <c r="E538" i="22"/>
  <c r="E574" i="22" s="1"/>
  <c r="E474" i="22"/>
  <c r="E536" i="22"/>
  <c r="E572" i="22" s="1"/>
  <c r="E472" i="22"/>
  <c r="E534" i="22"/>
  <c r="E570" i="22" s="1"/>
  <c r="E470" i="22"/>
  <c r="E532" i="22"/>
  <c r="E568" i="22" s="1"/>
  <c r="E468" i="22"/>
  <c r="E530" i="22"/>
  <c r="E566" i="22" s="1"/>
  <c r="E466" i="22"/>
  <c r="R23" i="22"/>
  <c r="Q33" i="22"/>
  <c r="E427" i="22"/>
  <c r="D427" i="22"/>
  <c r="E426" i="22"/>
  <c r="E424" i="22"/>
  <c r="E422" i="22"/>
  <c r="E420" i="22"/>
  <c r="E418" i="22"/>
  <c r="E517" i="22"/>
  <c r="E553" i="22" s="1"/>
  <c r="E453" i="22"/>
  <c r="E425" i="22"/>
  <c r="E423" i="22"/>
  <c r="E421" i="22"/>
  <c r="E419" i="22"/>
  <c r="R517" i="22"/>
  <c r="R453" i="22"/>
  <c r="R418" i="22"/>
  <c r="W155" i="22"/>
  <c r="W255" i="22"/>
  <c r="R354" i="22"/>
  <c r="R319" i="22"/>
  <c r="Q354" i="22"/>
  <c r="S354" i="22" s="1"/>
  <c r="S318" i="22"/>
  <c r="Q319" i="22"/>
  <c r="S417" i="22"/>
  <c r="Q453" i="22"/>
  <c r="S453" i="22" s="1"/>
  <c r="U453" i="22" s="1"/>
  <c r="Q517" i="22"/>
  <c r="Q418" i="22"/>
  <c r="D528" i="22"/>
  <c r="D564" i="22" s="1"/>
  <c r="D464" i="22"/>
  <c r="R256" i="22"/>
  <c r="R221" i="22"/>
  <c r="Q256" i="22"/>
  <c r="S256" i="22" s="1"/>
  <c r="Q221" i="22"/>
  <c r="S221" i="22" s="1"/>
  <c r="R156" i="22"/>
  <c r="R121" i="22"/>
  <c r="Q156" i="22"/>
  <c r="S156" i="22" s="1"/>
  <c r="Q121" i="22"/>
  <c r="S121" i="22" s="1"/>
  <c r="F21" i="30"/>
  <c r="G21" i="30"/>
  <c r="H21" i="30"/>
  <c r="I21" i="30"/>
  <c r="J21" i="30"/>
  <c r="E21" i="30"/>
  <c r="E9" i="30"/>
  <c r="D6" i="30" s="1"/>
  <c r="G8" i="27"/>
  <c r="G8" i="26"/>
  <c r="G8" i="25"/>
  <c r="G8" i="24"/>
  <c r="G8" i="23"/>
  <c r="D530" i="22" l="1"/>
  <c r="D566" i="22" s="1"/>
  <c r="D466" i="22"/>
  <c r="D532" i="22"/>
  <c r="D568" i="22" s="1"/>
  <c r="D468" i="22"/>
  <c r="D534" i="22"/>
  <c r="D570" i="22" s="1"/>
  <c r="D470" i="22"/>
  <c r="D536" i="22"/>
  <c r="D572" i="22" s="1"/>
  <c r="D472" i="22"/>
  <c r="D538" i="22"/>
  <c r="D574" i="22" s="1"/>
  <c r="D474" i="22"/>
  <c r="D540" i="22"/>
  <c r="D576" i="22" s="1"/>
  <c r="D476" i="22"/>
  <c r="D542" i="22"/>
  <c r="D578" i="22" s="1"/>
  <c r="D478" i="22"/>
  <c r="D544" i="22"/>
  <c r="D580" i="22" s="1"/>
  <c r="D480" i="22"/>
  <c r="D546" i="22"/>
  <c r="D582" i="22" s="1"/>
  <c r="D482" i="22"/>
  <c r="Q34" i="22"/>
  <c r="R24" i="22"/>
  <c r="D527" i="22"/>
  <c r="D563" i="22" s="1"/>
  <c r="D463" i="22"/>
  <c r="E463" i="22"/>
  <c r="E527" i="22"/>
  <c r="E563" i="22" s="1"/>
  <c r="E519" i="22"/>
  <c r="E555" i="22" s="1"/>
  <c r="E455" i="22"/>
  <c r="E521" i="22"/>
  <c r="E557" i="22" s="1"/>
  <c r="E457" i="22"/>
  <c r="E523" i="22"/>
  <c r="E559" i="22" s="1"/>
  <c r="E459" i="22"/>
  <c r="E525" i="22"/>
  <c r="E561" i="22" s="1"/>
  <c r="E461" i="22"/>
  <c r="E518" i="22"/>
  <c r="E554" i="22" s="1"/>
  <c r="E454" i="22"/>
  <c r="E520" i="22"/>
  <c r="E556" i="22" s="1"/>
  <c r="E456" i="22"/>
  <c r="E522" i="22"/>
  <c r="E558" i="22" s="1"/>
  <c r="E458" i="22"/>
  <c r="E524" i="22"/>
  <c r="E560" i="22" s="1"/>
  <c r="E460" i="22"/>
  <c r="E526" i="22"/>
  <c r="E562" i="22" s="1"/>
  <c r="E462" i="22"/>
  <c r="R454" i="22"/>
  <c r="R419" i="22"/>
  <c r="R518" i="22"/>
  <c r="R553" i="22"/>
  <c r="R355" i="22"/>
  <c r="R320" i="22"/>
  <c r="S517" i="22"/>
  <c r="Q553" i="22"/>
  <c r="S553" i="22" s="1"/>
  <c r="U553" i="22" s="1"/>
  <c r="Q518" i="22"/>
  <c r="Q454" i="22"/>
  <c r="S454" i="22" s="1"/>
  <c r="S418" i="22"/>
  <c r="Q419" i="22"/>
  <c r="S319" i="22"/>
  <c r="Q355" i="22"/>
  <c r="S355" i="22" s="1"/>
  <c r="U355" i="22" s="1"/>
  <c r="Q320" i="22"/>
  <c r="R257" i="22"/>
  <c r="R222" i="22"/>
  <c r="Q257" i="22"/>
  <c r="S257" i="22" s="1"/>
  <c r="U257" i="22" s="1"/>
  <c r="Q222" i="22"/>
  <c r="S222" i="22" s="1"/>
  <c r="R157" i="22"/>
  <c r="R122" i="22"/>
  <c r="Q157" i="22"/>
  <c r="S157" i="22" s="1"/>
  <c r="U157" i="22" s="1"/>
  <c r="Q122" i="22"/>
  <c r="S122" i="22" s="1"/>
  <c r="R25" i="22" l="1"/>
  <c r="R61" i="22" s="1"/>
  <c r="Q35" i="22"/>
  <c r="W355" i="22"/>
  <c r="R455" i="22"/>
  <c r="R420" i="22"/>
  <c r="R356" i="22"/>
  <c r="R321" i="22"/>
  <c r="R554" i="22"/>
  <c r="R519" i="22"/>
  <c r="S320" i="22"/>
  <c r="Q321" i="22"/>
  <c r="Q356" i="22"/>
  <c r="S356" i="22" s="1"/>
  <c r="S419" i="22"/>
  <c r="Q455" i="22"/>
  <c r="S455" i="22" s="1"/>
  <c r="U455" i="22" s="1"/>
  <c r="Q420" i="22"/>
  <c r="Q554" i="22"/>
  <c r="S554" i="22" s="1"/>
  <c r="S518" i="22"/>
  <c r="Q519" i="22"/>
  <c r="Q258" i="22"/>
  <c r="S258" i="22" s="1"/>
  <c r="U258" i="22" s="1"/>
  <c r="Q223" i="22"/>
  <c r="S223" i="22" s="1"/>
  <c r="R258" i="22"/>
  <c r="R223" i="22"/>
  <c r="Q158" i="22"/>
  <c r="S158" i="22" s="1"/>
  <c r="U158" i="22" s="1"/>
  <c r="Q123" i="22"/>
  <c r="S123" i="22" s="1"/>
  <c r="R158" i="22"/>
  <c r="R123" i="22"/>
  <c r="N125" i="27"/>
  <c r="M125" i="27"/>
  <c r="L125" i="27"/>
  <c r="O125" i="27" s="1"/>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E88" i="27"/>
  <c r="D88" i="27"/>
  <c r="R87" i="27"/>
  <c r="Q87" i="27"/>
  <c r="Q123" i="27" s="1"/>
  <c r="O87" i="27"/>
  <c r="J87" i="27"/>
  <c r="E87" i="27"/>
  <c r="D87" i="27"/>
  <c r="R86" i="27"/>
  <c r="Q86" i="27"/>
  <c r="Q122" i="27" s="1"/>
  <c r="O86" i="27"/>
  <c r="J86" i="27"/>
  <c r="E86" i="27"/>
  <c r="D86" i="27"/>
  <c r="R85" i="27"/>
  <c r="Q85" i="27"/>
  <c r="Q121" i="27" s="1"/>
  <c r="O85" i="27"/>
  <c r="J85" i="27"/>
  <c r="E85" i="27"/>
  <c r="D85" i="27"/>
  <c r="R84" i="27"/>
  <c r="Q84" i="27"/>
  <c r="Q120" i="27" s="1"/>
  <c r="O84" i="27"/>
  <c r="J84" i="27"/>
  <c r="E84" i="27"/>
  <c r="D84" i="27"/>
  <c r="R83" i="27"/>
  <c r="Q83" i="27"/>
  <c r="Q119" i="27" s="1"/>
  <c r="O83" i="27"/>
  <c r="J83" i="27"/>
  <c r="E83" i="27"/>
  <c r="D83" i="27"/>
  <c r="R82" i="27"/>
  <c r="Q82" i="27"/>
  <c r="Q118" i="27" s="1"/>
  <c r="O82" i="27"/>
  <c r="J82" i="27"/>
  <c r="E82" i="27"/>
  <c r="D82" i="27"/>
  <c r="R81" i="27"/>
  <c r="Q81" i="27"/>
  <c r="Q117" i="27" s="1"/>
  <c r="O81" i="27"/>
  <c r="J81" i="27"/>
  <c r="T81" i="27" s="1"/>
  <c r="E81" i="27"/>
  <c r="D81" i="27"/>
  <c r="R80" i="27"/>
  <c r="Q80" i="27"/>
  <c r="Q116" i="27" s="1"/>
  <c r="O80" i="27"/>
  <c r="J80" i="27"/>
  <c r="E80" i="27"/>
  <c r="D80" i="27"/>
  <c r="R79" i="27"/>
  <c r="Q79" i="27"/>
  <c r="Q115" i="27" s="1"/>
  <c r="O79" i="27"/>
  <c r="J79" i="27"/>
  <c r="T79" i="27" s="1"/>
  <c r="E79" i="27"/>
  <c r="D79" i="27"/>
  <c r="R78" i="27"/>
  <c r="Q78" i="27"/>
  <c r="Q114" i="27" s="1"/>
  <c r="O78" i="27"/>
  <c r="J78" i="27"/>
  <c r="E78" i="27"/>
  <c r="D78" i="27"/>
  <c r="R77" i="27"/>
  <c r="Q77" i="27"/>
  <c r="Q113" i="27" s="1"/>
  <c r="O77" i="27"/>
  <c r="J77" i="27"/>
  <c r="T77" i="27" s="1"/>
  <c r="E77" i="27"/>
  <c r="D77" i="27"/>
  <c r="R76" i="27"/>
  <c r="Q76" i="27"/>
  <c r="Q112" i="27" s="1"/>
  <c r="O76" i="27"/>
  <c r="J76" i="27"/>
  <c r="E76" i="27"/>
  <c r="D76" i="27"/>
  <c r="R75" i="27"/>
  <c r="Q75" i="27"/>
  <c r="Q111" i="27" s="1"/>
  <c r="O75" i="27"/>
  <c r="J75" i="27"/>
  <c r="T75" i="27" s="1"/>
  <c r="E75" i="27"/>
  <c r="D75" i="27"/>
  <c r="R74" i="27"/>
  <c r="Q74" i="27"/>
  <c r="Q110" i="27" s="1"/>
  <c r="O74" i="27"/>
  <c r="J74" i="27"/>
  <c r="E74" i="27"/>
  <c r="D74" i="27"/>
  <c r="R73" i="27"/>
  <c r="Q73" i="27"/>
  <c r="Q109" i="27" s="1"/>
  <c r="O73" i="27"/>
  <c r="J73" i="27"/>
  <c r="T73" i="27" s="1"/>
  <c r="E73" i="27"/>
  <c r="D73" i="27"/>
  <c r="R72" i="27"/>
  <c r="Q72" i="27"/>
  <c r="Q108" i="27" s="1"/>
  <c r="O72" i="27"/>
  <c r="J72" i="27"/>
  <c r="E72" i="27"/>
  <c r="D72" i="27"/>
  <c r="R71" i="27"/>
  <c r="Q71" i="27"/>
  <c r="Q107" i="27" s="1"/>
  <c r="O71" i="27"/>
  <c r="J71" i="27"/>
  <c r="T71" i="27" s="1"/>
  <c r="E71" i="27"/>
  <c r="D71" i="27"/>
  <c r="R70" i="27"/>
  <c r="Q70" i="27"/>
  <c r="Q106" i="27" s="1"/>
  <c r="O70" i="27"/>
  <c r="J70" i="27"/>
  <c r="E70" i="27"/>
  <c r="D70" i="27"/>
  <c r="R69" i="27"/>
  <c r="Q69" i="27"/>
  <c r="Q105" i="27" s="1"/>
  <c r="O69" i="27"/>
  <c r="J69" i="27"/>
  <c r="T69" i="27" s="1"/>
  <c r="E69" i="27"/>
  <c r="D69" i="27"/>
  <c r="R68" i="27"/>
  <c r="Q68" i="27"/>
  <c r="Q104" i="27" s="1"/>
  <c r="O68" i="27"/>
  <c r="J68" i="27"/>
  <c r="E68" i="27"/>
  <c r="D68" i="27"/>
  <c r="R67" i="27"/>
  <c r="Q67" i="27"/>
  <c r="Q103" i="27" s="1"/>
  <c r="O67" i="27"/>
  <c r="J67" i="27"/>
  <c r="T67" i="27" s="1"/>
  <c r="E67" i="27"/>
  <c r="D67" i="27"/>
  <c r="R66" i="27"/>
  <c r="Q66" i="27"/>
  <c r="Q102" i="27" s="1"/>
  <c r="O66" i="27"/>
  <c r="J66" i="27"/>
  <c r="E66" i="27"/>
  <c r="D66" i="27"/>
  <c r="R65" i="27"/>
  <c r="Q65" i="27"/>
  <c r="Q101" i="27" s="1"/>
  <c r="O65" i="27"/>
  <c r="J65" i="27"/>
  <c r="T65" i="27" s="1"/>
  <c r="E65" i="27"/>
  <c r="D65" i="27"/>
  <c r="R64" i="27"/>
  <c r="Q64" i="27"/>
  <c r="Q100" i="27" s="1"/>
  <c r="O64" i="27"/>
  <c r="J64" i="27"/>
  <c r="E64" i="27"/>
  <c r="D64" i="27"/>
  <c r="R63" i="27"/>
  <c r="Q63" i="27"/>
  <c r="Q99" i="27" s="1"/>
  <c r="O63" i="27"/>
  <c r="J63" i="27"/>
  <c r="T63" i="27" s="1"/>
  <c r="E63" i="27"/>
  <c r="D63" i="27"/>
  <c r="R62" i="27"/>
  <c r="Q62" i="27"/>
  <c r="Q98" i="27" s="1"/>
  <c r="O62" i="27"/>
  <c r="J62" i="27"/>
  <c r="E62" i="27"/>
  <c r="D62" i="27"/>
  <c r="R61" i="27"/>
  <c r="Q61" i="27"/>
  <c r="Q97" i="27" s="1"/>
  <c r="O61" i="27"/>
  <c r="J61" i="27"/>
  <c r="T61" i="27" s="1"/>
  <c r="E61" i="27"/>
  <c r="D61" i="27"/>
  <c r="R60" i="27"/>
  <c r="Q60" i="27"/>
  <c r="Q96" i="27" s="1"/>
  <c r="O60" i="27"/>
  <c r="J60" i="27"/>
  <c r="E60" i="27"/>
  <c r="D60" i="27"/>
  <c r="R59" i="27"/>
  <c r="Q59" i="27"/>
  <c r="Q95" i="27" s="1"/>
  <c r="O59" i="27"/>
  <c r="J59" i="27"/>
  <c r="J89" i="27" s="1"/>
  <c r="E59" i="27"/>
  <c r="E95" i="27" s="1"/>
  <c r="D59" i="27"/>
  <c r="D95" i="27" s="1"/>
  <c r="N53" i="27"/>
  <c r="M53" i="27"/>
  <c r="M127" i="27" s="1"/>
  <c r="L53" i="27"/>
  <c r="L127" i="27" s="1"/>
  <c r="I53" i="27"/>
  <c r="I127" i="27" s="1"/>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O125" i="26" s="1"/>
  <c r="I125" i="26"/>
  <c r="H125" i="26"/>
  <c r="G125" i="26"/>
  <c r="O124" i="26"/>
  <c r="J124" i="26"/>
  <c r="T124" i="26" s="1"/>
  <c r="O123" i="26"/>
  <c r="J123" i="26"/>
  <c r="O122" i="26"/>
  <c r="J122" i="26"/>
  <c r="T122" i="26" s="1"/>
  <c r="O121" i="26"/>
  <c r="J121" i="26"/>
  <c r="O120" i="26"/>
  <c r="J120" i="26"/>
  <c r="T120" i="26" s="1"/>
  <c r="O119" i="26"/>
  <c r="J119" i="26"/>
  <c r="O118" i="26"/>
  <c r="J118" i="26"/>
  <c r="T118" i="26" s="1"/>
  <c r="O117" i="26"/>
  <c r="J117" i="26"/>
  <c r="O116" i="26"/>
  <c r="J116" i="26"/>
  <c r="T116" i="26" s="1"/>
  <c r="O115" i="26"/>
  <c r="J115" i="26"/>
  <c r="O114" i="26"/>
  <c r="J114" i="26"/>
  <c r="T114" i="26" s="1"/>
  <c r="O113" i="26"/>
  <c r="J113" i="26"/>
  <c r="O112" i="26"/>
  <c r="J112" i="26"/>
  <c r="T112" i="26" s="1"/>
  <c r="O111" i="26"/>
  <c r="J111" i="26"/>
  <c r="O110" i="26"/>
  <c r="J110" i="26"/>
  <c r="T110" i="26" s="1"/>
  <c r="O109" i="26"/>
  <c r="J109" i="26"/>
  <c r="O108" i="26"/>
  <c r="J108" i="26"/>
  <c r="T108" i="26" s="1"/>
  <c r="O107" i="26"/>
  <c r="J107" i="26"/>
  <c r="O106" i="26"/>
  <c r="J106" i="26"/>
  <c r="O105" i="26"/>
  <c r="J105" i="26"/>
  <c r="O104" i="26"/>
  <c r="J104" i="26"/>
  <c r="T104" i="26" s="1"/>
  <c r="O103" i="26"/>
  <c r="J103" i="26"/>
  <c r="O102" i="26"/>
  <c r="J102" i="26"/>
  <c r="T102" i="26" s="1"/>
  <c r="O101" i="26"/>
  <c r="J101" i="26"/>
  <c r="O100" i="26"/>
  <c r="J100" i="26"/>
  <c r="T100" i="26" s="1"/>
  <c r="O99" i="26"/>
  <c r="J99" i="26"/>
  <c r="O98" i="26"/>
  <c r="J98" i="26"/>
  <c r="T98" i="26" s="1"/>
  <c r="O97" i="26"/>
  <c r="J97" i="26"/>
  <c r="O96" i="26"/>
  <c r="J96" i="26"/>
  <c r="O95" i="26"/>
  <c r="J95" i="26"/>
  <c r="N89" i="26"/>
  <c r="M89" i="26"/>
  <c r="L89" i="26"/>
  <c r="I89" i="26"/>
  <c r="H89" i="26"/>
  <c r="G89" i="26"/>
  <c r="R88" i="26"/>
  <c r="Q88" i="26"/>
  <c r="Q124" i="26" s="1"/>
  <c r="O88" i="26"/>
  <c r="J88" i="26"/>
  <c r="T88" i="26" s="1"/>
  <c r="E88" i="26"/>
  <c r="D88" i="26"/>
  <c r="R87" i="26"/>
  <c r="Q87" i="26"/>
  <c r="Q123" i="26" s="1"/>
  <c r="O87" i="26"/>
  <c r="J87" i="26"/>
  <c r="E87" i="26"/>
  <c r="D87" i="26"/>
  <c r="R86" i="26"/>
  <c r="Q86" i="26"/>
  <c r="Q122" i="26" s="1"/>
  <c r="O86" i="26"/>
  <c r="J86" i="26"/>
  <c r="T86" i="26" s="1"/>
  <c r="E86" i="26"/>
  <c r="D86" i="26"/>
  <c r="R85" i="26"/>
  <c r="Q85" i="26"/>
  <c r="Q121" i="26" s="1"/>
  <c r="O85" i="26"/>
  <c r="J85" i="26"/>
  <c r="E85" i="26"/>
  <c r="D85" i="26"/>
  <c r="R84" i="26"/>
  <c r="Q84" i="26"/>
  <c r="Q120" i="26" s="1"/>
  <c r="O84" i="26"/>
  <c r="J84" i="26"/>
  <c r="T84" i="26" s="1"/>
  <c r="E84" i="26"/>
  <c r="D84" i="26"/>
  <c r="R83" i="26"/>
  <c r="Q83" i="26"/>
  <c r="Q119" i="26" s="1"/>
  <c r="O83" i="26"/>
  <c r="J83" i="26"/>
  <c r="E83" i="26"/>
  <c r="D83" i="26"/>
  <c r="R82" i="26"/>
  <c r="Q82" i="26"/>
  <c r="Q118" i="26" s="1"/>
  <c r="O82" i="26"/>
  <c r="J82" i="26"/>
  <c r="T82" i="26" s="1"/>
  <c r="E82" i="26"/>
  <c r="D82" i="26"/>
  <c r="R81" i="26"/>
  <c r="Q81" i="26"/>
  <c r="Q117" i="26" s="1"/>
  <c r="O81" i="26"/>
  <c r="J81" i="26"/>
  <c r="T81" i="26" s="1"/>
  <c r="E81" i="26"/>
  <c r="D81" i="26"/>
  <c r="R80" i="26"/>
  <c r="Q80" i="26"/>
  <c r="Q116" i="26" s="1"/>
  <c r="O80" i="26"/>
  <c r="J80" i="26"/>
  <c r="T80" i="26" s="1"/>
  <c r="E80" i="26"/>
  <c r="D80" i="26"/>
  <c r="R79" i="26"/>
  <c r="Q79" i="26"/>
  <c r="Q115" i="26" s="1"/>
  <c r="O79" i="26"/>
  <c r="J79" i="26"/>
  <c r="T79" i="26" s="1"/>
  <c r="E79" i="26"/>
  <c r="D79" i="26"/>
  <c r="R78" i="26"/>
  <c r="Q78" i="26"/>
  <c r="Q114" i="26" s="1"/>
  <c r="O78" i="26"/>
  <c r="J78" i="26"/>
  <c r="T78" i="26" s="1"/>
  <c r="E78" i="26"/>
  <c r="D78" i="26"/>
  <c r="R77" i="26"/>
  <c r="Q77" i="26"/>
  <c r="Q113" i="26" s="1"/>
  <c r="O77" i="26"/>
  <c r="J77" i="26"/>
  <c r="T77" i="26" s="1"/>
  <c r="E77" i="26"/>
  <c r="D77" i="26"/>
  <c r="R76" i="26"/>
  <c r="Q76" i="26"/>
  <c r="Q112" i="26" s="1"/>
  <c r="O76" i="26"/>
  <c r="J76" i="26"/>
  <c r="T76" i="26" s="1"/>
  <c r="E76" i="26"/>
  <c r="D76" i="26"/>
  <c r="R75" i="26"/>
  <c r="Q75" i="26"/>
  <c r="Q111" i="26" s="1"/>
  <c r="O75" i="26"/>
  <c r="J75" i="26"/>
  <c r="T75" i="26" s="1"/>
  <c r="E75" i="26"/>
  <c r="D75" i="26"/>
  <c r="R74" i="26"/>
  <c r="Q74" i="26"/>
  <c r="Q110" i="26" s="1"/>
  <c r="O74" i="26"/>
  <c r="J74" i="26"/>
  <c r="T74" i="26" s="1"/>
  <c r="E74" i="26"/>
  <c r="D74" i="26"/>
  <c r="R73" i="26"/>
  <c r="Q73" i="26"/>
  <c r="Q109" i="26" s="1"/>
  <c r="O73" i="26"/>
  <c r="J73" i="26"/>
  <c r="T73" i="26" s="1"/>
  <c r="E73" i="26"/>
  <c r="D73" i="26"/>
  <c r="R72" i="26"/>
  <c r="Q72" i="26"/>
  <c r="Q108" i="26" s="1"/>
  <c r="O72" i="26"/>
  <c r="J72" i="26"/>
  <c r="T72" i="26" s="1"/>
  <c r="E72" i="26"/>
  <c r="D72" i="26"/>
  <c r="R71" i="26"/>
  <c r="Q71" i="26"/>
  <c r="Q107" i="26" s="1"/>
  <c r="O71" i="26"/>
  <c r="J71" i="26"/>
  <c r="T71" i="26" s="1"/>
  <c r="E71" i="26"/>
  <c r="D71" i="26"/>
  <c r="R70" i="26"/>
  <c r="Q70" i="26"/>
  <c r="Q106" i="26" s="1"/>
  <c r="O70" i="26"/>
  <c r="J70" i="26"/>
  <c r="E70" i="26"/>
  <c r="D70" i="26"/>
  <c r="R69" i="26"/>
  <c r="Q69" i="26"/>
  <c r="Q105" i="26" s="1"/>
  <c r="O69" i="26"/>
  <c r="J69" i="26"/>
  <c r="T69" i="26" s="1"/>
  <c r="E69" i="26"/>
  <c r="D69" i="26"/>
  <c r="R68" i="26"/>
  <c r="Q68" i="26"/>
  <c r="Q104" i="26" s="1"/>
  <c r="O68" i="26"/>
  <c r="J68" i="26"/>
  <c r="T68" i="26" s="1"/>
  <c r="E68" i="26"/>
  <c r="D68" i="26"/>
  <c r="R67" i="26"/>
  <c r="Q67" i="26"/>
  <c r="Q103" i="26" s="1"/>
  <c r="O67" i="26"/>
  <c r="J67" i="26"/>
  <c r="T67" i="26" s="1"/>
  <c r="E67" i="26"/>
  <c r="D67" i="26"/>
  <c r="R66" i="26"/>
  <c r="Q66" i="26"/>
  <c r="Q102" i="26" s="1"/>
  <c r="O66" i="26"/>
  <c r="J66" i="26"/>
  <c r="T66" i="26" s="1"/>
  <c r="E66" i="26"/>
  <c r="D66" i="26"/>
  <c r="R65" i="26"/>
  <c r="Q65" i="26"/>
  <c r="Q101" i="26" s="1"/>
  <c r="O65" i="26"/>
  <c r="J65" i="26"/>
  <c r="T65" i="26" s="1"/>
  <c r="E65" i="26"/>
  <c r="D65" i="26"/>
  <c r="R64" i="26"/>
  <c r="Q64" i="26"/>
  <c r="Q100" i="26" s="1"/>
  <c r="O64" i="26"/>
  <c r="J64" i="26"/>
  <c r="T64" i="26" s="1"/>
  <c r="E64" i="26"/>
  <c r="D64" i="26"/>
  <c r="R63" i="26"/>
  <c r="Q63" i="26"/>
  <c r="Q99" i="26" s="1"/>
  <c r="O63" i="26"/>
  <c r="J63" i="26"/>
  <c r="T63" i="26" s="1"/>
  <c r="E63" i="26"/>
  <c r="D63" i="26"/>
  <c r="R62" i="26"/>
  <c r="Q62" i="26"/>
  <c r="Q98" i="26" s="1"/>
  <c r="O62" i="26"/>
  <c r="J62" i="26"/>
  <c r="T62" i="26" s="1"/>
  <c r="E62" i="26"/>
  <c r="D62" i="26"/>
  <c r="R61" i="26"/>
  <c r="Q61" i="26"/>
  <c r="Q97" i="26" s="1"/>
  <c r="O61" i="26"/>
  <c r="J61" i="26"/>
  <c r="T61" i="26" s="1"/>
  <c r="E61" i="26"/>
  <c r="D61" i="26"/>
  <c r="R60" i="26"/>
  <c r="Q60" i="26"/>
  <c r="Q96" i="26" s="1"/>
  <c r="O60" i="26"/>
  <c r="J60" i="26"/>
  <c r="E60" i="26"/>
  <c r="D60" i="26"/>
  <c r="R59" i="26"/>
  <c r="Q59" i="26"/>
  <c r="Q95" i="26" s="1"/>
  <c r="O59" i="26"/>
  <c r="O89" i="26" s="1"/>
  <c r="J59" i="26"/>
  <c r="E59" i="26"/>
  <c r="E95" i="26" s="1"/>
  <c r="D59" i="26"/>
  <c r="D95" i="26" s="1"/>
  <c r="N53" i="26"/>
  <c r="N127" i="26" s="1"/>
  <c r="M53" i="26"/>
  <c r="L53" i="26"/>
  <c r="L127" i="26" s="1"/>
  <c r="I53" i="26"/>
  <c r="I127" i="26" s="1"/>
  <c r="H53" i="26"/>
  <c r="H127" i="26" s="1"/>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O53" i="26" s="1"/>
  <c r="O127" i="26" s="1"/>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E88" i="25"/>
  <c r="D88" i="25"/>
  <c r="R87" i="25"/>
  <c r="Q87" i="25"/>
  <c r="Q123" i="25" s="1"/>
  <c r="O87" i="25"/>
  <c r="J87" i="25"/>
  <c r="E87" i="25"/>
  <c r="D87" i="25"/>
  <c r="R86" i="25"/>
  <c r="Q86" i="25"/>
  <c r="Q122" i="25" s="1"/>
  <c r="O86" i="25"/>
  <c r="J86" i="25"/>
  <c r="E86" i="25"/>
  <c r="D86" i="25"/>
  <c r="R85" i="25"/>
  <c r="Q85" i="25"/>
  <c r="Q121" i="25" s="1"/>
  <c r="O85" i="25"/>
  <c r="J85" i="25"/>
  <c r="E85" i="25"/>
  <c r="D85" i="25"/>
  <c r="R84" i="25"/>
  <c r="Q84" i="25"/>
  <c r="Q120" i="25" s="1"/>
  <c r="O84" i="25"/>
  <c r="J84" i="25"/>
  <c r="E84" i="25"/>
  <c r="D84" i="25"/>
  <c r="R83" i="25"/>
  <c r="Q83" i="25"/>
  <c r="Q119" i="25" s="1"/>
  <c r="O83" i="25"/>
  <c r="J83" i="25"/>
  <c r="E83" i="25"/>
  <c r="D83" i="25"/>
  <c r="R82" i="25"/>
  <c r="Q82" i="25"/>
  <c r="Q118" i="25" s="1"/>
  <c r="O82" i="25"/>
  <c r="J82" i="25"/>
  <c r="T82" i="25" s="1"/>
  <c r="E82" i="25"/>
  <c r="D82" i="25"/>
  <c r="R81" i="25"/>
  <c r="Q81" i="25"/>
  <c r="Q117" i="25" s="1"/>
  <c r="O81" i="25"/>
  <c r="J81" i="25"/>
  <c r="E81" i="25"/>
  <c r="D81" i="25"/>
  <c r="R80" i="25"/>
  <c r="Q80" i="25"/>
  <c r="Q116" i="25" s="1"/>
  <c r="O80" i="25"/>
  <c r="J80" i="25"/>
  <c r="T80" i="25" s="1"/>
  <c r="E80" i="25"/>
  <c r="D80" i="25"/>
  <c r="R79" i="25"/>
  <c r="Q79" i="25"/>
  <c r="Q115" i="25" s="1"/>
  <c r="O79" i="25"/>
  <c r="J79" i="25"/>
  <c r="E79" i="25"/>
  <c r="D79" i="25"/>
  <c r="R78" i="25"/>
  <c r="Q78" i="25"/>
  <c r="Q114" i="25" s="1"/>
  <c r="O78" i="25"/>
  <c r="J78" i="25"/>
  <c r="T78" i="25" s="1"/>
  <c r="E78" i="25"/>
  <c r="D78" i="25"/>
  <c r="R77" i="25"/>
  <c r="Q77" i="25"/>
  <c r="Q113" i="25" s="1"/>
  <c r="O77" i="25"/>
  <c r="J77" i="25"/>
  <c r="E77" i="25"/>
  <c r="D77" i="25"/>
  <c r="R76" i="25"/>
  <c r="X76" i="25" s="1"/>
  <c r="Q76" i="25"/>
  <c r="Q112" i="25" s="1"/>
  <c r="O76" i="25"/>
  <c r="J76" i="25"/>
  <c r="T76" i="25" s="1"/>
  <c r="E76" i="25"/>
  <c r="D76" i="25"/>
  <c r="R75" i="25"/>
  <c r="Q75" i="25"/>
  <c r="Q111" i="25" s="1"/>
  <c r="O75" i="25"/>
  <c r="J75" i="25"/>
  <c r="E75" i="25"/>
  <c r="D75" i="25"/>
  <c r="R74" i="25"/>
  <c r="Q74" i="25"/>
  <c r="Q110" i="25" s="1"/>
  <c r="O74" i="25"/>
  <c r="J74" i="25"/>
  <c r="T74" i="25" s="1"/>
  <c r="E74" i="25"/>
  <c r="D74" i="25"/>
  <c r="R73" i="25"/>
  <c r="Q73" i="25"/>
  <c r="Q109" i="25" s="1"/>
  <c r="O73" i="25"/>
  <c r="J73" i="25"/>
  <c r="E73" i="25"/>
  <c r="D73" i="25"/>
  <c r="R72" i="25"/>
  <c r="Q72" i="25"/>
  <c r="Q108" i="25" s="1"/>
  <c r="O72" i="25"/>
  <c r="J72" i="25"/>
  <c r="T72" i="25" s="1"/>
  <c r="E72" i="25"/>
  <c r="D72" i="25"/>
  <c r="R71" i="25"/>
  <c r="Q71" i="25"/>
  <c r="Q107" i="25" s="1"/>
  <c r="O71" i="25"/>
  <c r="J71" i="25"/>
  <c r="E71" i="25"/>
  <c r="D71" i="25"/>
  <c r="R70" i="25"/>
  <c r="Q70" i="25"/>
  <c r="Q106" i="25" s="1"/>
  <c r="O70" i="25"/>
  <c r="J70" i="25"/>
  <c r="E70" i="25"/>
  <c r="D70" i="25"/>
  <c r="R69" i="25"/>
  <c r="Q69" i="25"/>
  <c r="Q105" i="25" s="1"/>
  <c r="O69" i="25"/>
  <c r="J69" i="25"/>
  <c r="E69" i="25"/>
  <c r="D69" i="25"/>
  <c r="R68" i="25"/>
  <c r="Q68" i="25"/>
  <c r="Q104" i="25" s="1"/>
  <c r="O68" i="25"/>
  <c r="J68" i="25"/>
  <c r="T68" i="25" s="1"/>
  <c r="E68" i="25"/>
  <c r="D68" i="25"/>
  <c r="R67" i="25"/>
  <c r="Q67" i="25"/>
  <c r="Q103" i="25" s="1"/>
  <c r="O67" i="25"/>
  <c r="J67" i="25"/>
  <c r="E67" i="25"/>
  <c r="D67" i="25"/>
  <c r="R66" i="25"/>
  <c r="Q66" i="25"/>
  <c r="Q102" i="25" s="1"/>
  <c r="O66" i="25"/>
  <c r="J66" i="25"/>
  <c r="T66" i="25" s="1"/>
  <c r="E66" i="25"/>
  <c r="D66" i="25"/>
  <c r="R65" i="25"/>
  <c r="Q65" i="25"/>
  <c r="Q101" i="25" s="1"/>
  <c r="O65" i="25"/>
  <c r="J65" i="25"/>
  <c r="E65" i="25"/>
  <c r="D65" i="25"/>
  <c r="R64" i="25"/>
  <c r="Q64" i="25"/>
  <c r="Q100" i="25" s="1"/>
  <c r="O64" i="25"/>
  <c r="J64" i="25"/>
  <c r="T64" i="25" s="1"/>
  <c r="E64" i="25"/>
  <c r="D64" i="25"/>
  <c r="R63" i="25"/>
  <c r="Q63" i="25"/>
  <c r="Q99" i="25" s="1"/>
  <c r="O63" i="25"/>
  <c r="J63" i="25"/>
  <c r="E63" i="25"/>
  <c r="D63" i="25"/>
  <c r="R62" i="25"/>
  <c r="Q62" i="25"/>
  <c r="Q98" i="25" s="1"/>
  <c r="O62" i="25"/>
  <c r="J62" i="25"/>
  <c r="T62" i="25" s="1"/>
  <c r="E62" i="25"/>
  <c r="D62" i="25"/>
  <c r="R61" i="25"/>
  <c r="Q61" i="25"/>
  <c r="Q97" i="25" s="1"/>
  <c r="O61" i="25"/>
  <c r="J61" i="25"/>
  <c r="E61" i="25"/>
  <c r="D61" i="25"/>
  <c r="R60" i="25"/>
  <c r="Q60" i="25"/>
  <c r="Q96" i="25" s="1"/>
  <c r="O60" i="25"/>
  <c r="J60" i="25"/>
  <c r="E60" i="25"/>
  <c r="D60" i="25"/>
  <c r="R59" i="25"/>
  <c r="Q59" i="25"/>
  <c r="Q95" i="25" s="1"/>
  <c r="O59" i="25"/>
  <c r="O89" i="25" s="1"/>
  <c r="J59" i="25"/>
  <c r="J89" i="25" s="1"/>
  <c r="E59" i="25"/>
  <c r="E95" i="25" s="1"/>
  <c r="D59" i="25"/>
  <c r="D95" i="25" s="1"/>
  <c r="N53" i="25"/>
  <c r="N127" i="25" s="1"/>
  <c r="M53" i="25"/>
  <c r="M127" i="25" s="1"/>
  <c r="L53" i="25"/>
  <c r="I53" i="25"/>
  <c r="I127" i="25" s="1"/>
  <c r="H53" i="25"/>
  <c r="H127" i="25" s="1"/>
  <c r="G53" i="25"/>
  <c r="G127" i="25" s="1"/>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J125" i="24" s="1"/>
  <c r="O124" i="24"/>
  <c r="J124" i="24"/>
  <c r="O123" i="24"/>
  <c r="J123" i="24"/>
  <c r="T123" i="24" s="1"/>
  <c r="O122" i="24"/>
  <c r="J122" i="24"/>
  <c r="O121" i="24"/>
  <c r="J121" i="24"/>
  <c r="T121" i="24" s="1"/>
  <c r="O120" i="24"/>
  <c r="J120" i="24"/>
  <c r="O119" i="24"/>
  <c r="J119" i="24"/>
  <c r="T119" i="24" s="1"/>
  <c r="O118" i="24"/>
  <c r="J118" i="24"/>
  <c r="O117" i="24"/>
  <c r="J117" i="24"/>
  <c r="T117" i="24" s="1"/>
  <c r="O116" i="24"/>
  <c r="J116" i="24"/>
  <c r="O115" i="24"/>
  <c r="J115" i="24"/>
  <c r="T115" i="24" s="1"/>
  <c r="O114" i="24"/>
  <c r="J114" i="24"/>
  <c r="O113" i="24"/>
  <c r="J113" i="24"/>
  <c r="T113" i="24" s="1"/>
  <c r="O112" i="24"/>
  <c r="J112" i="24"/>
  <c r="O111" i="24"/>
  <c r="J111" i="24"/>
  <c r="T111" i="24" s="1"/>
  <c r="O110" i="24"/>
  <c r="J110" i="24"/>
  <c r="O109" i="24"/>
  <c r="J109" i="24"/>
  <c r="T109" i="24" s="1"/>
  <c r="O108" i="24"/>
  <c r="J108" i="24"/>
  <c r="O107" i="24"/>
  <c r="J107" i="24"/>
  <c r="T107" i="24" s="1"/>
  <c r="O106" i="24"/>
  <c r="J106" i="24"/>
  <c r="O105" i="24"/>
  <c r="J105" i="24"/>
  <c r="T105" i="24" s="1"/>
  <c r="O104" i="24"/>
  <c r="J104" i="24"/>
  <c r="O103" i="24"/>
  <c r="J103" i="24"/>
  <c r="T103" i="24" s="1"/>
  <c r="O102" i="24"/>
  <c r="J102" i="24"/>
  <c r="O101" i="24"/>
  <c r="J101" i="24"/>
  <c r="T101" i="24" s="1"/>
  <c r="O100" i="24"/>
  <c r="J100" i="24"/>
  <c r="O99" i="24"/>
  <c r="J99" i="24"/>
  <c r="T99" i="24" s="1"/>
  <c r="O98" i="24"/>
  <c r="J98" i="24"/>
  <c r="O97" i="24"/>
  <c r="J97" i="24"/>
  <c r="T97" i="24" s="1"/>
  <c r="O96" i="24"/>
  <c r="J96" i="24"/>
  <c r="O95" i="24"/>
  <c r="J95" i="24"/>
  <c r="N89" i="24"/>
  <c r="M89" i="24"/>
  <c r="L89" i="24"/>
  <c r="I89" i="24"/>
  <c r="H89" i="24"/>
  <c r="G89" i="24"/>
  <c r="R88" i="24"/>
  <c r="Q88" i="24"/>
  <c r="Q124" i="24" s="1"/>
  <c r="O88" i="24"/>
  <c r="J88" i="24"/>
  <c r="E88" i="24"/>
  <c r="D88" i="24"/>
  <c r="R87" i="24"/>
  <c r="Q87" i="24"/>
  <c r="Q123" i="24" s="1"/>
  <c r="O87" i="24"/>
  <c r="J87" i="24"/>
  <c r="T87" i="24" s="1"/>
  <c r="E87" i="24"/>
  <c r="D87" i="24"/>
  <c r="R86" i="24"/>
  <c r="Q86" i="24"/>
  <c r="Q122" i="24" s="1"/>
  <c r="O86" i="24"/>
  <c r="J86" i="24"/>
  <c r="E86" i="24"/>
  <c r="D86" i="24"/>
  <c r="R85" i="24"/>
  <c r="Q85" i="24"/>
  <c r="Q121" i="24" s="1"/>
  <c r="O85" i="24"/>
  <c r="J85" i="24"/>
  <c r="T85" i="24" s="1"/>
  <c r="E85" i="24"/>
  <c r="D85" i="24"/>
  <c r="R84" i="24"/>
  <c r="Q84" i="24"/>
  <c r="Q120" i="24" s="1"/>
  <c r="O84" i="24"/>
  <c r="J84" i="24"/>
  <c r="E84" i="24"/>
  <c r="D84" i="24"/>
  <c r="R83" i="24"/>
  <c r="Q83" i="24"/>
  <c r="Q119" i="24" s="1"/>
  <c r="O83" i="24"/>
  <c r="J83" i="24"/>
  <c r="T83" i="24" s="1"/>
  <c r="E83" i="24"/>
  <c r="D83" i="24"/>
  <c r="R82" i="24"/>
  <c r="Q82" i="24"/>
  <c r="Q118" i="24" s="1"/>
  <c r="O82" i="24"/>
  <c r="J82" i="24"/>
  <c r="E82" i="24"/>
  <c r="D82" i="24"/>
  <c r="R81" i="24"/>
  <c r="Q81" i="24"/>
  <c r="Q117" i="24" s="1"/>
  <c r="O81" i="24"/>
  <c r="J81" i="24"/>
  <c r="T81" i="24" s="1"/>
  <c r="E81" i="24"/>
  <c r="D81" i="24"/>
  <c r="R80" i="24"/>
  <c r="Q80" i="24"/>
  <c r="Q116" i="24" s="1"/>
  <c r="O80" i="24"/>
  <c r="J80" i="24"/>
  <c r="E80" i="24"/>
  <c r="D80" i="24"/>
  <c r="R79" i="24"/>
  <c r="Q79" i="24"/>
  <c r="Q115" i="24" s="1"/>
  <c r="O79" i="24"/>
  <c r="J79" i="24"/>
  <c r="T79" i="24" s="1"/>
  <c r="E79" i="24"/>
  <c r="D79" i="24"/>
  <c r="R78" i="24"/>
  <c r="Q78" i="24"/>
  <c r="Q114" i="24" s="1"/>
  <c r="O78" i="24"/>
  <c r="J78" i="24"/>
  <c r="E78" i="24"/>
  <c r="D78" i="24"/>
  <c r="R77" i="24"/>
  <c r="Q77" i="24"/>
  <c r="Q113" i="24" s="1"/>
  <c r="O77" i="24"/>
  <c r="J77" i="24"/>
  <c r="T77" i="24" s="1"/>
  <c r="E77" i="24"/>
  <c r="D77" i="24"/>
  <c r="R76" i="24"/>
  <c r="Q76" i="24"/>
  <c r="Q112" i="24" s="1"/>
  <c r="O76" i="24"/>
  <c r="J76" i="24"/>
  <c r="E76" i="24"/>
  <c r="D76" i="24"/>
  <c r="R75" i="24"/>
  <c r="Q75" i="24"/>
  <c r="Q111" i="24" s="1"/>
  <c r="O75" i="24"/>
  <c r="J75" i="24"/>
  <c r="T75" i="24" s="1"/>
  <c r="E75" i="24"/>
  <c r="D75" i="24"/>
  <c r="R74" i="24"/>
  <c r="Q74" i="24"/>
  <c r="Q110" i="24" s="1"/>
  <c r="O74" i="24"/>
  <c r="J74" i="24"/>
  <c r="T74" i="24" s="1"/>
  <c r="E74" i="24"/>
  <c r="D74" i="24"/>
  <c r="R73" i="24"/>
  <c r="Q73" i="24"/>
  <c r="Q109" i="24" s="1"/>
  <c r="O73" i="24"/>
  <c r="J73" i="24"/>
  <c r="T73" i="24" s="1"/>
  <c r="E73" i="24"/>
  <c r="D73" i="24"/>
  <c r="R72" i="24"/>
  <c r="Q72" i="24"/>
  <c r="Q108" i="24" s="1"/>
  <c r="O72" i="24"/>
  <c r="J72" i="24"/>
  <c r="T72" i="24" s="1"/>
  <c r="E72" i="24"/>
  <c r="D72" i="24"/>
  <c r="R71" i="24"/>
  <c r="Q71" i="24"/>
  <c r="Q107" i="24" s="1"/>
  <c r="O71" i="24"/>
  <c r="J71" i="24"/>
  <c r="T71" i="24" s="1"/>
  <c r="E71" i="24"/>
  <c r="D71" i="24"/>
  <c r="R70" i="24"/>
  <c r="Q70" i="24"/>
  <c r="Q106" i="24" s="1"/>
  <c r="O70" i="24"/>
  <c r="J70" i="24"/>
  <c r="E70" i="24"/>
  <c r="D70" i="24"/>
  <c r="R69" i="24"/>
  <c r="Q69" i="24"/>
  <c r="Q105" i="24" s="1"/>
  <c r="O69" i="24"/>
  <c r="J69" i="24"/>
  <c r="T69" i="24" s="1"/>
  <c r="E69" i="24"/>
  <c r="D69" i="24"/>
  <c r="R68" i="24"/>
  <c r="Q68" i="24"/>
  <c r="Q104" i="24" s="1"/>
  <c r="O68" i="24"/>
  <c r="J68" i="24"/>
  <c r="T68" i="24" s="1"/>
  <c r="E68" i="24"/>
  <c r="D68" i="24"/>
  <c r="R67" i="24"/>
  <c r="Q67" i="24"/>
  <c r="Q103" i="24" s="1"/>
  <c r="O67" i="24"/>
  <c r="J67" i="24"/>
  <c r="T67" i="24" s="1"/>
  <c r="E67" i="24"/>
  <c r="D67" i="24"/>
  <c r="R66" i="24"/>
  <c r="Q66" i="24"/>
  <c r="Q102" i="24" s="1"/>
  <c r="O66" i="24"/>
  <c r="J66" i="24"/>
  <c r="T66" i="24" s="1"/>
  <c r="E66" i="24"/>
  <c r="D66" i="24"/>
  <c r="R65" i="24"/>
  <c r="Q65" i="24"/>
  <c r="Q101" i="24" s="1"/>
  <c r="O65" i="24"/>
  <c r="J65" i="24"/>
  <c r="T65" i="24" s="1"/>
  <c r="E65" i="24"/>
  <c r="D65" i="24"/>
  <c r="R64" i="24"/>
  <c r="Q64" i="24"/>
  <c r="Q100" i="24" s="1"/>
  <c r="O64" i="24"/>
  <c r="J64" i="24"/>
  <c r="T64" i="24" s="1"/>
  <c r="E64" i="24"/>
  <c r="D64" i="24"/>
  <c r="R63" i="24"/>
  <c r="Q63" i="24"/>
  <c r="Q99" i="24" s="1"/>
  <c r="O63" i="24"/>
  <c r="J63" i="24"/>
  <c r="T63" i="24" s="1"/>
  <c r="E63" i="24"/>
  <c r="D63" i="24"/>
  <c r="R62" i="24"/>
  <c r="Q62" i="24"/>
  <c r="Q98" i="24" s="1"/>
  <c r="O62" i="24"/>
  <c r="J62" i="24"/>
  <c r="T62" i="24" s="1"/>
  <c r="E62" i="24"/>
  <c r="D62" i="24"/>
  <c r="R61" i="24"/>
  <c r="Q61" i="24"/>
  <c r="Q97" i="24" s="1"/>
  <c r="O61" i="24"/>
  <c r="J61" i="24"/>
  <c r="T61" i="24" s="1"/>
  <c r="E61" i="24"/>
  <c r="D61" i="24"/>
  <c r="R60" i="24"/>
  <c r="Q60" i="24"/>
  <c r="Q96" i="24" s="1"/>
  <c r="O60" i="24"/>
  <c r="J60" i="24"/>
  <c r="E60" i="24"/>
  <c r="D60" i="24"/>
  <c r="R59" i="24"/>
  <c r="Q59" i="24"/>
  <c r="Q95" i="24" s="1"/>
  <c r="O59" i="24"/>
  <c r="J59" i="24"/>
  <c r="J89" i="24" s="1"/>
  <c r="E59" i="24"/>
  <c r="E95" i="24" s="1"/>
  <c r="D59" i="24"/>
  <c r="D95" i="24" s="1"/>
  <c r="N53" i="24"/>
  <c r="N127" i="24" s="1"/>
  <c r="M53" i="24"/>
  <c r="M127" i="24" s="1"/>
  <c r="L53" i="24"/>
  <c r="L127" i="24" s="1"/>
  <c r="I53" i="24"/>
  <c r="H53" i="24"/>
  <c r="H127" i="24" s="1"/>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N125" i="23"/>
  <c r="M125" i="23"/>
  <c r="L125" i="23"/>
  <c r="O125" i="23" s="1"/>
  <c r="I125" i="23"/>
  <c r="H125" i="23"/>
  <c r="G125" i="23"/>
  <c r="O124" i="23"/>
  <c r="J124" i="23"/>
  <c r="O123" i="23"/>
  <c r="J123" i="23"/>
  <c r="O122" i="23"/>
  <c r="J122" i="23"/>
  <c r="O121" i="23"/>
  <c r="J121" i="23"/>
  <c r="O120" i="23"/>
  <c r="J120" i="23"/>
  <c r="O119" i="23"/>
  <c r="J119" i="23"/>
  <c r="O118" i="23"/>
  <c r="J118" i="23"/>
  <c r="O117" i="23"/>
  <c r="J117" i="23"/>
  <c r="O116" i="23"/>
  <c r="J116" i="23"/>
  <c r="O115" i="23"/>
  <c r="J115" i="23"/>
  <c r="O114" i="23"/>
  <c r="J114" i="23"/>
  <c r="O113" i="23"/>
  <c r="J113" i="23"/>
  <c r="O112" i="23"/>
  <c r="J112" i="23"/>
  <c r="O111" i="23"/>
  <c r="J111" i="23"/>
  <c r="O110" i="23"/>
  <c r="J110" i="23"/>
  <c r="O109" i="23"/>
  <c r="J109" i="23"/>
  <c r="O108" i="23"/>
  <c r="J108" i="23"/>
  <c r="O107" i="23"/>
  <c r="J107" i="23"/>
  <c r="O106" i="23"/>
  <c r="J106" i="23"/>
  <c r="O105" i="23"/>
  <c r="J105" i="23"/>
  <c r="O104" i="23"/>
  <c r="J104" i="23"/>
  <c r="O103" i="23"/>
  <c r="J103" i="23"/>
  <c r="O102" i="23"/>
  <c r="J102" i="23"/>
  <c r="O101" i="23"/>
  <c r="J101" i="23"/>
  <c r="O100" i="23"/>
  <c r="J100" i="23"/>
  <c r="O99" i="23"/>
  <c r="J99" i="23"/>
  <c r="O98" i="23"/>
  <c r="J98" i="23"/>
  <c r="O97" i="23"/>
  <c r="J97" i="23"/>
  <c r="O96" i="23"/>
  <c r="J96" i="23"/>
  <c r="O95" i="23"/>
  <c r="J95" i="23"/>
  <c r="N89" i="23"/>
  <c r="M89" i="23"/>
  <c r="L89" i="23"/>
  <c r="I89" i="23"/>
  <c r="H89" i="23"/>
  <c r="G89" i="23"/>
  <c r="R88" i="23"/>
  <c r="Q88" i="23"/>
  <c r="O88" i="23"/>
  <c r="J88" i="23"/>
  <c r="E88" i="23"/>
  <c r="D88" i="23"/>
  <c r="R87" i="23"/>
  <c r="Q87" i="23"/>
  <c r="O87" i="23"/>
  <c r="J87" i="23"/>
  <c r="E87" i="23"/>
  <c r="D87" i="23"/>
  <c r="R86" i="23"/>
  <c r="Q86" i="23"/>
  <c r="O86" i="23"/>
  <c r="J86" i="23"/>
  <c r="E86" i="23"/>
  <c r="D86" i="23"/>
  <c r="R85" i="23"/>
  <c r="Q85" i="23"/>
  <c r="O85" i="23"/>
  <c r="J85" i="23"/>
  <c r="E85" i="23"/>
  <c r="D85" i="23"/>
  <c r="R84" i="23"/>
  <c r="Q84" i="23"/>
  <c r="O84" i="23"/>
  <c r="J84" i="23"/>
  <c r="E84" i="23"/>
  <c r="D84" i="23"/>
  <c r="R83" i="23"/>
  <c r="Q83" i="23"/>
  <c r="O83" i="23"/>
  <c r="J83" i="23"/>
  <c r="E83" i="23"/>
  <c r="D83" i="23"/>
  <c r="R82" i="23"/>
  <c r="Q82" i="23"/>
  <c r="O82" i="23"/>
  <c r="J82" i="23"/>
  <c r="E82" i="23"/>
  <c r="D82" i="23"/>
  <c r="R81" i="23"/>
  <c r="Q81" i="23"/>
  <c r="O81" i="23"/>
  <c r="J81" i="23"/>
  <c r="E81" i="23"/>
  <c r="D81" i="23"/>
  <c r="R80" i="23"/>
  <c r="Q80" i="23"/>
  <c r="O80" i="23"/>
  <c r="J80" i="23"/>
  <c r="E80" i="23"/>
  <c r="D80" i="23"/>
  <c r="R79" i="23"/>
  <c r="Q79" i="23"/>
  <c r="O79" i="23"/>
  <c r="J79" i="23"/>
  <c r="T79" i="23" s="1"/>
  <c r="E79" i="23"/>
  <c r="D79" i="23"/>
  <c r="R78" i="23"/>
  <c r="Q78" i="23"/>
  <c r="O78" i="23"/>
  <c r="J78" i="23"/>
  <c r="E78" i="23"/>
  <c r="D78" i="23"/>
  <c r="R77" i="23"/>
  <c r="Q77" i="23"/>
  <c r="O77" i="23"/>
  <c r="J77" i="23"/>
  <c r="T77" i="23" s="1"/>
  <c r="E77" i="23"/>
  <c r="D77" i="23"/>
  <c r="R76" i="23"/>
  <c r="Q76" i="23"/>
  <c r="O76" i="23"/>
  <c r="J76" i="23"/>
  <c r="E76" i="23"/>
  <c r="D76" i="23"/>
  <c r="R75" i="23"/>
  <c r="Q75" i="23"/>
  <c r="O75" i="23"/>
  <c r="J75" i="23"/>
  <c r="T75" i="23" s="1"/>
  <c r="E75" i="23"/>
  <c r="D75" i="23"/>
  <c r="R74" i="23"/>
  <c r="Q74" i="23"/>
  <c r="O74" i="23"/>
  <c r="J74" i="23"/>
  <c r="E74" i="23"/>
  <c r="D74" i="23"/>
  <c r="R73" i="23"/>
  <c r="Q73" i="23"/>
  <c r="O73" i="23"/>
  <c r="J73" i="23"/>
  <c r="T73" i="23" s="1"/>
  <c r="E73" i="23"/>
  <c r="D73" i="23"/>
  <c r="R72" i="23"/>
  <c r="Q72" i="23"/>
  <c r="O72" i="23"/>
  <c r="J72" i="23"/>
  <c r="E72" i="23"/>
  <c r="D72" i="23"/>
  <c r="R71" i="23"/>
  <c r="Q71" i="23"/>
  <c r="O71" i="23"/>
  <c r="J71" i="23"/>
  <c r="T71" i="23" s="1"/>
  <c r="E71" i="23"/>
  <c r="D71" i="23"/>
  <c r="R70" i="23"/>
  <c r="Q70" i="23"/>
  <c r="O70" i="23"/>
  <c r="J70" i="23"/>
  <c r="E70" i="23"/>
  <c r="D70" i="23"/>
  <c r="R69" i="23"/>
  <c r="Q69" i="23"/>
  <c r="O69" i="23"/>
  <c r="J69" i="23"/>
  <c r="T69" i="23" s="1"/>
  <c r="E69" i="23"/>
  <c r="D69" i="23"/>
  <c r="R68" i="23"/>
  <c r="Q68" i="23"/>
  <c r="O68" i="23"/>
  <c r="J68" i="23"/>
  <c r="E68" i="23"/>
  <c r="D68" i="23"/>
  <c r="R67" i="23"/>
  <c r="Q67" i="23"/>
  <c r="O67" i="23"/>
  <c r="J67" i="23"/>
  <c r="T67" i="23" s="1"/>
  <c r="E67" i="23"/>
  <c r="D67" i="23"/>
  <c r="R66" i="23"/>
  <c r="Q66" i="23"/>
  <c r="O66" i="23"/>
  <c r="J66" i="23"/>
  <c r="E66" i="23"/>
  <c r="D66" i="23"/>
  <c r="R65" i="23"/>
  <c r="Q65" i="23"/>
  <c r="O65" i="23"/>
  <c r="J65" i="23"/>
  <c r="T65" i="23" s="1"/>
  <c r="E65" i="23"/>
  <c r="D65" i="23"/>
  <c r="R64" i="23"/>
  <c r="Q64" i="23"/>
  <c r="O64" i="23"/>
  <c r="J64" i="23"/>
  <c r="E64" i="23"/>
  <c r="D64" i="23"/>
  <c r="R63" i="23"/>
  <c r="Q63" i="23"/>
  <c r="O63" i="23"/>
  <c r="J63" i="23"/>
  <c r="T63" i="23" s="1"/>
  <c r="E63" i="23"/>
  <c r="D63" i="23"/>
  <c r="R62" i="23"/>
  <c r="Q62" i="23"/>
  <c r="O62" i="23"/>
  <c r="J62" i="23"/>
  <c r="E62" i="23"/>
  <c r="D62" i="23"/>
  <c r="R61" i="23"/>
  <c r="Q61" i="23"/>
  <c r="O61" i="23"/>
  <c r="J61" i="23"/>
  <c r="T61" i="23" s="1"/>
  <c r="E61" i="23"/>
  <c r="D61" i="23"/>
  <c r="R60" i="23"/>
  <c r="Q60" i="23"/>
  <c r="O60" i="23"/>
  <c r="J60" i="23"/>
  <c r="E60" i="23"/>
  <c r="D60" i="23"/>
  <c r="R59" i="23"/>
  <c r="Q59" i="23"/>
  <c r="O59" i="23"/>
  <c r="J59" i="23"/>
  <c r="J89" i="23" s="1"/>
  <c r="E59" i="23"/>
  <c r="D59" i="23"/>
  <c r="N53" i="23"/>
  <c r="M53" i="23"/>
  <c r="M127" i="23" s="1"/>
  <c r="L53" i="23"/>
  <c r="L127" i="23" s="1"/>
  <c r="I53" i="23"/>
  <c r="I127" i="23" s="1"/>
  <c r="H53" i="23"/>
  <c r="G53" i="23"/>
  <c r="G127" i="23" s="1"/>
  <c r="O52" i="23"/>
  <c r="J52" i="23"/>
  <c r="O51" i="23"/>
  <c r="J51" i="23"/>
  <c r="O50" i="23"/>
  <c r="J50" i="23"/>
  <c r="O49" i="23"/>
  <c r="J49" i="23"/>
  <c r="O48" i="23"/>
  <c r="J48" i="23"/>
  <c r="O47" i="23"/>
  <c r="J47" i="23"/>
  <c r="O46" i="23"/>
  <c r="J46" i="23"/>
  <c r="O45" i="23"/>
  <c r="J45" i="23"/>
  <c r="O44" i="23"/>
  <c r="J44" i="23"/>
  <c r="O43" i="23"/>
  <c r="J43" i="23"/>
  <c r="O42" i="23"/>
  <c r="J42" i="23"/>
  <c r="O41" i="23"/>
  <c r="J41" i="23"/>
  <c r="O40" i="23"/>
  <c r="J40" i="23"/>
  <c r="O39" i="23"/>
  <c r="J39" i="23"/>
  <c r="O38" i="23"/>
  <c r="J38" i="23"/>
  <c r="O37" i="23"/>
  <c r="J37" i="23"/>
  <c r="O36" i="23"/>
  <c r="J36" i="23"/>
  <c r="O35" i="23"/>
  <c r="J35" i="23"/>
  <c r="O34" i="23"/>
  <c r="J34" i="23"/>
  <c r="O33" i="23"/>
  <c r="J33" i="23"/>
  <c r="O32" i="23"/>
  <c r="J32" i="23"/>
  <c r="O31" i="23"/>
  <c r="J31" i="23"/>
  <c r="O30" i="23"/>
  <c r="J30" i="23"/>
  <c r="O29" i="23"/>
  <c r="J29" i="23"/>
  <c r="O28" i="23"/>
  <c r="J28" i="23"/>
  <c r="O27" i="23"/>
  <c r="J27" i="23"/>
  <c r="O26" i="23"/>
  <c r="J26" i="23"/>
  <c r="O25" i="23"/>
  <c r="J25" i="23"/>
  <c r="O24" i="23"/>
  <c r="J24" i="23"/>
  <c r="O23" i="23"/>
  <c r="J23" i="23"/>
  <c r="C5" i="23"/>
  <c r="J12" i="22"/>
  <c r="E12" i="22"/>
  <c r="N85" i="22"/>
  <c r="M85" i="22"/>
  <c r="L85" i="22"/>
  <c r="I85" i="22"/>
  <c r="H85" i="22"/>
  <c r="G85" i="22"/>
  <c r="O84" i="22"/>
  <c r="J84" i="22"/>
  <c r="E84" i="22"/>
  <c r="E182" i="22" s="1"/>
  <c r="E282" i="22" s="1"/>
  <c r="E382" i="22" s="1"/>
  <c r="D84" i="22"/>
  <c r="D182" i="22" s="1"/>
  <c r="D282" i="22" s="1"/>
  <c r="D382" i="22" s="1"/>
  <c r="O83" i="22"/>
  <c r="J83" i="22"/>
  <c r="E83" i="22"/>
  <c r="E181" i="22" s="1"/>
  <c r="E281" i="22" s="1"/>
  <c r="E381" i="22" s="1"/>
  <c r="D83" i="22"/>
  <c r="D181" i="22" s="1"/>
  <c r="D281" i="22" s="1"/>
  <c r="D381" i="22" s="1"/>
  <c r="O82" i="22"/>
  <c r="J82" i="22"/>
  <c r="E82" i="22"/>
  <c r="E180" i="22" s="1"/>
  <c r="E280" i="22" s="1"/>
  <c r="E380" i="22" s="1"/>
  <c r="D82" i="22"/>
  <c r="D180" i="22" s="1"/>
  <c r="D280" i="22" s="1"/>
  <c r="D380" i="22" s="1"/>
  <c r="O81" i="22"/>
  <c r="J81" i="22"/>
  <c r="E81" i="22"/>
  <c r="E179" i="22" s="1"/>
  <c r="E279" i="22" s="1"/>
  <c r="E379" i="22" s="1"/>
  <c r="D81" i="22"/>
  <c r="D179" i="22" s="1"/>
  <c r="D279" i="22" s="1"/>
  <c r="D379" i="22" s="1"/>
  <c r="O80" i="22"/>
  <c r="J80" i="22"/>
  <c r="E80" i="22"/>
  <c r="E178" i="22" s="1"/>
  <c r="E278" i="22" s="1"/>
  <c r="E378" i="22" s="1"/>
  <c r="D80" i="22"/>
  <c r="D178" i="22" s="1"/>
  <c r="D278" i="22" s="1"/>
  <c r="D378" i="22" s="1"/>
  <c r="O79" i="22"/>
  <c r="J79" i="22"/>
  <c r="E79" i="22"/>
  <c r="E177" i="22" s="1"/>
  <c r="E277" i="22" s="1"/>
  <c r="E377" i="22" s="1"/>
  <c r="D79" i="22"/>
  <c r="D177" i="22" s="1"/>
  <c r="D277" i="22" s="1"/>
  <c r="D377" i="22" s="1"/>
  <c r="O78" i="22"/>
  <c r="J78" i="22"/>
  <c r="E78" i="22"/>
  <c r="E176" i="22" s="1"/>
  <c r="E276" i="22" s="1"/>
  <c r="E376" i="22" s="1"/>
  <c r="D78" i="22"/>
  <c r="D176" i="22" s="1"/>
  <c r="D276" i="22" s="1"/>
  <c r="D376" i="22" s="1"/>
  <c r="O77" i="22"/>
  <c r="J77" i="22"/>
  <c r="E77" i="22"/>
  <c r="E175" i="22" s="1"/>
  <c r="E275" i="22" s="1"/>
  <c r="E375" i="22" s="1"/>
  <c r="D77" i="22"/>
  <c r="D175" i="22" s="1"/>
  <c r="D275" i="22" s="1"/>
  <c r="D375" i="22" s="1"/>
  <c r="O76" i="22"/>
  <c r="J76" i="22"/>
  <c r="E76" i="22"/>
  <c r="E174" i="22" s="1"/>
  <c r="E274" i="22" s="1"/>
  <c r="E374" i="22" s="1"/>
  <c r="D76" i="22"/>
  <c r="D174" i="22" s="1"/>
  <c r="D274" i="22" s="1"/>
  <c r="D374" i="22" s="1"/>
  <c r="O75" i="22"/>
  <c r="J75" i="22"/>
  <c r="E75" i="22"/>
  <c r="E173" i="22" s="1"/>
  <c r="E273" i="22" s="1"/>
  <c r="E373" i="22" s="1"/>
  <c r="D75" i="22"/>
  <c r="D173" i="22" s="1"/>
  <c r="D273" i="22" s="1"/>
  <c r="D373" i="22" s="1"/>
  <c r="O74" i="22"/>
  <c r="J74" i="22"/>
  <c r="E74" i="22"/>
  <c r="E172" i="22" s="1"/>
  <c r="E272" i="22" s="1"/>
  <c r="E372" i="22" s="1"/>
  <c r="D74" i="22"/>
  <c r="D172" i="22" s="1"/>
  <c r="D272" i="22" s="1"/>
  <c r="D372" i="22" s="1"/>
  <c r="O73" i="22"/>
  <c r="J73" i="22"/>
  <c r="E73" i="22"/>
  <c r="E171" i="22" s="1"/>
  <c r="E271" i="22" s="1"/>
  <c r="E371" i="22" s="1"/>
  <c r="D73" i="22"/>
  <c r="D171" i="22" s="1"/>
  <c r="D271" i="22" s="1"/>
  <c r="D371" i="22" s="1"/>
  <c r="O72" i="22"/>
  <c r="J72" i="22"/>
  <c r="E72" i="22"/>
  <c r="E170" i="22" s="1"/>
  <c r="E270" i="22" s="1"/>
  <c r="E370" i="22" s="1"/>
  <c r="D72" i="22"/>
  <c r="D170" i="22" s="1"/>
  <c r="D270" i="22" s="1"/>
  <c r="D370" i="22" s="1"/>
  <c r="Q71" i="22"/>
  <c r="O71" i="22"/>
  <c r="J71" i="22"/>
  <c r="E71" i="22"/>
  <c r="E169" i="22" s="1"/>
  <c r="E269" i="22" s="1"/>
  <c r="E369" i="22" s="1"/>
  <c r="D71" i="22"/>
  <c r="D169" i="22" s="1"/>
  <c r="D269" i="22" s="1"/>
  <c r="D369" i="22" s="1"/>
  <c r="Q70" i="22"/>
  <c r="O70" i="22"/>
  <c r="J70" i="22"/>
  <c r="E70" i="22"/>
  <c r="E168" i="22" s="1"/>
  <c r="E268" i="22" s="1"/>
  <c r="E368" i="22" s="1"/>
  <c r="D70" i="22"/>
  <c r="D168" i="22" s="1"/>
  <c r="D268" i="22" s="1"/>
  <c r="D368" i="22" s="1"/>
  <c r="Q69" i="22"/>
  <c r="O69" i="22"/>
  <c r="J69" i="22"/>
  <c r="E69" i="22"/>
  <c r="E167" i="22" s="1"/>
  <c r="E267" i="22" s="1"/>
  <c r="E367" i="22" s="1"/>
  <c r="D69" i="22"/>
  <c r="D167" i="22" s="1"/>
  <c r="D267" i="22" s="1"/>
  <c r="D367" i="22" s="1"/>
  <c r="Q68" i="22"/>
  <c r="O68" i="22"/>
  <c r="J68" i="22"/>
  <c r="E68" i="22"/>
  <c r="E166" i="22" s="1"/>
  <c r="E266" i="22" s="1"/>
  <c r="E366" i="22" s="1"/>
  <c r="D68" i="22"/>
  <c r="D166" i="22" s="1"/>
  <c r="D266" i="22" s="1"/>
  <c r="D366" i="22" s="1"/>
  <c r="Q67" i="22"/>
  <c r="O67" i="22"/>
  <c r="J67" i="22"/>
  <c r="E67" i="22"/>
  <c r="E165" i="22" s="1"/>
  <c r="E265" i="22" s="1"/>
  <c r="E365" i="22" s="1"/>
  <c r="D67" i="22"/>
  <c r="D165" i="22" s="1"/>
  <c r="D265" i="22" s="1"/>
  <c r="D365" i="22" s="1"/>
  <c r="Q66" i="22"/>
  <c r="O66" i="22"/>
  <c r="J66" i="22"/>
  <c r="E66" i="22"/>
  <c r="E164" i="22" s="1"/>
  <c r="E264" i="22" s="1"/>
  <c r="E364" i="22" s="1"/>
  <c r="D66" i="22"/>
  <c r="D164" i="22" s="1"/>
  <c r="D264" i="22" s="1"/>
  <c r="D364" i="22" s="1"/>
  <c r="Q65" i="22"/>
  <c r="O65" i="22"/>
  <c r="J65" i="22"/>
  <c r="E65" i="22"/>
  <c r="E163" i="22" s="1"/>
  <c r="E263" i="22" s="1"/>
  <c r="E363" i="22" s="1"/>
  <c r="D65" i="22"/>
  <c r="D163" i="22" s="1"/>
  <c r="D263" i="22" s="1"/>
  <c r="D363" i="22" s="1"/>
  <c r="Q64" i="22"/>
  <c r="O64" i="22"/>
  <c r="J64" i="22"/>
  <c r="E64" i="22"/>
  <c r="E162" i="22" s="1"/>
  <c r="E262" i="22" s="1"/>
  <c r="E362" i="22" s="1"/>
  <c r="D64" i="22"/>
  <c r="D162" i="22" s="1"/>
  <c r="D262" i="22" s="1"/>
  <c r="D362" i="22" s="1"/>
  <c r="Q63" i="22"/>
  <c r="O63" i="22"/>
  <c r="J63" i="22"/>
  <c r="E63" i="22"/>
  <c r="E161" i="22" s="1"/>
  <c r="E261" i="22" s="1"/>
  <c r="E361" i="22" s="1"/>
  <c r="D63" i="22"/>
  <c r="D161" i="22" s="1"/>
  <c r="D261" i="22" s="1"/>
  <c r="D361" i="22" s="1"/>
  <c r="Q62" i="22"/>
  <c r="O62" i="22"/>
  <c r="J62" i="22"/>
  <c r="Q61" i="22"/>
  <c r="O61" i="22"/>
  <c r="J61" i="22"/>
  <c r="R60" i="22"/>
  <c r="Q60" i="22"/>
  <c r="O60" i="22"/>
  <c r="J60" i="22"/>
  <c r="T60" i="22" s="1"/>
  <c r="R59" i="22"/>
  <c r="Q59" i="22"/>
  <c r="O59" i="22"/>
  <c r="J59" i="22"/>
  <c r="T59" i="22" s="1"/>
  <c r="R58" i="22"/>
  <c r="Q58" i="22"/>
  <c r="O58" i="22"/>
  <c r="J58" i="22"/>
  <c r="R57" i="22"/>
  <c r="Q57" i="22"/>
  <c r="O57" i="22"/>
  <c r="J57" i="22"/>
  <c r="T57" i="22" s="1"/>
  <c r="R56" i="22"/>
  <c r="Q56" i="22"/>
  <c r="J56" i="22"/>
  <c r="R55" i="22"/>
  <c r="Q55" i="22"/>
  <c r="O55" i="22"/>
  <c r="J55" i="22"/>
  <c r="N49" i="22"/>
  <c r="M49" i="22"/>
  <c r="L49" i="22"/>
  <c r="I49" i="22"/>
  <c r="I88" i="22" s="1"/>
  <c r="H49" i="22"/>
  <c r="G49" i="22"/>
  <c r="O48" i="22"/>
  <c r="J48" i="22"/>
  <c r="O47" i="22"/>
  <c r="J47" i="22"/>
  <c r="O46" i="22"/>
  <c r="J46" i="22"/>
  <c r="O45" i="22"/>
  <c r="J45" i="22"/>
  <c r="O44" i="22"/>
  <c r="J44" i="22"/>
  <c r="O43" i="22"/>
  <c r="J43" i="22"/>
  <c r="O42" i="22"/>
  <c r="J42" i="22"/>
  <c r="O41" i="22"/>
  <c r="J41" i="22"/>
  <c r="O40" i="22"/>
  <c r="J40" i="22"/>
  <c r="O39" i="22"/>
  <c r="J39" i="22"/>
  <c r="O38" i="22"/>
  <c r="J38" i="22"/>
  <c r="O37" i="22"/>
  <c r="J37" i="22"/>
  <c r="O36" i="22"/>
  <c r="J36" i="22"/>
  <c r="O35" i="22"/>
  <c r="J35" i="22"/>
  <c r="O34" i="22"/>
  <c r="J34" i="22"/>
  <c r="O33" i="22"/>
  <c r="J33" i="22"/>
  <c r="O32" i="22"/>
  <c r="J32" i="22"/>
  <c r="O31" i="22"/>
  <c r="J31" i="22"/>
  <c r="O30" i="22"/>
  <c r="J30" i="22"/>
  <c r="O29" i="22"/>
  <c r="J29" i="22"/>
  <c r="O28" i="22"/>
  <c r="J28" i="22"/>
  <c r="O27" i="22"/>
  <c r="J27" i="22"/>
  <c r="O26" i="22"/>
  <c r="J26" i="22"/>
  <c r="O25" i="22"/>
  <c r="J25" i="22"/>
  <c r="O24" i="22"/>
  <c r="J24" i="22"/>
  <c r="O23" i="22"/>
  <c r="J23" i="22"/>
  <c r="O22" i="22"/>
  <c r="J22" i="22"/>
  <c r="O21" i="22"/>
  <c r="J21" i="22"/>
  <c r="O20" i="22"/>
  <c r="J20" i="22"/>
  <c r="O19" i="22"/>
  <c r="J19" i="22"/>
  <c r="R95" i="23" l="1"/>
  <c r="R97" i="23"/>
  <c r="X61" i="23"/>
  <c r="R99" i="23"/>
  <c r="X99" i="23" s="1"/>
  <c r="X63" i="23"/>
  <c r="R101" i="23"/>
  <c r="X101" i="23" s="1"/>
  <c r="X65" i="23"/>
  <c r="R103" i="23"/>
  <c r="X103" i="23" s="1"/>
  <c r="X67" i="23"/>
  <c r="R105" i="23"/>
  <c r="X105" i="23" s="1"/>
  <c r="X69" i="23"/>
  <c r="R107" i="23"/>
  <c r="X107" i="23" s="1"/>
  <c r="X71" i="23"/>
  <c r="R109" i="23"/>
  <c r="X109" i="23" s="1"/>
  <c r="X73" i="23"/>
  <c r="R111" i="23"/>
  <c r="X111" i="23" s="1"/>
  <c r="X75" i="23"/>
  <c r="R113" i="23"/>
  <c r="X113" i="23" s="1"/>
  <c r="X77" i="23"/>
  <c r="R115" i="23"/>
  <c r="X115" i="23" s="1"/>
  <c r="X79" i="23"/>
  <c r="R117" i="23"/>
  <c r="X117" i="23" s="1"/>
  <c r="X81" i="23"/>
  <c r="R119" i="23"/>
  <c r="X119" i="23" s="1"/>
  <c r="X83" i="23"/>
  <c r="R121" i="23"/>
  <c r="X121" i="23" s="1"/>
  <c r="X85" i="23"/>
  <c r="R123" i="23"/>
  <c r="X123" i="23" s="1"/>
  <c r="X87" i="23"/>
  <c r="J53" i="24"/>
  <c r="J127" i="24" s="1"/>
  <c r="S59" i="24"/>
  <c r="S95" i="24"/>
  <c r="S23" i="24"/>
  <c r="X25" i="24"/>
  <c r="S61" i="24"/>
  <c r="S97" i="24"/>
  <c r="S25" i="24"/>
  <c r="T25" i="24"/>
  <c r="S99" i="24"/>
  <c r="S27" i="24"/>
  <c r="S63" i="24"/>
  <c r="S65" i="24"/>
  <c r="S101" i="24"/>
  <c r="S29" i="24"/>
  <c r="S103" i="24"/>
  <c r="U103" i="24" s="1"/>
  <c r="S31" i="24"/>
  <c r="X31" i="24"/>
  <c r="S67" i="24"/>
  <c r="T31" i="24"/>
  <c r="X33" i="24"/>
  <c r="S69" i="24"/>
  <c r="S105" i="24"/>
  <c r="S33" i="24"/>
  <c r="T33" i="24"/>
  <c r="S107" i="24"/>
  <c r="S35" i="24"/>
  <c r="X35" i="24"/>
  <c r="S71" i="24"/>
  <c r="T35" i="24"/>
  <c r="X37" i="24"/>
  <c r="S73" i="24"/>
  <c r="S109" i="24"/>
  <c r="S37" i="24"/>
  <c r="T37" i="24"/>
  <c r="S111" i="24"/>
  <c r="U111" i="24" s="1"/>
  <c r="S39" i="24"/>
  <c r="X39" i="24"/>
  <c r="S75" i="24"/>
  <c r="T39" i="24"/>
  <c r="X41" i="24"/>
  <c r="S77" i="24"/>
  <c r="S113" i="24"/>
  <c r="S41" i="24"/>
  <c r="T41" i="24"/>
  <c r="X43" i="24"/>
  <c r="S115" i="24"/>
  <c r="S43" i="24"/>
  <c r="S79" i="24"/>
  <c r="T43" i="24"/>
  <c r="X45" i="24"/>
  <c r="S81" i="24"/>
  <c r="U81" i="24" s="1"/>
  <c r="S117" i="24"/>
  <c r="S45" i="24"/>
  <c r="T45" i="24"/>
  <c r="S119" i="24"/>
  <c r="U119" i="24" s="1"/>
  <c r="S47" i="24"/>
  <c r="X47" i="24"/>
  <c r="S83" i="24"/>
  <c r="T47" i="24"/>
  <c r="X49" i="24"/>
  <c r="S85" i="24"/>
  <c r="S121" i="24"/>
  <c r="S49" i="24"/>
  <c r="T49" i="24"/>
  <c r="S123" i="24"/>
  <c r="S51" i="24"/>
  <c r="X51" i="24"/>
  <c r="S87" i="24"/>
  <c r="T51" i="24"/>
  <c r="R100" i="25"/>
  <c r="X100" i="25" s="1"/>
  <c r="X64" i="25"/>
  <c r="R114" i="25"/>
  <c r="X114" i="25" s="1"/>
  <c r="X78" i="25"/>
  <c r="R122" i="25"/>
  <c r="X122" i="25" s="1"/>
  <c r="X86" i="25"/>
  <c r="S96" i="26"/>
  <c r="S60" i="26"/>
  <c r="S24" i="26"/>
  <c r="X28" i="26"/>
  <c r="S100" i="26"/>
  <c r="U100" i="26" s="1"/>
  <c r="S28" i="26"/>
  <c r="S64" i="26"/>
  <c r="T28" i="26"/>
  <c r="W28" i="26"/>
  <c r="S106" i="26"/>
  <c r="S70" i="26"/>
  <c r="S34" i="26"/>
  <c r="X40" i="26"/>
  <c r="S112" i="26"/>
  <c r="S40" i="26"/>
  <c r="S76" i="26"/>
  <c r="T40" i="26"/>
  <c r="X46" i="26"/>
  <c r="S118" i="26"/>
  <c r="S82" i="26"/>
  <c r="S46" i="26"/>
  <c r="T46" i="26"/>
  <c r="X52" i="26"/>
  <c r="S124" i="26"/>
  <c r="U124" i="26" s="1"/>
  <c r="S52" i="26"/>
  <c r="S88" i="26"/>
  <c r="T52" i="26"/>
  <c r="U99" i="26"/>
  <c r="R101" i="27"/>
  <c r="X101" i="27" s="1"/>
  <c r="X65" i="27"/>
  <c r="R103" i="27"/>
  <c r="X103" i="27" s="1"/>
  <c r="X67" i="27"/>
  <c r="R109" i="27"/>
  <c r="X109" i="27" s="1"/>
  <c r="X73" i="27"/>
  <c r="R113" i="27"/>
  <c r="X113" i="27" s="1"/>
  <c r="X77" i="27"/>
  <c r="R117" i="27"/>
  <c r="X117" i="27" s="1"/>
  <c r="X81" i="27"/>
  <c r="R121" i="27"/>
  <c r="X121" i="27" s="1"/>
  <c r="X85" i="27"/>
  <c r="S23" i="23"/>
  <c r="S25" i="23"/>
  <c r="X25" i="23"/>
  <c r="T25" i="23"/>
  <c r="S27" i="23"/>
  <c r="S29" i="23"/>
  <c r="X31" i="23"/>
  <c r="S31" i="23"/>
  <c r="T31" i="23"/>
  <c r="X33" i="23"/>
  <c r="S33" i="23"/>
  <c r="T33" i="23"/>
  <c r="X35" i="23"/>
  <c r="S35" i="23"/>
  <c r="T35" i="23"/>
  <c r="S37" i="23"/>
  <c r="X37" i="23"/>
  <c r="T37" i="23"/>
  <c r="X39" i="23"/>
  <c r="S39" i="23"/>
  <c r="T39" i="23"/>
  <c r="S41" i="23"/>
  <c r="X41" i="23"/>
  <c r="T41" i="23"/>
  <c r="X43" i="23"/>
  <c r="S43" i="23"/>
  <c r="T43" i="23"/>
  <c r="S45" i="23"/>
  <c r="X45" i="23"/>
  <c r="T45" i="23"/>
  <c r="X47" i="23"/>
  <c r="S47" i="23"/>
  <c r="T47" i="23"/>
  <c r="X49" i="23"/>
  <c r="S49" i="23"/>
  <c r="T49" i="23"/>
  <c r="X51" i="23"/>
  <c r="S51" i="23"/>
  <c r="T51" i="23"/>
  <c r="Q96" i="23"/>
  <c r="S96" i="23" s="1"/>
  <c r="S60" i="23"/>
  <c r="Q98" i="23"/>
  <c r="S62" i="23"/>
  <c r="Q100" i="23"/>
  <c r="S64" i="23"/>
  <c r="U64" i="23" s="1"/>
  <c r="Q102" i="23"/>
  <c r="S66" i="23"/>
  <c r="Q104" i="23"/>
  <c r="S68" i="23"/>
  <c r="U68" i="23" s="1"/>
  <c r="Q106" i="23"/>
  <c r="S106" i="23" s="1"/>
  <c r="S70" i="23"/>
  <c r="Q108" i="23"/>
  <c r="S72" i="23"/>
  <c r="U72" i="23" s="1"/>
  <c r="Q110" i="23"/>
  <c r="S74" i="23"/>
  <c r="Q112" i="23"/>
  <c r="S76" i="23"/>
  <c r="U76" i="23" s="1"/>
  <c r="Q114" i="23"/>
  <c r="S78" i="23"/>
  <c r="Q116" i="23"/>
  <c r="S80" i="23"/>
  <c r="T81" i="23"/>
  <c r="Q118" i="23"/>
  <c r="S82" i="23"/>
  <c r="T83" i="23"/>
  <c r="U83" i="23" s="1"/>
  <c r="Q120" i="23"/>
  <c r="S84" i="23"/>
  <c r="T85" i="23"/>
  <c r="Q122" i="23"/>
  <c r="S86" i="23"/>
  <c r="T87" i="23"/>
  <c r="Q124" i="23"/>
  <c r="S88" i="23"/>
  <c r="T97" i="23"/>
  <c r="T99" i="23"/>
  <c r="T101" i="23"/>
  <c r="T103" i="23"/>
  <c r="T105" i="23"/>
  <c r="T107" i="23"/>
  <c r="T109" i="23"/>
  <c r="T111" i="23"/>
  <c r="T113" i="23"/>
  <c r="T115" i="23"/>
  <c r="T117" i="23"/>
  <c r="T119" i="23"/>
  <c r="T121" i="23"/>
  <c r="T123" i="23"/>
  <c r="J125" i="23"/>
  <c r="O53" i="24"/>
  <c r="O127" i="24" s="1"/>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24" i="25"/>
  <c r="S60" i="25"/>
  <c r="S96" i="25"/>
  <c r="X26" i="25"/>
  <c r="S98" i="25"/>
  <c r="S26" i="25"/>
  <c r="S62" i="25"/>
  <c r="U62" i="25" s="1"/>
  <c r="T26" i="25"/>
  <c r="W26" i="25"/>
  <c r="X28" i="25"/>
  <c r="S64" i="25"/>
  <c r="S100" i="25"/>
  <c r="S28" i="25"/>
  <c r="W28" i="25"/>
  <c r="Y28" i="25" s="1"/>
  <c r="T28" i="25"/>
  <c r="X30" i="25"/>
  <c r="S66" i="25"/>
  <c r="S102" i="25"/>
  <c r="S30" i="25"/>
  <c r="U30" i="25" s="1"/>
  <c r="T30" i="25"/>
  <c r="X32" i="25"/>
  <c r="S104" i="25"/>
  <c r="S68" i="25"/>
  <c r="S32" i="25"/>
  <c r="T32" i="25"/>
  <c r="S106" i="25"/>
  <c r="S34" i="25"/>
  <c r="S70" i="25"/>
  <c r="X36" i="25"/>
  <c r="S72" i="25"/>
  <c r="S36" i="25"/>
  <c r="U36" i="25" s="1"/>
  <c r="S108" i="25"/>
  <c r="T36" i="25"/>
  <c r="X38" i="25"/>
  <c r="S110" i="25"/>
  <c r="S38" i="25"/>
  <c r="S74" i="25"/>
  <c r="T38" i="25"/>
  <c r="X40" i="25"/>
  <c r="S40" i="25"/>
  <c r="U40" i="25" s="1"/>
  <c r="S76" i="25"/>
  <c r="S112" i="25"/>
  <c r="U112" i="25" s="1"/>
  <c r="T40" i="25"/>
  <c r="X42" i="25"/>
  <c r="S78" i="25"/>
  <c r="S114" i="25"/>
  <c r="U114" i="25" s="1"/>
  <c r="S42" i="25"/>
  <c r="T42" i="25"/>
  <c r="X44" i="25"/>
  <c r="S116" i="25"/>
  <c r="U116" i="25" s="1"/>
  <c r="S80" i="25"/>
  <c r="S44" i="25"/>
  <c r="U44" i="25" s="1"/>
  <c r="T44" i="25"/>
  <c r="X46" i="25"/>
  <c r="S118" i="25"/>
  <c r="S46" i="25"/>
  <c r="S82" i="25"/>
  <c r="T46" i="25"/>
  <c r="X48" i="25"/>
  <c r="S84" i="25"/>
  <c r="S48" i="25"/>
  <c r="S120" i="25"/>
  <c r="U120" i="25" s="1"/>
  <c r="T48" i="25"/>
  <c r="X50" i="25"/>
  <c r="S122" i="25"/>
  <c r="S50" i="25"/>
  <c r="U50" i="25" s="1"/>
  <c r="S86" i="25"/>
  <c r="T50" i="25"/>
  <c r="X52" i="25"/>
  <c r="S52" i="25"/>
  <c r="U52" i="25" s="1"/>
  <c r="S88" i="25"/>
  <c r="S124" i="25"/>
  <c r="T52" i="25"/>
  <c r="U97" i="25"/>
  <c r="U105" i="25"/>
  <c r="U113" i="25"/>
  <c r="T84" i="25"/>
  <c r="U84" i="25" s="1"/>
  <c r="T86" i="25"/>
  <c r="T88" i="25"/>
  <c r="U88" i="25" s="1"/>
  <c r="T98" i="25"/>
  <c r="T100" i="25"/>
  <c r="T102" i="25"/>
  <c r="T104" i="25"/>
  <c r="U104" i="25" s="1"/>
  <c r="T108" i="25"/>
  <c r="T110" i="25"/>
  <c r="T112" i="25"/>
  <c r="T114" i="25"/>
  <c r="T116" i="25"/>
  <c r="T118" i="25"/>
  <c r="T120" i="25"/>
  <c r="T122" i="25"/>
  <c r="U122" i="25" s="1"/>
  <c r="T124" i="25"/>
  <c r="R95" i="26"/>
  <c r="R97" i="26"/>
  <c r="X61" i="26"/>
  <c r="W61" i="26"/>
  <c r="Y61" i="26" s="1"/>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S23" i="27"/>
  <c r="S59" i="27"/>
  <c r="S95" i="27"/>
  <c r="S125" i="27" s="1"/>
  <c r="S132" i="27" s="1"/>
  <c r="X25" i="27"/>
  <c r="S97" i="27"/>
  <c r="S61" i="27"/>
  <c r="S25" i="27"/>
  <c r="U25" i="27" s="1"/>
  <c r="W25" i="27"/>
  <c r="T25" i="27"/>
  <c r="S63" i="27"/>
  <c r="U63" i="27" s="1"/>
  <c r="S99" i="27"/>
  <c r="S27" i="27"/>
  <c r="S101" i="27"/>
  <c r="U101" i="27" s="1"/>
  <c r="S29" i="27"/>
  <c r="S65" i="27"/>
  <c r="X31" i="27"/>
  <c r="S103" i="27"/>
  <c r="U103" i="27" s="1"/>
  <c r="S31" i="27"/>
  <c r="S67" i="27"/>
  <c r="T31" i="27"/>
  <c r="X33" i="27"/>
  <c r="S105" i="27"/>
  <c r="S33" i="27"/>
  <c r="S69" i="27"/>
  <c r="T33" i="27"/>
  <c r="X35" i="27"/>
  <c r="S107" i="27"/>
  <c r="S71" i="27"/>
  <c r="S35" i="27"/>
  <c r="U35" i="27" s="1"/>
  <c r="T35" i="27"/>
  <c r="X37" i="27"/>
  <c r="S109" i="27"/>
  <c r="S37" i="27"/>
  <c r="U37" i="27" s="1"/>
  <c r="S73" i="27"/>
  <c r="T37" i="27"/>
  <c r="X39" i="27"/>
  <c r="S111" i="27"/>
  <c r="S39" i="27"/>
  <c r="S75" i="27"/>
  <c r="T39" i="27"/>
  <c r="X41" i="27"/>
  <c r="S113" i="27"/>
  <c r="S77" i="27"/>
  <c r="S41" i="27"/>
  <c r="T41" i="27"/>
  <c r="U41" i="27" s="1"/>
  <c r="X43" i="27"/>
  <c r="S79" i="27"/>
  <c r="S115" i="27"/>
  <c r="S43" i="27"/>
  <c r="T43" i="27"/>
  <c r="X45" i="27"/>
  <c r="S117" i="27"/>
  <c r="S45" i="27"/>
  <c r="U45" i="27" s="1"/>
  <c r="S81" i="27"/>
  <c r="T45" i="27"/>
  <c r="X47" i="27"/>
  <c r="S47" i="27"/>
  <c r="S119" i="27"/>
  <c r="S83" i="27"/>
  <c r="T47" i="27"/>
  <c r="X49" i="27"/>
  <c r="S121" i="27"/>
  <c r="S85" i="27"/>
  <c r="S49" i="27"/>
  <c r="T49" i="27"/>
  <c r="U49" i="27" s="1"/>
  <c r="X51" i="27"/>
  <c r="S87" i="27"/>
  <c r="S123" i="27"/>
  <c r="S51" i="27"/>
  <c r="T51" i="27"/>
  <c r="T83" i="27"/>
  <c r="U83" i="27" s="1"/>
  <c r="T85" i="27"/>
  <c r="T87" i="27"/>
  <c r="U87" i="27" s="1"/>
  <c r="T97" i="27"/>
  <c r="T99" i="27"/>
  <c r="T101" i="27"/>
  <c r="T103" i="27"/>
  <c r="T105" i="27"/>
  <c r="T107" i="27"/>
  <c r="T109" i="27"/>
  <c r="U109" i="27" s="1"/>
  <c r="T111" i="27"/>
  <c r="T113" i="27"/>
  <c r="T115" i="27"/>
  <c r="T117" i="27"/>
  <c r="U117" i="27" s="1"/>
  <c r="T119" i="27"/>
  <c r="T121" i="27"/>
  <c r="T123" i="27"/>
  <c r="J125" i="27"/>
  <c r="R102" i="25"/>
  <c r="X102" i="25" s="1"/>
  <c r="X66" i="25"/>
  <c r="R104" i="25"/>
  <c r="X104" i="25" s="1"/>
  <c r="X68" i="25"/>
  <c r="R106" i="25"/>
  <c r="R110" i="25"/>
  <c r="X110" i="25" s="1"/>
  <c r="X74" i="25"/>
  <c r="R116" i="25"/>
  <c r="X116" i="25" s="1"/>
  <c r="X80" i="25"/>
  <c r="R124" i="25"/>
  <c r="X124" i="25" s="1"/>
  <c r="X88" i="25"/>
  <c r="X26" i="26"/>
  <c r="S98" i="26"/>
  <c r="S62" i="26"/>
  <c r="S26" i="26"/>
  <c r="W26" i="26"/>
  <c r="Y26" i="26" s="1"/>
  <c r="T26" i="26"/>
  <c r="X32" i="26"/>
  <c r="S104" i="26"/>
  <c r="S32" i="26"/>
  <c r="U32" i="26" s="1"/>
  <c r="S68" i="26"/>
  <c r="T32" i="26"/>
  <c r="X38" i="26"/>
  <c r="S110" i="26"/>
  <c r="U110" i="26" s="1"/>
  <c r="S38" i="26"/>
  <c r="S74" i="26"/>
  <c r="T38" i="26"/>
  <c r="X44" i="26"/>
  <c r="S116" i="26"/>
  <c r="S80" i="26"/>
  <c r="S44" i="26"/>
  <c r="T44" i="26"/>
  <c r="X48" i="26"/>
  <c r="S120" i="26"/>
  <c r="S48" i="26"/>
  <c r="S84" i="26"/>
  <c r="U84" i="26" s="1"/>
  <c r="T48" i="26"/>
  <c r="R95" i="27"/>
  <c r="R99" i="27"/>
  <c r="X99" i="27" s="1"/>
  <c r="X63" i="27"/>
  <c r="R105" i="27"/>
  <c r="X105" i="27" s="1"/>
  <c r="X69" i="27"/>
  <c r="R111" i="27"/>
  <c r="X111" i="27" s="1"/>
  <c r="X75" i="27"/>
  <c r="R119" i="27"/>
  <c r="X119" i="27" s="1"/>
  <c r="X83" i="27"/>
  <c r="S60" i="22"/>
  <c r="U60" i="22" s="1"/>
  <c r="O53" i="23"/>
  <c r="H127" i="23"/>
  <c r="N127" i="23"/>
  <c r="O89" i="23"/>
  <c r="R96" i="23"/>
  <c r="R98" i="23"/>
  <c r="X62" i="23"/>
  <c r="R100" i="23"/>
  <c r="X100" i="23" s="1"/>
  <c r="X64" i="23"/>
  <c r="R102" i="23"/>
  <c r="X102" i="23" s="1"/>
  <c r="X66" i="23"/>
  <c r="R104" i="23"/>
  <c r="X104" i="23" s="1"/>
  <c r="X68" i="23"/>
  <c r="R106" i="23"/>
  <c r="R108" i="23"/>
  <c r="X108" i="23" s="1"/>
  <c r="X72" i="23"/>
  <c r="R110" i="23"/>
  <c r="X110" i="23" s="1"/>
  <c r="X74" i="23"/>
  <c r="R112" i="23"/>
  <c r="X112" i="23" s="1"/>
  <c r="X76" i="23"/>
  <c r="R114" i="23"/>
  <c r="X114" i="23" s="1"/>
  <c r="X78" i="23"/>
  <c r="R116" i="23"/>
  <c r="X116" i="23" s="1"/>
  <c r="X80" i="23"/>
  <c r="R118" i="23"/>
  <c r="X118" i="23" s="1"/>
  <c r="X82" i="23"/>
  <c r="R120" i="23"/>
  <c r="X120" i="23" s="1"/>
  <c r="X84" i="23"/>
  <c r="R122" i="23"/>
  <c r="X122" i="23" s="1"/>
  <c r="X86" i="23"/>
  <c r="R124" i="23"/>
  <c r="X124" i="23" s="1"/>
  <c r="X88" i="23"/>
  <c r="S96" i="24"/>
  <c r="S24" i="24"/>
  <c r="S60" i="24"/>
  <c r="X26" i="24"/>
  <c r="S26" i="24"/>
  <c r="S62" i="24"/>
  <c r="S98" i="24"/>
  <c r="U98" i="24" s="1"/>
  <c r="T26" i="24"/>
  <c r="X28" i="24"/>
  <c r="S100" i="24"/>
  <c r="S28" i="24"/>
  <c r="S64" i="24"/>
  <c r="T28" i="24"/>
  <c r="X30" i="24"/>
  <c r="S66" i="24"/>
  <c r="U66" i="24" s="1"/>
  <c r="S102" i="24"/>
  <c r="U102" i="24" s="1"/>
  <c r="S30" i="24"/>
  <c r="T30" i="24"/>
  <c r="X32" i="24"/>
  <c r="S68" i="24"/>
  <c r="S104" i="24"/>
  <c r="U104" i="24" s="1"/>
  <c r="S32" i="24"/>
  <c r="T32" i="24"/>
  <c r="S106" i="24"/>
  <c r="S70" i="24"/>
  <c r="S34" i="24"/>
  <c r="X36" i="24"/>
  <c r="S108" i="24"/>
  <c r="S36" i="24"/>
  <c r="S72" i="24"/>
  <c r="U72" i="24" s="1"/>
  <c r="T36" i="24"/>
  <c r="X38" i="24"/>
  <c r="S38" i="24"/>
  <c r="S74" i="24"/>
  <c r="S110" i="24"/>
  <c r="U110" i="24" s="1"/>
  <c r="T38" i="24"/>
  <c r="X40" i="24"/>
  <c r="S112" i="24"/>
  <c r="U112" i="24" s="1"/>
  <c r="S40" i="24"/>
  <c r="S76" i="24"/>
  <c r="T40" i="24"/>
  <c r="X42" i="24"/>
  <c r="S78" i="24"/>
  <c r="S114" i="24"/>
  <c r="U114" i="24" s="1"/>
  <c r="S42" i="24"/>
  <c r="T42" i="24"/>
  <c r="X44" i="24"/>
  <c r="S80" i="24"/>
  <c r="S116" i="24"/>
  <c r="S44" i="24"/>
  <c r="T44" i="24"/>
  <c r="X46" i="24"/>
  <c r="S118" i="24"/>
  <c r="S82" i="24"/>
  <c r="S46" i="24"/>
  <c r="T46" i="24"/>
  <c r="X48" i="24"/>
  <c r="S120" i="24"/>
  <c r="U120" i="24" s="1"/>
  <c r="S48" i="24"/>
  <c r="S84" i="24"/>
  <c r="T48" i="24"/>
  <c r="X50" i="24"/>
  <c r="S50" i="24"/>
  <c r="S86" i="24"/>
  <c r="S122" i="24"/>
  <c r="U122" i="24" s="1"/>
  <c r="T50" i="24"/>
  <c r="X52" i="24"/>
  <c r="S124" i="24"/>
  <c r="S52" i="24"/>
  <c r="S88" i="24"/>
  <c r="U88" i="24" s="1"/>
  <c r="T52" i="24"/>
  <c r="I127" i="24"/>
  <c r="U97" i="24"/>
  <c r="U99" i="24"/>
  <c r="U101" i="24"/>
  <c r="U105" i="24"/>
  <c r="U107" i="24"/>
  <c r="T76" i="24"/>
  <c r="U113" i="24"/>
  <c r="T78" i="24"/>
  <c r="U115" i="24"/>
  <c r="T80" i="24"/>
  <c r="U117" i="24"/>
  <c r="T82" i="24"/>
  <c r="T84" i="24"/>
  <c r="U121" i="24"/>
  <c r="T86" i="24"/>
  <c r="U123" i="24"/>
  <c r="T88" i="24"/>
  <c r="T98" i="24"/>
  <c r="T100" i="24"/>
  <c r="U100" i="24" s="1"/>
  <c r="T102" i="24"/>
  <c r="T104" i="24"/>
  <c r="T108" i="24"/>
  <c r="T110" i="24"/>
  <c r="T112" i="24"/>
  <c r="T114" i="24"/>
  <c r="T116" i="24"/>
  <c r="T118" i="24"/>
  <c r="U118" i="24" s="1"/>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59" i="26"/>
  <c r="S95" i="26"/>
  <c r="S125" i="26" s="1"/>
  <c r="S132" i="26" s="1"/>
  <c r="S23" i="26"/>
  <c r="X25" i="26"/>
  <c r="S97" i="26"/>
  <c r="U97" i="26" s="1"/>
  <c r="S61" i="26"/>
  <c r="U61" i="26" s="1"/>
  <c r="S25" i="26"/>
  <c r="T25" i="26"/>
  <c r="W25" i="26"/>
  <c r="S27" i="26"/>
  <c r="S99" i="26"/>
  <c r="S63" i="26"/>
  <c r="S65" i="26"/>
  <c r="S101" i="26"/>
  <c r="U101" i="26" s="1"/>
  <c r="S29" i="26"/>
  <c r="S103" i="26"/>
  <c r="U103" i="26" s="1"/>
  <c r="S31" i="26"/>
  <c r="X31" i="26"/>
  <c r="S67" i="26"/>
  <c r="T31" i="26"/>
  <c r="X33" i="26"/>
  <c r="S69" i="26"/>
  <c r="S105" i="26"/>
  <c r="S33" i="26"/>
  <c r="U33" i="26" s="1"/>
  <c r="T33" i="26"/>
  <c r="X35" i="26"/>
  <c r="S35" i="26"/>
  <c r="S107" i="26"/>
  <c r="U107" i="26" s="1"/>
  <c r="S71" i="26"/>
  <c r="T35" i="26"/>
  <c r="X37" i="26"/>
  <c r="S73" i="26"/>
  <c r="U73" i="26" s="1"/>
  <c r="S37" i="26"/>
  <c r="S109" i="26"/>
  <c r="T37" i="26"/>
  <c r="X39" i="26"/>
  <c r="S111" i="26"/>
  <c r="S39" i="26"/>
  <c r="S75" i="26"/>
  <c r="T39" i="26"/>
  <c r="X41" i="26"/>
  <c r="S77" i="26"/>
  <c r="S113" i="26"/>
  <c r="U113" i="26" s="1"/>
  <c r="S41" i="26"/>
  <c r="U41" i="26" s="1"/>
  <c r="T41" i="26"/>
  <c r="X43" i="26"/>
  <c r="S43" i="26"/>
  <c r="S115" i="26"/>
  <c r="U115" i="26" s="1"/>
  <c r="S79" i="26"/>
  <c r="T43" i="26"/>
  <c r="X45" i="26"/>
  <c r="S81" i="26"/>
  <c r="S117" i="26"/>
  <c r="U117" i="26" s="1"/>
  <c r="S45" i="26"/>
  <c r="T45" i="26"/>
  <c r="S119" i="26"/>
  <c r="U119" i="26" s="1"/>
  <c r="S47" i="26"/>
  <c r="X47" i="26"/>
  <c r="S83" i="26"/>
  <c r="T47" i="26"/>
  <c r="X49" i="26"/>
  <c r="S85" i="26"/>
  <c r="S121" i="26"/>
  <c r="U121" i="26" s="1"/>
  <c r="S49" i="26"/>
  <c r="U49" i="26" s="1"/>
  <c r="T49" i="26"/>
  <c r="X51" i="26"/>
  <c r="S51" i="26"/>
  <c r="S123" i="26"/>
  <c r="U123" i="26" s="1"/>
  <c r="S87" i="26"/>
  <c r="T51" i="26"/>
  <c r="G127" i="26"/>
  <c r="M127" i="26"/>
  <c r="J89" i="26"/>
  <c r="U98" i="26"/>
  <c r="U104" i="26"/>
  <c r="U108" i="26"/>
  <c r="U112" i="26"/>
  <c r="U116" i="26"/>
  <c r="U118" i="26"/>
  <c r="T83" i="26"/>
  <c r="U83" i="26" s="1"/>
  <c r="U120" i="26"/>
  <c r="T85" i="26"/>
  <c r="T87" i="26"/>
  <c r="U87" i="26" s="1"/>
  <c r="T97" i="26"/>
  <c r="T99" i="26"/>
  <c r="T101" i="26"/>
  <c r="T103" i="26"/>
  <c r="T105" i="26"/>
  <c r="T107" i="26"/>
  <c r="T109" i="26"/>
  <c r="U109" i="26" s="1"/>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U108" i="24"/>
  <c r="U116" i="24"/>
  <c r="U124" i="24"/>
  <c r="R96" i="25"/>
  <c r="R98" i="25"/>
  <c r="X62" i="25"/>
  <c r="W62" i="25"/>
  <c r="R108" i="25"/>
  <c r="X108" i="25" s="1"/>
  <c r="X72" i="25"/>
  <c r="R118" i="25"/>
  <c r="X118" i="25" s="1"/>
  <c r="X82" i="25"/>
  <c r="R120" i="25"/>
  <c r="X120" i="25" s="1"/>
  <c r="X84" i="25"/>
  <c r="X30" i="26"/>
  <c r="S102" i="26"/>
  <c r="U102" i="26" s="1"/>
  <c r="S66" i="26"/>
  <c r="S30" i="26"/>
  <c r="T30" i="26"/>
  <c r="X36" i="26"/>
  <c r="S108" i="26"/>
  <c r="S72" i="26"/>
  <c r="S36" i="26"/>
  <c r="T36" i="26"/>
  <c r="X42" i="26"/>
  <c r="S114" i="26"/>
  <c r="U114" i="26" s="1"/>
  <c r="S78" i="26"/>
  <c r="S42" i="26"/>
  <c r="U42" i="26" s="1"/>
  <c r="T42" i="26"/>
  <c r="X50" i="26"/>
  <c r="S122" i="26"/>
  <c r="U122" i="26" s="1"/>
  <c r="S50" i="26"/>
  <c r="U50" i="26" s="1"/>
  <c r="S86" i="26"/>
  <c r="T50" i="26"/>
  <c r="U105" i="26"/>
  <c r="U111" i="26"/>
  <c r="R97" i="27"/>
  <c r="X61" i="27"/>
  <c r="W61" i="27"/>
  <c r="R107" i="27"/>
  <c r="X107" i="27" s="1"/>
  <c r="X71" i="27"/>
  <c r="R115" i="27"/>
  <c r="X115" i="27" s="1"/>
  <c r="X79" i="27"/>
  <c r="R123" i="27"/>
  <c r="X123" i="27" s="1"/>
  <c r="X87" i="27"/>
  <c r="G88" i="22"/>
  <c r="M88" i="22"/>
  <c r="S24" i="23"/>
  <c r="X26" i="23"/>
  <c r="S26" i="23"/>
  <c r="T26" i="23"/>
  <c r="X28" i="23"/>
  <c r="S28" i="23"/>
  <c r="T28" i="23"/>
  <c r="X30" i="23"/>
  <c r="S30" i="23"/>
  <c r="T30" i="23"/>
  <c r="X32" i="23"/>
  <c r="S32" i="23"/>
  <c r="T32" i="23"/>
  <c r="S34" i="23"/>
  <c r="X36" i="23"/>
  <c r="S36" i="23"/>
  <c r="T36" i="23"/>
  <c r="X38" i="23"/>
  <c r="S38" i="23"/>
  <c r="T38" i="23"/>
  <c r="X40" i="23"/>
  <c r="S40" i="23"/>
  <c r="T40" i="23"/>
  <c r="X42" i="23"/>
  <c r="S42" i="23"/>
  <c r="T42" i="23"/>
  <c r="X44" i="23"/>
  <c r="S44" i="23"/>
  <c r="T44" i="23"/>
  <c r="X46" i="23"/>
  <c r="S46" i="23"/>
  <c r="T46" i="23"/>
  <c r="X48" i="23"/>
  <c r="S48" i="23"/>
  <c r="T48" i="23"/>
  <c r="X50" i="23"/>
  <c r="S50" i="23"/>
  <c r="T50" i="23"/>
  <c r="X52" i="23"/>
  <c r="S52" i="23"/>
  <c r="T52" i="23"/>
  <c r="Q95" i="23"/>
  <c r="S95" i="23" s="1"/>
  <c r="S59" i="23"/>
  <c r="Q97" i="23"/>
  <c r="S61" i="23"/>
  <c r="T62" i="23"/>
  <c r="Q99" i="23"/>
  <c r="S63" i="23"/>
  <c r="U63" i="23" s="1"/>
  <c r="T64" i="23"/>
  <c r="Q101" i="23"/>
  <c r="S65" i="23"/>
  <c r="T66" i="23"/>
  <c r="Q103" i="23"/>
  <c r="S67" i="23"/>
  <c r="T68" i="23"/>
  <c r="Q105" i="23"/>
  <c r="S69" i="23"/>
  <c r="Q107" i="23"/>
  <c r="S71" i="23"/>
  <c r="T72" i="23"/>
  <c r="Q109" i="23"/>
  <c r="S73" i="23"/>
  <c r="T74" i="23"/>
  <c r="Q111" i="23"/>
  <c r="S75" i="23"/>
  <c r="T76" i="23"/>
  <c r="Q113" i="23"/>
  <c r="S77" i="23"/>
  <c r="U77" i="23" s="1"/>
  <c r="T78" i="23"/>
  <c r="Q115" i="23"/>
  <c r="S79" i="23"/>
  <c r="T80" i="23"/>
  <c r="Q117" i="23"/>
  <c r="S81" i="23"/>
  <c r="T82" i="23"/>
  <c r="Q119" i="23"/>
  <c r="S83" i="23"/>
  <c r="T84" i="23"/>
  <c r="Q121" i="23"/>
  <c r="S85" i="23"/>
  <c r="T86" i="23"/>
  <c r="Q123" i="23"/>
  <c r="S87" i="23"/>
  <c r="T88" i="23"/>
  <c r="T98" i="23"/>
  <c r="T100" i="23"/>
  <c r="T102" i="23"/>
  <c r="T104" i="23"/>
  <c r="T108" i="23"/>
  <c r="T110" i="23"/>
  <c r="T112" i="23"/>
  <c r="T114" i="23"/>
  <c r="T116" i="23"/>
  <c r="T118" i="23"/>
  <c r="T120" i="23"/>
  <c r="T122" i="23"/>
  <c r="T124" i="23"/>
  <c r="W26" i="24"/>
  <c r="W28" i="24"/>
  <c r="Y28" i="24" s="1"/>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95" i="25"/>
  <c r="S23" i="25"/>
  <c r="S59" i="25"/>
  <c r="X25" i="25"/>
  <c r="S97" i="25"/>
  <c r="S25" i="25"/>
  <c r="U25" i="25" s="1"/>
  <c r="S61" i="25"/>
  <c r="T25" i="25"/>
  <c r="W25" i="25"/>
  <c r="S63" i="25"/>
  <c r="S99" i="25"/>
  <c r="U99" i="25" s="1"/>
  <c r="S27" i="25"/>
  <c r="S101" i="25"/>
  <c r="U101" i="25" s="1"/>
  <c r="S29" i="25"/>
  <c r="S65" i="25"/>
  <c r="X31" i="25"/>
  <c r="S67" i="25"/>
  <c r="S103" i="25"/>
  <c r="U103" i="25" s="1"/>
  <c r="S31" i="25"/>
  <c r="T31" i="25"/>
  <c r="X33" i="25"/>
  <c r="S105" i="25"/>
  <c r="S33" i="25"/>
  <c r="S69" i="25"/>
  <c r="U69" i="25" s="1"/>
  <c r="T33" i="25"/>
  <c r="X35" i="25"/>
  <c r="S71" i="25"/>
  <c r="S107" i="25"/>
  <c r="U107" i="25" s="1"/>
  <c r="S35" i="25"/>
  <c r="T35" i="25"/>
  <c r="X37" i="25"/>
  <c r="S109" i="25"/>
  <c r="U109" i="25" s="1"/>
  <c r="S37" i="25"/>
  <c r="U37" i="25" s="1"/>
  <c r="S73" i="25"/>
  <c r="T37" i="25"/>
  <c r="X39" i="25"/>
  <c r="S75" i="25"/>
  <c r="S111" i="25"/>
  <c r="U111" i="25" s="1"/>
  <c r="S39" i="25"/>
  <c r="T39" i="25"/>
  <c r="X41" i="25"/>
  <c r="S113" i="25"/>
  <c r="S41" i="25"/>
  <c r="S77" i="25"/>
  <c r="T41" i="25"/>
  <c r="X43" i="25"/>
  <c r="S79" i="25"/>
  <c r="S115" i="25"/>
  <c r="U115" i="25" s="1"/>
  <c r="S43" i="25"/>
  <c r="T43" i="25"/>
  <c r="X45" i="25"/>
  <c r="S117" i="25"/>
  <c r="U117" i="25" s="1"/>
  <c r="S45" i="25"/>
  <c r="U45" i="25" s="1"/>
  <c r="S81" i="25"/>
  <c r="T45" i="25"/>
  <c r="X47" i="25"/>
  <c r="S83" i="25"/>
  <c r="S119" i="25"/>
  <c r="U119" i="25" s="1"/>
  <c r="S47" i="25"/>
  <c r="T47" i="25"/>
  <c r="X49" i="25"/>
  <c r="S121" i="25"/>
  <c r="U121" i="25" s="1"/>
  <c r="S49" i="25"/>
  <c r="S85" i="25"/>
  <c r="U85" i="25" s="1"/>
  <c r="T49" i="25"/>
  <c r="X51" i="25"/>
  <c r="S87" i="25"/>
  <c r="S123" i="25"/>
  <c r="U123" i="25" s="1"/>
  <c r="S51" i="25"/>
  <c r="T51" i="25"/>
  <c r="T61" i="25"/>
  <c r="U98" i="25"/>
  <c r="T63" i="25"/>
  <c r="U100" i="25"/>
  <c r="T65" i="25"/>
  <c r="U102" i="25"/>
  <c r="T67" i="25"/>
  <c r="T69" i="25"/>
  <c r="T71" i="25"/>
  <c r="U71" i="25" s="1"/>
  <c r="U108" i="25"/>
  <c r="T73" i="25"/>
  <c r="U110" i="25"/>
  <c r="T75" i="25"/>
  <c r="U75" i="25" s="1"/>
  <c r="T77" i="25"/>
  <c r="T79" i="25"/>
  <c r="U79" i="25" s="1"/>
  <c r="T81" i="25"/>
  <c r="U118" i="25"/>
  <c r="T83" i="25"/>
  <c r="T85" i="25"/>
  <c r="T87" i="25"/>
  <c r="U124" i="25"/>
  <c r="T97" i="25"/>
  <c r="T99" i="25"/>
  <c r="T101" i="25"/>
  <c r="T103" i="25"/>
  <c r="T105" i="25"/>
  <c r="T107" i="25"/>
  <c r="T109" i="25"/>
  <c r="T111" i="25"/>
  <c r="T113" i="25"/>
  <c r="T115" i="25"/>
  <c r="T117" i="25"/>
  <c r="T119" i="25"/>
  <c r="T121" i="25"/>
  <c r="T123" i="25"/>
  <c r="J125" i="25"/>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96" i="27"/>
  <c r="S24" i="27"/>
  <c r="S60" i="27"/>
  <c r="X26" i="27"/>
  <c r="Y26" i="27" s="1"/>
  <c r="S62" i="27"/>
  <c r="S98" i="27"/>
  <c r="U98" i="27" s="1"/>
  <c r="S26" i="27"/>
  <c r="T26" i="27"/>
  <c r="U26" i="27" s="1"/>
  <c r="W26" i="27"/>
  <c r="S100" i="27"/>
  <c r="U100" i="27" s="1"/>
  <c r="S28" i="27"/>
  <c r="S64" i="27"/>
  <c r="U64" i="27" s="1"/>
  <c r="X28" i="27"/>
  <c r="T28" i="27"/>
  <c r="W28" i="27"/>
  <c r="X30" i="27"/>
  <c r="S66" i="27"/>
  <c r="S102" i="27"/>
  <c r="S30" i="27"/>
  <c r="T30" i="27"/>
  <c r="U30" i="27" s="1"/>
  <c r="X32" i="27"/>
  <c r="S104" i="27"/>
  <c r="U104" i="27" s="1"/>
  <c r="S32" i="27"/>
  <c r="S68" i="27"/>
  <c r="U68" i="27" s="1"/>
  <c r="T32" i="27"/>
  <c r="S70" i="27"/>
  <c r="S106" i="27"/>
  <c r="S34" i="27"/>
  <c r="S108" i="27"/>
  <c r="U108" i="27" s="1"/>
  <c r="S36" i="27"/>
  <c r="X36" i="27"/>
  <c r="S72" i="27"/>
  <c r="T36" i="27"/>
  <c r="X38" i="27"/>
  <c r="S74" i="27"/>
  <c r="S110" i="27"/>
  <c r="U110" i="27" s="1"/>
  <c r="S38" i="27"/>
  <c r="T38" i="27"/>
  <c r="S112" i="27"/>
  <c r="U112" i="27" s="1"/>
  <c r="S40" i="27"/>
  <c r="X40" i="27"/>
  <c r="S76" i="27"/>
  <c r="T40" i="27"/>
  <c r="U40" i="27" s="1"/>
  <c r="X42" i="27"/>
  <c r="S78" i="27"/>
  <c r="S114" i="27"/>
  <c r="U114" i="27" s="1"/>
  <c r="S42" i="27"/>
  <c r="T42" i="27"/>
  <c r="S116" i="27"/>
  <c r="U116" i="27" s="1"/>
  <c r="S44" i="27"/>
  <c r="S80" i="27"/>
  <c r="U80" i="27" s="1"/>
  <c r="X44" i="27"/>
  <c r="T44" i="27"/>
  <c r="X46" i="27"/>
  <c r="S82" i="27"/>
  <c r="S118" i="27"/>
  <c r="U118" i="27" s="1"/>
  <c r="S46" i="27"/>
  <c r="T46" i="27"/>
  <c r="X48" i="27"/>
  <c r="S120" i="27"/>
  <c r="U120" i="27" s="1"/>
  <c r="S48" i="27"/>
  <c r="S84" i="27"/>
  <c r="T48" i="27"/>
  <c r="U48" i="27" s="1"/>
  <c r="X50" i="27"/>
  <c r="S86" i="27"/>
  <c r="S122" i="27"/>
  <c r="U122" i="27" s="1"/>
  <c r="S50" i="27"/>
  <c r="T50" i="27"/>
  <c r="S124" i="27"/>
  <c r="U124" i="27" s="1"/>
  <c r="S52" i="27"/>
  <c r="X52" i="27"/>
  <c r="S88" i="27"/>
  <c r="T52" i="27"/>
  <c r="U97" i="27"/>
  <c r="T62" i="27"/>
  <c r="U99" i="27"/>
  <c r="T64" i="27"/>
  <c r="T66" i="27"/>
  <c r="T68" i="27"/>
  <c r="U105" i="27"/>
  <c r="U107" i="27"/>
  <c r="T72" i="27"/>
  <c r="T74" i="27"/>
  <c r="U111" i="27"/>
  <c r="T76" i="27"/>
  <c r="U113" i="27"/>
  <c r="T78" i="27"/>
  <c r="U115" i="27"/>
  <c r="T80" i="27"/>
  <c r="T82" i="27"/>
  <c r="U119" i="27"/>
  <c r="T84" i="27"/>
  <c r="U121" i="27"/>
  <c r="T86" i="27"/>
  <c r="U123" i="27"/>
  <c r="T88" i="27"/>
  <c r="T98" i="27"/>
  <c r="T100" i="27"/>
  <c r="T102" i="27"/>
  <c r="U102" i="27" s="1"/>
  <c r="T104" i="27"/>
  <c r="T108" i="27"/>
  <c r="T110" i="27"/>
  <c r="T112" i="27"/>
  <c r="T114" i="27"/>
  <c r="T116" i="27"/>
  <c r="T118" i="27"/>
  <c r="T120" i="27"/>
  <c r="T122" i="27"/>
  <c r="T124" i="27"/>
  <c r="T68" i="22"/>
  <c r="T70" i="22"/>
  <c r="T72" i="22"/>
  <c r="T73" i="22"/>
  <c r="T74" i="22"/>
  <c r="T75" i="22"/>
  <c r="T76" i="22"/>
  <c r="T77" i="22"/>
  <c r="T78" i="22"/>
  <c r="T79" i="22"/>
  <c r="T80" i="22"/>
  <c r="T81" i="22"/>
  <c r="T82" i="22"/>
  <c r="T83" i="22"/>
  <c r="T84" i="22"/>
  <c r="T63" i="22"/>
  <c r="T65" i="22"/>
  <c r="T67" i="22"/>
  <c r="S67" i="22"/>
  <c r="T69" i="22"/>
  <c r="S69" i="22"/>
  <c r="T71" i="22"/>
  <c r="S71" i="22"/>
  <c r="S68" i="22"/>
  <c r="U68" i="22" s="1"/>
  <c r="S70" i="22"/>
  <c r="U70" i="22" s="1"/>
  <c r="L88" i="22"/>
  <c r="N88" i="22"/>
  <c r="T64" i="22"/>
  <c r="T66" i="22"/>
  <c r="T55" i="22"/>
  <c r="T62" i="22"/>
  <c r="S63" i="22"/>
  <c r="S65" i="22"/>
  <c r="H88" i="22"/>
  <c r="S64" i="22"/>
  <c r="S66" i="22"/>
  <c r="S55" i="22"/>
  <c r="S57" i="22"/>
  <c r="U57" i="22" s="1"/>
  <c r="S58" i="22"/>
  <c r="S59" i="22"/>
  <c r="U59" i="22" s="1"/>
  <c r="S61" i="22"/>
  <c r="S62" i="22"/>
  <c r="U62" i="22" s="1"/>
  <c r="S34" i="22"/>
  <c r="S31" i="22"/>
  <c r="S32" i="22"/>
  <c r="S33" i="22"/>
  <c r="W57" i="22"/>
  <c r="Q36" i="22"/>
  <c r="S35" i="22"/>
  <c r="R26" i="22"/>
  <c r="S19" i="22"/>
  <c r="S20" i="22"/>
  <c r="S22" i="22"/>
  <c r="S23" i="22"/>
  <c r="S25" i="22"/>
  <c r="S28" i="22"/>
  <c r="S21" i="22"/>
  <c r="S24" i="22"/>
  <c r="S26" i="22"/>
  <c r="S27" i="22"/>
  <c r="S29" i="22"/>
  <c r="S30" i="22"/>
  <c r="R555" i="22"/>
  <c r="R520" i="22"/>
  <c r="W455" i="22"/>
  <c r="R357" i="22"/>
  <c r="R322" i="22"/>
  <c r="R456" i="22"/>
  <c r="R421" i="22"/>
  <c r="S420" i="22"/>
  <c r="Q421" i="22"/>
  <c r="Q456" i="22"/>
  <c r="S456" i="22" s="1"/>
  <c r="S321" i="22"/>
  <c r="Q357" i="22"/>
  <c r="S357" i="22" s="1"/>
  <c r="U357" i="22" s="1"/>
  <c r="Q322" i="22"/>
  <c r="S519" i="22"/>
  <c r="Q555" i="22"/>
  <c r="S555" i="22" s="1"/>
  <c r="U555" i="22" s="1"/>
  <c r="Q520" i="22"/>
  <c r="R259" i="22"/>
  <c r="R224" i="22"/>
  <c r="Q259" i="22"/>
  <c r="S259" i="22" s="1"/>
  <c r="Q224" i="22"/>
  <c r="S224" i="22" s="1"/>
  <c r="Q159" i="22"/>
  <c r="S159" i="22" s="1"/>
  <c r="Q124" i="22"/>
  <c r="S124" i="22" s="1"/>
  <c r="R159" i="22"/>
  <c r="R124" i="22"/>
  <c r="Y25" i="27"/>
  <c r="Y28" i="27"/>
  <c r="J53" i="27"/>
  <c r="J127" i="27" s="1"/>
  <c r="U76" i="27"/>
  <c r="U78" i="27"/>
  <c r="U28" i="27"/>
  <c r="U31" i="27"/>
  <c r="U32" i="27"/>
  <c r="U33" i="27"/>
  <c r="U36" i="27"/>
  <c r="U38" i="27"/>
  <c r="U39" i="27"/>
  <c r="U42" i="27"/>
  <c r="U43" i="27"/>
  <c r="U44" i="27"/>
  <c r="U46" i="27"/>
  <c r="U47" i="27"/>
  <c r="U50" i="27"/>
  <c r="U51" i="27"/>
  <c r="U52" i="27"/>
  <c r="U61" i="27"/>
  <c r="U62" i="27"/>
  <c r="U65" i="27"/>
  <c r="U66" i="27"/>
  <c r="U67" i="27"/>
  <c r="U69" i="27"/>
  <c r="U71" i="27"/>
  <c r="U72" i="27"/>
  <c r="U73" i="27"/>
  <c r="U74" i="27"/>
  <c r="U75" i="27"/>
  <c r="U77" i="27"/>
  <c r="U79" i="27"/>
  <c r="U81" i="27"/>
  <c r="U82" i="27"/>
  <c r="U84" i="27"/>
  <c r="U85" i="27"/>
  <c r="U86" i="27"/>
  <c r="U88" i="27"/>
  <c r="U25" i="26"/>
  <c r="Y25" i="26"/>
  <c r="U26" i="26"/>
  <c r="U28" i="26"/>
  <c r="U30" i="26"/>
  <c r="U31" i="26"/>
  <c r="U35" i="26"/>
  <c r="U36" i="26"/>
  <c r="U37" i="26"/>
  <c r="U38" i="26"/>
  <c r="U39" i="26"/>
  <c r="U40" i="26"/>
  <c r="U43" i="26"/>
  <c r="U44" i="26"/>
  <c r="U45" i="26"/>
  <c r="U46" i="26"/>
  <c r="U47" i="26"/>
  <c r="U48" i="26"/>
  <c r="U51" i="26"/>
  <c r="U52" i="26"/>
  <c r="U62" i="26"/>
  <c r="U63" i="26"/>
  <c r="U64" i="26"/>
  <c r="U65" i="26"/>
  <c r="U66" i="26"/>
  <c r="U67" i="26"/>
  <c r="U68" i="26"/>
  <c r="U69" i="26"/>
  <c r="U71" i="26"/>
  <c r="U72" i="26"/>
  <c r="U74" i="26"/>
  <c r="U75" i="26"/>
  <c r="U76" i="26"/>
  <c r="U78" i="26"/>
  <c r="U80" i="26"/>
  <c r="Y62" i="26"/>
  <c r="U77" i="26"/>
  <c r="U79" i="26"/>
  <c r="U81" i="26"/>
  <c r="U82" i="26"/>
  <c r="U85" i="26"/>
  <c r="U86" i="26"/>
  <c r="U88" i="26"/>
  <c r="O53" i="25"/>
  <c r="J53" i="25"/>
  <c r="Y62" i="25"/>
  <c r="R112" i="25"/>
  <c r="X112" i="25" s="1"/>
  <c r="U78" i="25"/>
  <c r="U80" i="25"/>
  <c r="S125" i="25"/>
  <c r="S132" i="25" s="1"/>
  <c r="U61" i="25"/>
  <c r="U63" i="25"/>
  <c r="U64" i="25"/>
  <c r="U65" i="25"/>
  <c r="U66" i="25"/>
  <c r="U67" i="25"/>
  <c r="U68" i="25"/>
  <c r="U72" i="25"/>
  <c r="U73" i="25"/>
  <c r="U74" i="25"/>
  <c r="U76" i="25"/>
  <c r="U77" i="25"/>
  <c r="U81" i="25"/>
  <c r="U82" i="25"/>
  <c r="U83" i="25"/>
  <c r="U86" i="25"/>
  <c r="U87" i="25"/>
  <c r="Y25" i="24"/>
  <c r="Y26" i="24"/>
  <c r="S125" i="24"/>
  <c r="S132" i="24" s="1"/>
  <c r="U61" i="24"/>
  <c r="U62" i="24"/>
  <c r="U63" i="24"/>
  <c r="U64" i="24"/>
  <c r="U65" i="24"/>
  <c r="U67" i="24"/>
  <c r="U68" i="24"/>
  <c r="U69" i="24"/>
  <c r="U71" i="24"/>
  <c r="U73" i="24"/>
  <c r="U74" i="24"/>
  <c r="U75" i="24"/>
  <c r="U76" i="24"/>
  <c r="U77" i="24"/>
  <c r="U78" i="24"/>
  <c r="U79" i="24"/>
  <c r="U80" i="24"/>
  <c r="W61" i="24"/>
  <c r="Y61" i="24" s="1"/>
  <c r="W62" i="24"/>
  <c r="Y62" i="24" s="1"/>
  <c r="R119" i="24"/>
  <c r="X119" i="24" s="1"/>
  <c r="U82" i="24"/>
  <c r="U83" i="24"/>
  <c r="U84" i="24"/>
  <c r="U85" i="24"/>
  <c r="U86" i="24"/>
  <c r="U87" i="24"/>
  <c r="U109" i="24"/>
  <c r="J53" i="23"/>
  <c r="J127" i="23" s="1"/>
  <c r="W26" i="23"/>
  <c r="W28" i="23"/>
  <c r="W25" i="23"/>
  <c r="U25" i="23"/>
  <c r="U31" i="23"/>
  <c r="U33" i="23"/>
  <c r="U35" i="23"/>
  <c r="U37" i="23"/>
  <c r="U39" i="23"/>
  <c r="U41" i="23"/>
  <c r="U43" i="23"/>
  <c r="U45" i="23"/>
  <c r="U47" i="23"/>
  <c r="U49" i="23"/>
  <c r="U61" i="23"/>
  <c r="U62" i="23"/>
  <c r="U65" i="23"/>
  <c r="U66" i="23"/>
  <c r="U67" i="23"/>
  <c r="U69" i="23"/>
  <c r="U71" i="23"/>
  <c r="U73" i="23"/>
  <c r="U74" i="23"/>
  <c r="U75" i="23"/>
  <c r="U78" i="23"/>
  <c r="U80" i="23"/>
  <c r="W61" i="23"/>
  <c r="Y61" i="23" s="1"/>
  <c r="W62" i="23"/>
  <c r="U79" i="23"/>
  <c r="U81" i="23"/>
  <c r="U82" i="23"/>
  <c r="U84" i="23"/>
  <c r="U85" i="23"/>
  <c r="U86" i="23"/>
  <c r="U87" i="23"/>
  <c r="U88" i="23"/>
  <c r="O56" i="22"/>
  <c r="O85" i="22" s="1"/>
  <c r="J85" i="22"/>
  <c r="J49" i="22"/>
  <c r="O49" i="22"/>
  <c r="Y28" i="26" l="1"/>
  <c r="Y61" i="25"/>
  <c r="Y61" i="27"/>
  <c r="Y62" i="23"/>
  <c r="Y62" i="27"/>
  <c r="Y26" i="25"/>
  <c r="S119" i="23"/>
  <c r="U119" i="23" s="1"/>
  <c r="S105" i="23"/>
  <c r="U105" i="23" s="1"/>
  <c r="Y25" i="23"/>
  <c r="J127" i="25"/>
  <c r="U65" i="22"/>
  <c r="X98" i="26"/>
  <c r="W98" i="26"/>
  <c r="Y98" i="26" s="1"/>
  <c r="U49" i="25"/>
  <c r="U47" i="25"/>
  <c r="U41" i="25"/>
  <c r="U39" i="25"/>
  <c r="U33" i="25"/>
  <c r="U31" i="25"/>
  <c r="Y25" i="25"/>
  <c r="U121" i="23"/>
  <c r="S121" i="23"/>
  <c r="U113" i="23"/>
  <c r="S113" i="23"/>
  <c r="U99" i="23"/>
  <c r="S99" i="23"/>
  <c r="X97" i="27"/>
  <c r="W97" i="27"/>
  <c r="X98" i="27"/>
  <c r="W98" i="27"/>
  <c r="X97" i="25"/>
  <c r="W97" i="25"/>
  <c r="O127" i="23"/>
  <c r="U48" i="25"/>
  <c r="U26" i="25"/>
  <c r="U124" i="23"/>
  <c r="S124" i="23"/>
  <c r="U116" i="23"/>
  <c r="S116" i="23"/>
  <c r="U112" i="23"/>
  <c r="S112" i="23"/>
  <c r="U108" i="23"/>
  <c r="S108" i="23"/>
  <c r="U104" i="23"/>
  <c r="S104" i="23"/>
  <c r="U100" i="23"/>
  <c r="S100" i="23"/>
  <c r="U111" i="23"/>
  <c r="S111" i="23"/>
  <c r="U97" i="23"/>
  <c r="S97" i="23"/>
  <c r="X97" i="26"/>
  <c r="W97" i="26"/>
  <c r="U122" i="23"/>
  <c r="S122" i="23"/>
  <c r="O127" i="25"/>
  <c r="U63" i="22"/>
  <c r="S56" i="22"/>
  <c r="W97" i="24"/>
  <c r="Y97" i="24" s="1"/>
  <c r="X97" i="24"/>
  <c r="U123" i="23"/>
  <c r="S123" i="23"/>
  <c r="U115" i="23"/>
  <c r="S115" i="23"/>
  <c r="U107" i="23"/>
  <c r="S107" i="23"/>
  <c r="U101" i="23"/>
  <c r="S101" i="23"/>
  <c r="X98" i="25"/>
  <c r="W98" i="25"/>
  <c r="U46" i="25"/>
  <c r="U38" i="25"/>
  <c r="U28" i="25"/>
  <c r="U118" i="23"/>
  <c r="S118" i="23"/>
  <c r="W97" i="23"/>
  <c r="X97" i="23"/>
  <c r="U51" i="25"/>
  <c r="U43" i="25"/>
  <c r="U35" i="25"/>
  <c r="S117" i="23"/>
  <c r="U117" i="23" s="1"/>
  <c r="S109" i="23"/>
  <c r="U109" i="23" s="1"/>
  <c r="S103" i="23"/>
  <c r="U103" i="23" s="1"/>
  <c r="O127" i="27"/>
  <c r="J127" i="26"/>
  <c r="W98" i="23"/>
  <c r="X98" i="23"/>
  <c r="U42" i="25"/>
  <c r="U32" i="25"/>
  <c r="W98" i="24"/>
  <c r="X98" i="24"/>
  <c r="S120" i="23"/>
  <c r="U120" i="23" s="1"/>
  <c r="S114" i="23"/>
  <c r="U114" i="23" s="1"/>
  <c r="S110" i="23"/>
  <c r="U110" i="23" s="1"/>
  <c r="S102" i="23"/>
  <c r="U102" i="23" s="1"/>
  <c r="S98" i="23"/>
  <c r="U98" i="23" s="1"/>
  <c r="U64" i="22"/>
  <c r="U71" i="22"/>
  <c r="U69" i="22"/>
  <c r="U67" i="22"/>
  <c r="O88" i="22"/>
  <c r="U66" i="22"/>
  <c r="J88" i="22"/>
  <c r="R27" i="22"/>
  <c r="R62" i="22"/>
  <c r="Q37" i="22"/>
  <c r="S36" i="22"/>
  <c r="Q72" i="22"/>
  <c r="S72" i="22" s="1"/>
  <c r="U72" i="22" s="1"/>
  <c r="R457" i="22"/>
  <c r="R422" i="22"/>
  <c r="R358" i="22"/>
  <c r="R323" i="22"/>
  <c r="W555" i="22"/>
  <c r="R556" i="22"/>
  <c r="R521" i="22"/>
  <c r="S520" i="22"/>
  <c r="Q521" i="22"/>
  <c r="Q556" i="22"/>
  <c r="S556" i="22" s="1"/>
  <c r="S322" i="22"/>
  <c r="Q358" i="22"/>
  <c r="S358" i="22" s="1"/>
  <c r="U358" i="22" s="1"/>
  <c r="Q323" i="22"/>
  <c r="S421" i="22"/>
  <c r="Q457" i="22"/>
  <c r="S457" i="22" s="1"/>
  <c r="U457" i="22" s="1"/>
  <c r="Q422" i="22"/>
  <c r="Q260" i="22"/>
  <c r="S260" i="22" s="1"/>
  <c r="U260" i="22" s="1"/>
  <c r="Q225" i="22"/>
  <c r="S225" i="22" s="1"/>
  <c r="R260" i="22"/>
  <c r="R225" i="22"/>
  <c r="R160" i="22"/>
  <c r="R125" i="22"/>
  <c r="Q160" i="22"/>
  <c r="S160" i="22" s="1"/>
  <c r="U160" i="22" s="1"/>
  <c r="Q125" i="22"/>
  <c r="S125" i="22" s="1"/>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U48" i="23"/>
  <c r="U46" i="23"/>
  <c r="U44" i="23"/>
  <c r="U42" i="23"/>
  <c r="U40" i="23"/>
  <c r="U38" i="23"/>
  <c r="U36" i="23"/>
  <c r="U32" i="23"/>
  <c r="U30" i="23"/>
  <c r="U28" i="23"/>
  <c r="Y28" i="23"/>
  <c r="U26" i="23"/>
  <c r="Y26" i="23"/>
  <c r="S89" i="23"/>
  <c r="S131" i="23" s="1"/>
  <c r="U52" i="23"/>
  <c r="U51" i="23"/>
  <c r="U50" i="23"/>
  <c r="S53" i="23"/>
  <c r="S130" i="23" s="1"/>
  <c r="Y98" i="23" l="1"/>
  <c r="Y97" i="23"/>
  <c r="Y98" i="24"/>
  <c r="Y97" i="26"/>
  <c r="S125" i="23"/>
  <c r="S132" i="23" s="1"/>
  <c r="Y97" i="25"/>
  <c r="Y97" i="27"/>
  <c r="Y98" i="25"/>
  <c r="Y98" i="27"/>
  <c r="Q38" i="22"/>
  <c r="S37" i="22"/>
  <c r="Q73" i="22"/>
  <c r="S73" i="22" s="1"/>
  <c r="U73" i="22" s="1"/>
  <c r="R28" i="22"/>
  <c r="R63" i="22"/>
  <c r="R458" i="22"/>
  <c r="R423" i="22"/>
  <c r="R557" i="22"/>
  <c r="R522" i="22"/>
  <c r="R324" i="22"/>
  <c r="R359" i="22"/>
  <c r="S422" i="22"/>
  <c r="Q458" i="22"/>
  <c r="S458" i="22" s="1"/>
  <c r="U458" i="22" s="1"/>
  <c r="Q423" i="22"/>
  <c r="S323" i="22"/>
  <c r="Q359" i="22"/>
  <c r="S359" i="22" s="1"/>
  <c r="Q324" i="22"/>
  <c r="S521" i="22"/>
  <c r="Q557" i="22"/>
  <c r="S557" i="22" s="1"/>
  <c r="U557" i="22" s="1"/>
  <c r="Q522" i="22"/>
  <c r="Q261" i="22"/>
  <c r="S261" i="22" s="1"/>
  <c r="U261" i="22" s="1"/>
  <c r="Q226" i="22"/>
  <c r="S226" i="22" s="1"/>
  <c r="R261" i="22"/>
  <c r="R226" i="22"/>
  <c r="R161" i="22"/>
  <c r="R126" i="22"/>
  <c r="Q161" i="22"/>
  <c r="S161" i="22" s="1"/>
  <c r="U161" i="22" s="1"/>
  <c r="Q126" i="22"/>
  <c r="S126" i="22" s="1"/>
  <c r="S134" i="26"/>
  <c r="S134" i="27"/>
  <c r="S134" i="25"/>
  <c r="S134" i="24"/>
  <c r="S134" i="23"/>
  <c r="R29" i="22" l="1"/>
  <c r="R64" i="22"/>
  <c r="Q39" i="22"/>
  <c r="S38" i="22"/>
  <c r="Q74" i="22"/>
  <c r="S74" i="22" s="1"/>
  <c r="U74" i="22" s="1"/>
  <c r="R424" i="22"/>
  <c r="R459" i="22"/>
  <c r="R325" i="22"/>
  <c r="R360" i="22"/>
  <c r="R558" i="22"/>
  <c r="R523" i="22"/>
  <c r="S522" i="22"/>
  <c r="Q558" i="22"/>
  <c r="S558" i="22" s="1"/>
  <c r="U558" i="22" s="1"/>
  <c r="Q523" i="22"/>
  <c r="S324" i="22"/>
  <c r="Q360" i="22"/>
  <c r="S360" i="22" s="1"/>
  <c r="U360" i="22" s="1"/>
  <c r="Q325" i="22"/>
  <c r="S423" i="22"/>
  <c r="Q459" i="22"/>
  <c r="S459" i="22" s="1"/>
  <c r="Q424" i="22"/>
  <c r="R262" i="22"/>
  <c r="R227" i="22"/>
  <c r="Q262" i="22"/>
  <c r="S262" i="22" s="1"/>
  <c r="U262" i="22" s="1"/>
  <c r="Q227" i="22"/>
  <c r="S227" i="22" s="1"/>
  <c r="Q162" i="22"/>
  <c r="S162" i="22" s="1"/>
  <c r="U162" i="22" s="1"/>
  <c r="Q127" i="22"/>
  <c r="S127" i="22" s="1"/>
  <c r="R162" i="22"/>
  <c r="R127" i="22"/>
  <c r="D56" i="4"/>
  <c r="Q40" i="22" l="1"/>
  <c r="S39" i="22"/>
  <c r="Q75" i="22"/>
  <c r="S75" i="22" s="1"/>
  <c r="U75" i="22" s="1"/>
  <c r="R30" i="22"/>
  <c r="R65" i="22"/>
  <c r="R524" i="22"/>
  <c r="R559" i="22"/>
  <c r="R425" i="22"/>
  <c r="R460" i="22"/>
  <c r="R326" i="22"/>
  <c r="R361" i="22"/>
  <c r="S424" i="22"/>
  <c r="Q460" i="22"/>
  <c r="S460" i="22" s="1"/>
  <c r="U460" i="22" s="1"/>
  <c r="Q425" i="22"/>
  <c r="S523" i="22"/>
  <c r="Q559" i="22"/>
  <c r="S559" i="22" s="1"/>
  <c r="Q524" i="22"/>
  <c r="S325" i="22"/>
  <c r="Q361" i="22"/>
  <c r="S361" i="22" s="1"/>
  <c r="U361" i="22" s="1"/>
  <c r="Q326" i="22"/>
  <c r="R263" i="22"/>
  <c r="R228" i="22"/>
  <c r="Q263" i="22"/>
  <c r="S263" i="22" s="1"/>
  <c r="U263" i="22" s="1"/>
  <c r="Q228" i="22"/>
  <c r="S228" i="22" s="1"/>
  <c r="Q163" i="22"/>
  <c r="S163" i="22" s="1"/>
  <c r="U163" i="22" s="1"/>
  <c r="Q128" i="22"/>
  <c r="S128" i="22" s="1"/>
  <c r="R163" i="22"/>
  <c r="R128" i="22"/>
  <c r="D32" i="4"/>
  <c r="D31" i="4"/>
  <c r="C32" i="4"/>
  <c r="C31" i="4"/>
  <c r="C30" i="4"/>
  <c r="C29" i="4"/>
  <c r="R31" i="22" l="1"/>
  <c r="R66" i="22"/>
  <c r="Q41" i="22"/>
  <c r="S40" i="22"/>
  <c r="Q76" i="22"/>
  <c r="S76" i="22" s="1"/>
  <c r="U76" i="22" s="1"/>
  <c r="R362" i="22"/>
  <c r="R327" i="22"/>
  <c r="R426" i="22"/>
  <c r="R461" i="22"/>
  <c r="R525" i="22"/>
  <c r="R560" i="22"/>
  <c r="W228" i="22"/>
  <c r="S326" i="22"/>
  <c r="Q362" i="22"/>
  <c r="S362" i="22" s="1"/>
  <c r="U362" i="22" s="1"/>
  <c r="Q327" i="22"/>
  <c r="S425" i="22"/>
  <c r="Q461" i="22"/>
  <c r="S461" i="22" s="1"/>
  <c r="U461" i="22" s="1"/>
  <c r="Q426" i="22"/>
  <c r="S524" i="22"/>
  <c r="Q560" i="22"/>
  <c r="S560" i="22" s="1"/>
  <c r="U560" i="22" s="1"/>
  <c r="Q525" i="22"/>
  <c r="R264" i="22"/>
  <c r="R229" i="22"/>
  <c r="Q264" i="22"/>
  <c r="S264" i="22" s="1"/>
  <c r="U264" i="22" s="1"/>
  <c r="Q229" i="22"/>
  <c r="S229" i="22" s="1"/>
  <c r="R164" i="22"/>
  <c r="R129" i="22"/>
  <c r="Q164" i="22"/>
  <c r="S164" i="22" s="1"/>
  <c r="U164" i="22" s="1"/>
  <c r="Q129" i="22"/>
  <c r="S129" i="22" s="1"/>
  <c r="X65" i="22"/>
  <c r="X524" i="22"/>
  <c r="D51" i="4"/>
  <c r="E51" i="4"/>
  <c r="D52" i="4"/>
  <c r="E52" i="4"/>
  <c r="D53" i="4"/>
  <c r="E53" i="4"/>
  <c r="D54" i="4"/>
  <c r="E54" i="4"/>
  <c r="D55" i="4"/>
  <c r="E55" i="4"/>
  <c r="C52" i="4"/>
  <c r="C53" i="4"/>
  <c r="C54" i="4"/>
  <c r="C55" i="4"/>
  <c r="W30" i="22"/>
  <c r="W163" i="22"/>
  <c r="C51" i="4"/>
  <c r="X326" i="22" l="1"/>
  <c r="W425" i="22"/>
  <c r="X30" i="22"/>
  <c r="Y30" i="22" s="1"/>
  <c r="W128" i="22"/>
  <c r="X460" i="22"/>
  <c r="X361" i="22"/>
  <c r="W326" i="22"/>
  <c r="Y326" i="22" s="1"/>
  <c r="X163" i="22"/>
  <c r="W253" i="22"/>
  <c r="W153" i="22"/>
  <c r="W154" i="22"/>
  <c r="W254" i="22"/>
  <c r="W353" i="22"/>
  <c r="W354" i="22"/>
  <c r="W256" i="22"/>
  <c r="W453" i="22"/>
  <c r="W156" i="22"/>
  <c r="W157" i="22"/>
  <c r="W257" i="22"/>
  <c r="W553" i="22"/>
  <c r="W454" i="22"/>
  <c r="W58" i="22"/>
  <c r="W60" i="22"/>
  <c r="W158" i="22"/>
  <c r="W554" i="22"/>
  <c r="W356" i="22"/>
  <c r="W59" i="22"/>
  <c r="W61" i="22"/>
  <c r="W258" i="22"/>
  <c r="W259" i="22"/>
  <c r="W456" i="22"/>
  <c r="W56" i="22"/>
  <c r="W159" i="22"/>
  <c r="W357" i="22"/>
  <c r="W62" i="22"/>
  <c r="W556" i="22"/>
  <c r="W160" i="22"/>
  <c r="W457" i="22"/>
  <c r="W260" i="22"/>
  <c r="W358" i="22"/>
  <c r="W63" i="22"/>
  <c r="W261" i="22"/>
  <c r="W557" i="22"/>
  <c r="W161" i="22"/>
  <c r="W359" i="22"/>
  <c r="W458" i="22"/>
  <c r="W64" i="22"/>
  <c r="W262" i="22"/>
  <c r="W459" i="22"/>
  <c r="W162" i="22"/>
  <c r="W360" i="22"/>
  <c r="W558" i="22"/>
  <c r="X19" i="22"/>
  <c r="X117" i="22"/>
  <c r="X217" i="22"/>
  <c r="X118" i="22"/>
  <c r="X218" i="22"/>
  <c r="X20" i="22"/>
  <c r="X21" i="22"/>
  <c r="X219" i="22"/>
  <c r="X317" i="22"/>
  <c r="X119" i="22"/>
  <c r="X417" i="22"/>
  <c r="X22" i="22"/>
  <c r="X220" i="22"/>
  <c r="X120" i="22"/>
  <c r="X318" i="22"/>
  <c r="X121" i="22"/>
  <c r="X221" i="22"/>
  <c r="X23" i="22"/>
  <c r="X418" i="22"/>
  <c r="X517" i="22"/>
  <c r="X319" i="22"/>
  <c r="X24" i="22"/>
  <c r="X122" i="22"/>
  <c r="X518" i="22"/>
  <c r="X419" i="22"/>
  <c r="X320" i="22"/>
  <c r="X222" i="22"/>
  <c r="X34" i="26"/>
  <c r="X29" i="23"/>
  <c r="X24" i="25"/>
  <c r="X23" i="27"/>
  <c r="X24" i="24"/>
  <c r="X34" i="24"/>
  <c r="X70" i="27"/>
  <c r="X34" i="23"/>
  <c r="X70" i="26"/>
  <c r="X23" i="23"/>
  <c r="X27" i="23"/>
  <c r="X23" i="26"/>
  <c r="X60" i="27"/>
  <c r="X23" i="25"/>
  <c r="X60" i="26"/>
  <c r="X24" i="27"/>
  <c r="X34" i="27"/>
  <c r="X29" i="26"/>
  <c r="X25" i="22"/>
  <c r="X223" i="22"/>
  <c r="X23" i="24"/>
  <c r="X24" i="26"/>
  <c r="X34" i="25"/>
  <c r="X59" i="26"/>
  <c r="X27" i="27"/>
  <c r="X29" i="27"/>
  <c r="X24" i="23"/>
  <c r="X123" i="22"/>
  <c r="X321" i="22"/>
  <c r="X27" i="24"/>
  <c r="X29" i="24"/>
  <c r="X59" i="27"/>
  <c r="X27" i="26"/>
  <c r="X27" i="25"/>
  <c r="X29" i="25"/>
  <c r="X519" i="22"/>
  <c r="X420" i="22"/>
  <c r="X106" i="27"/>
  <c r="X96" i="27"/>
  <c r="X95" i="27"/>
  <c r="X95" i="26"/>
  <c r="X26" i="22"/>
  <c r="X124" i="22"/>
  <c r="X520" i="22"/>
  <c r="X106" i="26"/>
  <c r="X96" i="26"/>
  <c r="X421" i="22"/>
  <c r="X322" i="22"/>
  <c r="X224" i="22"/>
  <c r="X422" i="22"/>
  <c r="X323" i="22"/>
  <c r="X225" i="22"/>
  <c r="X27" i="22"/>
  <c r="X125" i="22"/>
  <c r="X521" i="22"/>
  <c r="X226" i="22"/>
  <c r="X126" i="22"/>
  <c r="X522" i="22"/>
  <c r="X423" i="22"/>
  <c r="X324" i="22"/>
  <c r="X28" i="22"/>
  <c r="X325" i="22"/>
  <c r="X127" i="22"/>
  <c r="X424" i="22"/>
  <c r="X29" i="22"/>
  <c r="X227" i="22"/>
  <c r="X523" i="22"/>
  <c r="W559" i="22"/>
  <c r="W361" i="22"/>
  <c r="X128" i="22"/>
  <c r="W263" i="22"/>
  <c r="X153" i="22"/>
  <c r="X253" i="22"/>
  <c r="X154" i="22"/>
  <c r="X254" i="22"/>
  <c r="X155" i="22"/>
  <c r="Y155" i="22" s="1"/>
  <c r="X255" i="22"/>
  <c r="Y255" i="22" s="1"/>
  <c r="X353" i="22"/>
  <c r="X453" i="22"/>
  <c r="X256" i="22"/>
  <c r="X354" i="22"/>
  <c r="X156" i="22"/>
  <c r="X355" i="22"/>
  <c r="Y355" i="22" s="1"/>
  <c r="X157" i="22"/>
  <c r="X454" i="22"/>
  <c r="X553" i="22"/>
  <c r="X257" i="22"/>
  <c r="X59" i="23"/>
  <c r="X70" i="25"/>
  <c r="X60" i="25"/>
  <c r="X59" i="24"/>
  <c r="X56" i="22"/>
  <c r="X58" i="22"/>
  <c r="X60" i="22"/>
  <c r="X158" i="22"/>
  <c r="X554" i="22"/>
  <c r="X70" i="24"/>
  <c r="X70" i="23"/>
  <c r="X59" i="25"/>
  <c r="X60" i="24"/>
  <c r="X60" i="23"/>
  <c r="X59" i="22"/>
  <c r="X55" i="22"/>
  <c r="X356" i="22"/>
  <c r="X455" i="22"/>
  <c r="Y455" i="22" s="1"/>
  <c r="X57" i="22"/>
  <c r="Y57" i="22" s="1"/>
  <c r="X61" i="22"/>
  <c r="X258" i="22"/>
  <c r="X259" i="22"/>
  <c r="X456" i="22"/>
  <c r="X159" i="22"/>
  <c r="X555" i="22"/>
  <c r="Y555" i="22" s="1"/>
  <c r="X357" i="22"/>
  <c r="X160" i="22"/>
  <c r="X556" i="22"/>
  <c r="X358" i="22"/>
  <c r="X457" i="22"/>
  <c r="X62" i="22"/>
  <c r="X260" i="22"/>
  <c r="X557" i="22"/>
  <c r="X458" i="22"/>
  <c r="X63" i="22"/>
  <c r="X161" i="22"/>
  <c r="X359" i="22"/>
  <c r="X261" i="22"/>
  <c r="X262" i="22"/>
  <c r="X162" i="22"/>
  <c r="X360" i="22"/>
  <c r="X558" i="22"/>
  <c r="X459" i="22"/>
  <c r="X64" i="22"/>
  <c r="X559" i="22"/>
  <c r="W217" i="22"/>
  <c r="W218" i="22"/>
  <c r="Y218" i="22" s="1"/>
  <c r="W117" i="22"/>
  <c r="Y117" i="22" s="1"/>
  <c r="W118" i="22"/>
  <c r="Y118" i="22" s="1"/>
  <c r="W317" i="22"/>
  <c r="Y317" i="22" s="1"/>
  <c r="W219" i="22"/>
  <c r="Y219" i="22" s="1"/>
  <c r="W119" i="22"/>
  <c r="Y119" i="22" s="1"/>
  <c r="W120" i="22"/>
  <c r="Y120" i="22" s="1"/>
  <c r="W220" i="22"/>
  <c r="Y220" i="22" s="1"/>
  <c r="W417" i="22"/>
  <c r="W318" i="22"/>
  <c r="W121" i="22"/>
  <c r="Y121" i="22" s="1"/>
  <c r="W319" i="22"/>
  <c r="Y319" i="22" s="1"/>
  <c r="W517" i="22"/>
  <c r="Y517" i="22" s="1"/>
  <c r="W221" i="22"/>
  <c r="Y221" i="22" s="1"/>
  <c r="W418" i="22"/>
  <c r="W419" i="22"/>
  <c r="Y419" i="22" s="1"/>
  <c r="W122" i="22"/>
  <c r="W320" i="22"/>
  <c r="Y320" i="22" s="1"/>
  <c r="W518" i="22"/>
  <c r="Y518" i="22" s="1"/>
  <c r="W222" i="22"/>
  <c r="W25" i="22"/>
  <c r="Y25" i="22" s="1"/>
  <c r="W26" i="22"/>
  <c r="Y26" i="22" s="1"/>
  <c r="W223" i="22"/>
  <c r="W420" i="22"/>
  <c r="Y420" i="22" s="1"/>
  <c r="W19" i="22"/>
  <c r="Y19" i="22" s="1"/>
  <c r="W22" i="22"/>
  <c r="Y22" i="22" s="1"/>
  <c r="W123" i="22"/>
  <c r="W321" i="22"/>
  <c r="Y321" i="22" s="1"/>
  <c r="W23" i="22"/>
  <c r="Y23" i="22" s="1"/>
  <c r="W24" i="22"/>
  <c r="Y24" i="22" s="1"/>
  <c r="W519" i="22"/>
  <c r="W20" i="22"/>
  <c r="Y20" i="22" s="1"/>
  <c r="W21" i="22"/>
  <c r="W124" i="22"/>
  <c r="Y124" i="22" s="1"/>
  <c r="W520" i="22"/>
  <c r="W421" i="22"/>
  <c r="W322" i="22"/>
  <c r="W224" i="22"/>
  <c r="Y224" i="22" s="1"/>
  <c r="W27" i="22"/>
  <c r="Y27" i="22" s="1"/>
  <c r="W225" i="22"/>
  <c r="W125" i="22"/>
  <c r="Y125" i="22" s="1"/>
  <c r="W422" i="22"/>
  <c r="Y422" i="22" s="1"/>
  <c r="W521" i="22"/>
  <c r="W323" i="22"/>
  <c r="W423" i="22"/>
  <c r="W28" i="22"/>
  <c r="Y28" i="22" s="1"/>
  <c r="W324" i="22"/>
  <c r="W126" i="22"/>
  <c r="Y126" i="22" s="1"/>
  <c r="W522" i="22"/>
  <c r="Y522" i="22" s="1"/>
  <c r="W226" i="22"/>
  <c r="W29" i="22"/>
  <c r="Y29" i="22" s="1"/>
  <c r="W127" i="22"/>
  <c r="W523" i="22"/>
  <c r="W325" i="22"/>
  <c r="Y325" i="22" s="1"/>
  <c r="W424" i="22"/>
  <c r="W227" i="22"/>
  <c r="Y227" i="22" s="1"/>
  <c r="X96" i="24"/>
  <c r="X106" i="23"/>
  <c r="X95" i="24"/>
  <c r="X106" i="24"/>
  <c r="X96" i="25"/>
  <c r="X95" i="25"/>
  <c r="X106" i="25"/>
  <c r="X95" i="23"/>
  <c r="X96" i="23"/>
  <c r="W460" i="22"/>
  <c r="Y460" i="22" s="1"/>
  <c r="X228" i="22"/>
  <c r="Y228" i="22" s="1"/>
  <c r="W524" i="22"/>
  <c r="X425" i="22"/>
  <c r="Y425" i="22" s="1"/>
  <c r="X263" i="22"/>
  <c r="Y263" i="22" s="1"/>
  <c r="W65" i="22"/>
  <c r="Y65" i="22" s="1"/>
  <c r="Y524" i="22"/>
  <c r="Y128" i="22"/>
  <c r="Q42" i="22"/>
  <c r="S41" i="22"/>
  <c r="Q77" i="22"/>
  <c r="S77" i="22" s="1"/>
  <c r="U77" i="22" s="1"/>
  <c r="X66" i="22"/>
  <c r="W66" i="22"/>
  <c r="R32" i="22"/>
  <c r="X31" i="22"/>
  <c r="W31" i="22"/>
  <c r="R67" i="22"/>
  <c r="Y163" i="22"/>
  <c r="W164" i="22"/>
  <c r="X164" i="22"/>
  <c r="W264" i="22"/>
  <c r="X264" i="22"/>
  <c r="Y361" i="22"/>
  <c r="W525" i="22"/>
  <c r="X525" i="22"/>
  <c r="R526" i="22"/>
  <c r="R561" i="22"/>
  <c r="X426" i="22"/>
  <c r="W426" i="22"/>
  <c r="R462" i="22"/>
  <c r="R427" i="22"/>
  <c r="X327" i="22"/>
  <c r="W327" i="22"/>
  <c r="R328" i="22"/>
  <c r="R363" i="22"/>
  <c r="W129" i="22"/>
  <c r="X129" i="22"/>
  <c r="X229" i="22"/>
  <c r="W229" i="22"/>
  <c r="X560" i="22"/>
  <c r="W560" i="22"/>
  <c r="W461" i="22"/>
  <c r="X461" i="22"/>
  <c r="X362" i="22"/>
  <c r="W362" i="22"/>
  <c r="S426" i="22"/>
  <c r="Q462" i="22"/>
  <c r="S462" i="22" s="1"/>
  <c r="U462" i="22" s="1"/>
  <c r="Q427" i="22"/>
  <c r="S525" i="22"/>
  <c r="Q561" i="22"/>
  <c r="S561" i="22" s="1"/>
  <c r="U561" i="22" s="1"/>
  <c r="Q526" i="22"/>
  <c r="S327" i="22"/>
  <c r="Q363" i="22"/>
  <c r="S363" i="22" s="1"/>
  <c r="U363" i="22" s="1"/>
  <c r="Q328" i="22"/>
  <c r="R265" i="22"/>
  <c r="R230" i="22"/>
  <c r="Q265" i="22"/>
  <c r="S265" i="22" s="1"/>
  <c r="U265" i="22" s="1"/>
  <c r="Q230" i="22"/>
  <c r="S230" i="22" s="1"/>
  <c r="Q165" i="22"/>
  <c r="S165" i="22" s="1"/>
  <c r="U165" i="22" s="1"/>
  <c r="Q130" i="22"/>
  <c r="S130" i="22" s="1"/>
  <c r="R165" i="22"/>
  <c r="R130"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60" i="23"/>
  <c r="W64" i="23"/>
  <c r="Y64" i="23" s="1"/>
  <c r="W66" i="23"/>
  <c r="Y66" i="23" s="1"/>
  <c r="W68" i="23"/>
  <c r="Y68" i="23" s="1"/>
  <c r="W70" i="23"/>
  <c r="W72" i="23"/>
  <c r="Y72" i="23" s="1"/>
  <c r="W74" i="23"/>
  <c r="Y74" i="23" s="1"/>
  <c r="W76" i="23"/>
  <c r="Y76" i="23" s="1"/>
  <c r="W78" i="23"/>
  <c r="Y78" i="23" s="1"/>
  <c r="W80" i="23"/>
  <c r="Y80" i="23" s="1"/>
  <c r="W82" i="23"/>
  <c r="Y82" i="23" s="1"/>
  <c r="W84" i="23"/>
  <c r="Y84" i="23" s="1"/>
  <c r="W86" i="23"/>
  <c r="Y86" i="23" s="1"/>
  <c r="W88" i="23"/>
  <c r="Y88" i="23" s="1"/>
  <c r="W59" i="26"/>
  <c r="W60" i="24"/>
  <c r="W66" i="24"/>
  <c r="Y66" i="24" s="1"/>
  <c r="W70" i="24"/>
  <c r="W74" i="24"/>
  <c r="Y74" i="24" s="1"/>
  <c r="W78" i="24"/>
  <c r="Y78" i="24" s="1"/>
  <c r="W84" i="24"/>
  <c r="Y84" i="24" s="1"/>
  <c r="W88" i="24"/>
  <c r="Y88" i="24" s="1"/>
  <c r="W59" i="23"/>
  <c r="W65" i="23"/>
  <c r="Y65" i="23" s="1"/>
  <c r="W69" i="23"/>
  <c r="Y69" i="23" s="1"/>
  <c r="W73" i="23"/>
  <c r="Y73" i="23" s="1"/>
  <c r="W77" i="23"/>
  <c r="Y77" i="23" s="1"/>
  <c r="W81" i="23"/>
  <c r="Y81" i="23" s="1"/>
  <c r="W85" i="23"/>
  <c r="Y85" i="23" s="1"/>
  <c r="W80" i="24"/>
  <c r="Y80" i="24" s="1"/>
  <c r="W64" i="24"/>
  <c r="Y64" i="24" s="1"/>
  <c r="W68" i="24"/>
  <c r="Y68" i="24" s="1"/>
  <c r="W72" i="24"/>
  <c r="Y72" i="24" s="1"/>
  <c r="W76" i="24"/>
  <c r="Y76" i="24" s="1"/>
  <c r="W81" i="24"/>
  <c r="Y81" i="24" s="1"/>
  <c r="W83" i="24"/>
  <c r="Y83" i="24" s="1"/>
  <c r="W86" i="24"/>
  <c r="Y86" i="24" s="1"/>
  <c r="W63" i="23"/>
  <c r="Y63" i="23" s="1"/>
  <c r="W67" i="23"/>
  <c r="Y67" i="23" s="1"/>
  <c r="W71" i="23"/>
  <c r="Y71" i="23" s="1"/>
  <c r="W75" i="23"/>
  <c r="Y75" i="23" s="1"/>
  <c r="W79" i="23"/>
  <c r="Y79" i="23" s="1"/>
  <c r="W83" i="23"/>
  <c r="Y83" i="23" s="1"/>
  <c r="W87" i="23"/>
  <c r="Y87" i="23" s="1"/>
  <c r="W55" i="22"/>
  <c r="Y55" i="22"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3"/>
  <c r="W100" i="23"/>
  <c r="Y100" i="23" s="1"/>
  <c r="W102" i="23"/>
  <c r="Y102" i="23" s="1"/>
  <c r="W104" i="23"/>
  <c r="Y104" i="23" s="1"/>
  <c r="W106" i="23"/>
  <c r="W108" i="23"/>
  <c r="Y108" i="23" s="1"/>
  <c r="W110" i="23"/>
  <c r="Y110" i="23" s="1"/>
  <c r="W112" i="23"/>
  <c r="Y112" i="23" s="1"/>
  <c r="W114" i="23"/>
  <c r="Y114" i="23" s="1"/>
  <c r="W116" i="23"/>
  <c r="Y116" i="23" s="1"/>
  <c r="W118" i="23"/>
  <c r="Y118" i="23" s="1"/>
  <c r="W120" i="23"/>
  <c r="Y120" i="23" s="1"/>
  <c r="W122" i="23"/>
  <c r="Y122" i="23" s="1"/>
  <c r="W124" i="23"/>
  <c r="Y124" i="23" s="1"/>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3"/>
  <c r="W99" i="23"/>
  <c r="Y99" i="23" s="1"/>
  <c r="W101" i="23"/>
  <c r="Y101" i="23" s="1"/>
  <c r="W103" i="23"/>
  <c r="Y103" i="23" s="1"/>
  <c r="W105" i="23"/>
  <c r="Y105" i="23" s="1"/>
  <c r="W107" i="23"/>
  <c r="Y107" i="23" s="1"/>
  <c r="W109" i="23"/>
  <c r="Y109" i="23" s="1"/>
  <c r="W111" i="23"/>
  <c r="Y111" i="23" s="1"/>
  <c r="W113" i="23"/>
  <c r="Y113" i="23" s="1"/>
  <c r="W115" i="23"/>
  <c r="Y115" i="23" s="1"/>
  <c r="W117" i="23"/>
  <c r="Y117" i="23" s="1"/>
  <c r="W119" i="23"/>
  <c r="Y119" i="23" s="1"/>
  <c r="W121" i="23"/>
  <c r="Y121" i="23" s="1"/>
  <c r="W123" i="23"/>
  <c r="Y123" i="23" s="1"/>
  <c r="W95" i="25"/>
  <c r="W95" i="27"/>
  <c r="W119" i="24"/>
  <c r="Y119" i="24" s="1"/>
  <c r="W27" i="27"/>
  <c r="Y27" i="27" s="1"/>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50" i="23"/>
  <c r="Y50" i="23" s="1"/>
  <c r="W52" i="23"/>
  <c r="Y52" i="23" s="1"/>
  <c r="W24" i="24"/>
  <c r="Y24" i="24" s="1"/>
  <c r="W29" i="24"/>
  <c r="Y29" i="24" s="1"/>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51" i="23"/>
  <c r="Y51" i="23" s="1"/>
  <c r="W27" i="24"/>
  <c r="Y27" i="24" s="1"/>
  <c r="W30" i="24"/>
  <c r="Y30" i="24" s="1"/>
  <c r="W32" i="24"/>
  <c r="Y32" i="24" s="1"/>
  <c r="W34" i="24"/>
  <c r="Y34" i="24" s="1"/>
  <c r="W36" i="24"/>
  <c r="Y36" i="24" s="1"/>
  <c r="W38" i="24"/>
  <c r="Y38" i="24" s="1"/>
  <c r="W40" i="24"/>
  <c r="Y40" i="24" s="1"/>
  <c r="W42" i="24"/>
  <c r="Y42" i="24" s="1"/>
  <c r="W44" i="24"/>
  <c r="Y44" i="24" s="1"/>
  <c r="W46" i="24"/>
  <c r="Y46" i="24" s="1"/>
  <c r="W48" i="24"/>
  <c r="Y48" i="24" s="1"/>
  <c r="W50" i="24"/>
  <c r="Y50" i="24" s="1"/>
  <c r="W52" i="24"/>
  <c r="Y52" i="24" s="1"/>
  <c r="W23" i="26"/>
  <c r="W23" i="25"/>
  <c r="W23" i="24"/>
  <c r="W23" i="23"/>
  <c r="W24" i="23"/>
  <c r="W30" i="23"/>
  <c r="Y30" i="23" s="1"/>
  <c r="W32" i="23"/>
  <c r="Y32" i="23" s="1"/>
  <c r="W34" i="23"/>
  <c r="W36" i="23"/>
  <c r="Y36" i="23" s="1"/>
  <c r="W38" i="23"/>
  <c r="Y38" i="23" s="1"/>
  <c r="W40" i="23"/>
  <c r="Y40" i="23" s="1"/>
  <c r="W42" i="23"/>
  <c r="Y42" i="23" s="1"/>
  <c r="W44" i="23"/>
  <c r="Y44" i="23" s="1"/>
  <c r="W46" i="23"/>
  <c r="Y46" i="23" s="1"/>
  <c r="W48" i="23"/>
  <c r="Y48" i="23" s="1"/>
  <c r="W27" i="23"/>
  <c r="W29" i="23"/>
  <c r="W31" i="23"/>
  <c r="Y31" i="23" s="1"/>
  <c r="W33" i="23"/>
  <c r="Y33" i="23" s="1"/>
  <c r="W35" i="23"/>
  <c r="Y35" i="23" s="1"/>
  <c r="W37" i="23"/>
  <c r="Y37" i="23" s="1"/>
  <c r="W39" i="23"/>
  <c r="Y39" i="23" s="1"/>
  <c r="W41" i="23"/>
  <c r="Y41" i="23" s="1"/>
  <c r="W43" i="23"/>
  <c r="Y43" i="23" s="1"/>
  <c r="W45" i="23"/>
  <c r="Y45" i="23" s="1"/>
  <c r="W47" i="23"/>
  <c r="Y47" i="23" s="1"/>
  <c r="W49" i="23"/>
  <c r="Y49" i="23" s="1"/>
  <c r="F55" i="4"/>
  <c r="F54" i="4"/>
  <c r="F53" i="4"/>
  <c r="F52" i="4"/>
  <c r="F51" i="4"/>
  <c r="Y127" i="22" l="1"/>
  <c r="Y323" i="22"/>
  <c r="Y421" i="22"/>
  <c r="Y521" i="22"/>
  <c r="Y523" i="22"/>
  <c r="Y423" i="22"/>
  <c r="Y64" i="22"/>
  <c r="Y260" i="22"/>
  <c r="Y62" i="22"/>
  <c r="Y456" i="22"/>
  <c r="Y59" i="22"/>
  <c r="Y60" i="22"/>
  <c r="Y257" i="22"/>
  <c r="Y154" i="22"/>
  <c r="Y559" i="22"/>
  <c r="Y322" i="22"/>
  <c r="Y21" i="22"/>
  <c r="Y122" i="22"/>
  <c r="Y417" i="22"/>
  <c r="Y360" i="22"/>
  <c r="Y256" i="22"/>
  <c r="Y225" i="22"/>
  <c r="Y222" i="22"/>
  <c r="Y217" i="22"/>
  <c r="Y162" i="22"/>
  <c r="Y458" i="22"/>
  <c r="Y261" i="22"/>
  <c r="Y457" i="22"/>
  <c r="Y357" i="22"/>
  <c r="Y259" i="22"/>
  <c r="Y356" i="22"/>
  <c r="Y58" i="22"/>
  <c r="Y157" i="22"/>
  <c r="Y354" i="22"/>
  <c r="Y153" i="22"/>
  <c r="Y557" i="22"/>
  <c r="Y424" i="22"/>
  <c r="Y324" i="22"/>
  <c r="Y520" i="22"/>
  <c r="Y519" i="22"/>
  <c r="Y123" i="22"/>
  <c r="Y223" i="22"/>
  <c r="Y418" i="22"/>
  <c r="Y459" i="22"/>
  <c r="Y359" i="22"/>
  <c r="Y63" i="22"/>
  <c r="Y160" i="22"/>
  <c r="Y159" i="22"/>
  <c r="Y258" i="22"/>
  <c r="Y554" i="22"/>
  <c r="Y454" i="22"/>
  <c r="Y156" i="22"/>
  <c r="Y353" i="22"/>
  <c r="Y253" i="22"/>
  <c r="Y226" i="22"/>
  <c r="Y318" i="22"/>
  <c r="Y558" i="22"/>
  <c r="Y262" i="22"/>
  <c r="Y161" i="22"/>
  <c r="Y358" i="22"/>
  <c r="Y556" i="22"/>
  <c r="Y56" i="22"/>
  <c r="Y61" i="22"/>
  <c r="Y158" i="22"/>
  <c r="Y553" i="22"/>
  <c r="Y453" i="22"/>
  <c r="Y254" i="22"/>
  <c r="Y560" i="22"/>
  <c r="Y362" i="22"/>
  <c r="Y229" i="22"/>
  <c r="Y31" i="22"/>
  <c r="Y66" i="22"/>
  <c r="R33" i="22"/>
  <c r="W32" i="22"/>
  <c r="X32" i="22"/>
  <c r="R68" i="22"/>
  <c r="W67" i="22"/>
  <c r="X67" i="22"/>
  <c r="Q43" i="22"/>
  <c r="S42" i="22"/>
  <c r="Q78" i="22"/>
  <c r="S78" i="22" s="1"/>
  <c r="U78" i="22" s="1"/>
  <c r="Y426" i="22"/>
  <c r="Y264" i="22"/>
  <c r="X130" i="22"/>
  <c r="W130" i="22"/>
  <c r="W230" i="22"/>
  <c r="X230" i="22"/>
  <c r="W363" i="22"/>
  <c r="X363" i="22"/>
  <c r="Y327" i="22"/>
  <c r="X462" i="22"/>
  <c r="W462" i="22"/>
  <c r="X526" i="22"/>
  <c r="W526" i="22"/>
  <c r="R562" i="22"/>
  <c r="R527" i="22"/>
  <c r="Y525" i="22"/>
  <c r="X165" i="22"/>
  <c r="W165" i="22"/>
  <c r="X265" i="22"/>
  <c r="W265" i="22"/>
  <c r="Y461" i="22"/>
  <c r="Y129" i="22"/>
  <c r="W328" i="22"/>
  <c r="X328" i="22"/>
  <c r="R329" i="22"/>
  <c r="R364" i="22"/>
  <c r="W427" i="22"/>
  <c r="X427" i="22"/>
  <c r="R428" i="22"/>
  <c r="R463" i="22"/>
  <c r="W561" i="22"/>
  <c r="X561" i="22"/>
  <c r="Y164" i="22"/>
  <c r="S526" i="22"/>
  <c r="Q562" i="22"/>
  <c r="S562" i="22" s="1"/>
  <c r="U562" i="22" s="1"/>
  <c r="Q527" i="22"/>
  <c r="S328" i="22"/>
  <c r="Q329" i="22"/>
  <c r="Q364" i="22"/>
  <c r="S364" i="22" s="1"/>
  <c r="U364" i="22" s="1"/>
  <c r="S427" i="22"/>
  <c r="Q463" i="22"/>
  <c r="S463" i="22" s="1"/>
  <c r="U463" i="22" s="1"/>
  <c r="Q428" i="22"/>
  <c r="R266" i="22"/>
  <c r="R231" i="22"/>
  <c r="Q266" i="22"/>
  <c r="S266" i="22" s="1"/>
  <c r="U266" i="22" s="1"/>
  <c r="Q231" i="22"/>
  <c r="S231" i="22" s="1"/>
  <c r="R166" i="22"/>
  <c r="R131" i="22"/>
  <c r="Q166" i="22"/>
  <c r="S166" i="22" s="1"/>
  <c r="U166" i="22" s="1"/>
  <c r="Q131" i="22"/>
  <c r="S131" i="22" s="1"/>
  <c r="Y27" i="23"/>
  <c r="Y34" i="23"/>
  <c r="Y27" i="26"/>
  <c r="Y24" i="26"/>
  <c r="X125" i="26"/>
  <c r="X132" i="26" s="1"/>
  <c r="X89" i="23"/>
  <c r="X131" i="23" s="1"/>
  <c r="X89" i="26"/>
  <c r="X131" i="26" s="1"/>
  <c r="X125" i="24"/>
  <c r="X132" i="24" s="1"/>
  <c r="Y106" i="24"/>
  <c r="Y96" i="23"/>
  <c r="Y96" i="26"/>
  <c r="Y24" i="25"/>
  <c r="Y70" i="23"/>
  <c r="Y60" i="25"/>
  <c r="Y60" i="26"/>
  <c r="Y60" i="27"/>
  <c r="Y23" i="26"/>
  <c r="W53" i="26"/>
  <c r="W130" i="26" s="1"/>
  <c r="Y106" i="27"/>
  <c r="X53" i="23"/>
  <c r="X130" i="23" s="1"/>
  <c r="Y29" i="25"/>
  <c r="X53" i="24"/>
  <c r="X130" i="24" s="1"/>
  <c r="X125" i="23"/>
  <c r="X132" i="23" s="1"/>
  <c r="X125" i="25"/>
  <c r="X132" i="25" s="1"/>
  <c r="X125" i="27"/>
  <c r="X132" i="27" s="1"/>
  <c r="Y29" i="23"/>
  <c r="Y24" i="23"/>
  <c r="W53" i="25"/>
  <c r="W130" i="25" s="1"/>
  <c r="Y23" i="25"/>
  <c r="Y29" i="26"/>
  <c r="Y34" i="26"/>
  <c r="Y24" i="27"/>
  <c r="Y29" i="27"/>
  <c r="Y95" i="25"/>
  <c r="W125" i="25"/>
  <c r="W132" i="25" s="1"/>
  <c r="Y95" i="23"/>
  <c r="W125" i="23"/>
  <c r="W132" i="23"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Y23" i="23"/>
  <c r="W53" i="23"/>
  <c r="W130" i="23" s="1"/>
  <c r="W53" i="24"/>
  <c r="W130" i="24" s="1"/>
  <c r="Y23" i="24"/>
  <c r="Y53" i="24" s="1"/>
  <c r="Y130" i="24" s="1"/>
  <c r="W53" i="27"/>
  <c r="W130" i="27" s="1"/>
  <c r="Y23" i="27"/>
  <c r="W125" i="27"/>
  <c r="W132" i="27" s="1"/>
  <c r="Y95" i="27"/>
  <c r="Y96" i="24"/>
  <c r="Y106" i="23"/>
  <c r="Y106" i="26"/>
  <c r="X89" i="27"/>
  <c r="X131" i="27" s="1"/>
  <c r="Y59" i="23"/>
  <c r="W89" i="23"/>
  <c r="W131" i="23" s="1"/>
  <c r="Y59" i="26"/>
  <c r="W89" i="26"/>
  <c r="W131" i="26" s="1"/>
  <c r="Y60" i="23"/>
  <c r="Y59" i="24"/>
  <c r="W89" i="24"/>
  <c r="W131" i="24" s="1"/>
  <c r="Y59" i="25"/>
  <c r="W89" i="25"/>
  <c r="W131" i="25" s="1"/>
  <c r="Y70" i="26"/>
  <c r="Y70" i="25"/>
  <c r="Y70" i="27"/>
  <c r="Y265" i="22" l="1"/>
  <c r="Y130" i="22"/>
  <c r="Y165" i="22"/>
  <c r="Y67" i="22"/>
  <c r="Y32" i="22"/>
  <c r="X68" i="22"/>
  <c r="W68" i="22"/>
  <c r="Q44" i="22"/>
  <c r="S43" i="22"/>
  <c r="Q79" i="22"/>
  <c r="S79" i="22" s="1"/>
  <c r="U79" i="22" s="1"/>
  <c r="R34" i="22"/>
  <c r="X33" i="22"/>
  <c r="W33" i="22"/>
  <c r="R69" i="22"/>
  <c r="Y526" i="22"/>
  <c r="Y462" i="22"/>
  <c r="W131" i="22"/>
  <c r="X131" i="22"/>
  <c r="X231" i="22"/>
  <c r="W231" i="22"/>
  <c r="W463" i="22"/>
  <c r="X463" i="22"/>
  <c r="X364" i="22"/>
  <c r="W364" i="22"/>
  <c r="X562" i="22"/>
  <c r="W562" i="22"/>
  <c r="W166" i="22"/>
  <c r="X166" i="22"/>
  <c r="W266" i="22"/>
  <c r="X266" i="22"/>
  <c r="Y561" i="22"/>
  <c r="X428" i="22"/>
  <c r="W428" i="22"/>
  <c r="R429" i="22"/>
  <c r="R464" i="22"/>
  <c r="Y427" i="22"/>
  <c r="X329" i="22"/>
  <c r="W329" i="22"/>
  <c r="R365" i="22"/>
  <c r="R330" i="22"/>
  <c r="Y328" i="22"/>
  <c r="W527" i="22"/>
  <c r="X527" i="22"/>
  <c r="R528" i="22"/>
  <c r="R563" i="22"/>
  <c r="Y363" i="22"/>
  <c r="Y230" i="22"/>
  <c r="S428" i="22"/>
  <c r="Q429" i="22"/>
  <c r="Q464" i="22"/>
  <c r="S464" i="22" s="1"/>
  <c r="U464" i="22" s="1"/>
  <c r="S329" i="22"/>
  <c r="Q330" i="22"/>
  <c r="Q365" i="22"/>
  <c r="S365" i="22" s="1"/>
  <c r="U365" i="22" s="1"/>
  <c r="S527" i="22"/>
  <c r="Q563" i="22"/>
  <c r="S563" i="22" s="1"/>
  <c r="U563" i="22" s="1"/>
  <c r="Q528" i="22"/>
  <c r="R267" i="22"/>
  <c r="R232" i="22"/>
  <c r="Q267" i="22"/>
  <c r="S267" i="22" s="1"/>
  <c r="U267" i="22" s="1"/>
  <c r="Q232" i="22"/>
  <c r="S232" i="22" s="1"/>
  <c r="Q167" i="22"/>
  <c r="S167" i="22" s="1"/>
  <c r="U167" i="22" s="1"/>
  <c r="Q132" i="22"/>
  <c r="S132" i="22" s="1"/>
  <c r="R167" i="22"/>
  <c r="R132" i="22"/>
  <c r="Y53" i="23"/>
  <c r="Y130" i="23" s="1"/>
  <c r="Y89" i="24"/>
  <c r="Y131" i="24" s="1"/>
  <c r="Y125" i="27"/>
  <c r="Y132" i="27" s="1"/>
  <c r="Y53" i="27"/>
  <c r="Y130" i="27" s="1"/>
  <c r="Y89" i="26"/>
  <c r="Y131" i="26" s="1"/>
  <c r="Y125" i="24"/>
  <c r="Y132" i="24" s="1"/>
  <c r="Y89" i="23"/>
  <c r="Y131" i="23" s="1"/>
  <c r="W134" i="23"/>
  <c r="X134" i="26"/>
  <c r="Y125" i="26"/>
  <c r="Y132" i="26" s="1"/>
  <c r="W134" i="25"/>
  <c r="Y53" i="26"/>
  <c r="Y130" i="26" s="1"/>
  <c r="Y89" i="25"/>
  <c r="Y131" i="25" s="1"/>
  <c r="W134" i="27"/>
  <c r="W134" i="24"/>
  <c r="Y89" i="27"/>
  <c r="Y131" i="27" s="1"/>
  <c r="X134" i="27"/>
  <c r="X134" i="25"/>
  <c r="Y125" i="23"/>
  <c r="Y132" i="23" s="1"/>
  <c r="Y125" i="25"/>
  <c r="Y132" i="25" s="1"/>
  <c r="Y53" i="25"/>
  <c r="Y130" i="25" s="1"/>
  <c r="X134" i="24"/>
  <c r="X134" i="23"/>
  <c r="W134" i="26"/>
  <c r="C28" i="4"/>
  <c r="G30" i="4"/>
  <c r="K30" i="4" s="1"/>
  <c r="G29" i="4"/>
  <c r="K29" i="4" s="1"/>
  <c r="F31" i="4"/>
  <c r="J31" i="4" s="1"/>
  <c r="E30" i="4"/>
  <c r="E29" i="4"/>
  <c r="G31" i="4"/>
  <c r="K31" i="4" s="1"/>
  <c r="F30" i="4"/>
  <c r="J30" i="4" s="1"/>
  <c r="F29" i="4"/>
  <c r="J29" i="4" s="1"/>
  <c r="E31" i="4"/>
  <c r="D30" i="4"/>
  <c r="D28" i="4"/>
  <c r="D29" i="4"/>
  <c r="T546" i="22" l="1"/>
  <c r="T542" i="22"/>
  <c r="T538" i="22"/>
  <c r="T534" i="22"/>
  <c r="T530" i="22"/>
  <c r="T526" i="22"/>
  <c r="U526" i="22" s="1"/>
  <c r="T522" i="22"/>
  <c r="U522" i="22" s="1"/>
  <c r="T518" i="22"/>
  <c r="U518" i="22" s="1"/>
  <c r="T444" i="22"/>
  <c r="T440" i="22"/>
  <c r="T436" i="22"/>
  <c r="T432" i="22"/>
  <c r="T428" i="22"/>
  <c r="T424" i="22"/>
  <c r="U424" i="22" s="1"/>
  <c r="T420" i="22"/>
  <c r="U420" i="22" s="1"/>
  <c r="T346" i="22"/>
  <c r="T342" i="22"/>
  <c r="T338" i="22"/>
  <c r="T334" i="22"/>
  <c r="T330" i="22"/>
  <c r="T326" i="22"/>
  <c r="U326" i="22" s="1"/>
  <c r="T322" i="22"/>
  <c r="U322" i="22" s="1"/>
  <c r="T318" i="22"/>
  <c r="U318" i="22" s="1"/>
  <c r="T244" i="22"/>
  <c r="T240" i="22"/>
  <c r="T236" i="22"/>
  <c r="T232" i="22"/>
  <c r="T228" i="22"/>
  <c r="U228" i="22" s="1"/>
  <c r="T224" i="22"/>
  <c r="U224" i="22" s="1"/>
  <c r="T220" i="22"/>
  <c r="U220" i="22" s="1"/>
  <c r="T146" i="22"/>
  <c r="T142" i="22"/>
  <c r="T138" i="22"/>
  <c r="T134" i="22"/>
  <c r="T130" i="22"/>
  <c r="U130" i="22" s="1"/>
  <c r="T126" i="22"/>
  <c r="U126" i="22" s="1"/>
  <c r="T122" i="22"/>
  <c r="U122" i="22" s="1"/>
  <c r="T118" i="22"/>
  <c r="U118" i="22" s="1"/>
  <c r="T24" i="22"/>
  <c r="U24" i="22" s="1"/>
  <c r="T28" i="22"/>
  <c r="U28" i="22" s="1"/>
  <c r="T32" i="22"/>
  <c r="U32" i="22" s="1"/>
  <c r="T36" i="22"/>
  <c r="U36" i="22" s="1"/>
  <c r="T40" i="22"/>
  <c r="U40" i="22" s="1"/>
  <c r="T44" i="22"/>
  <c r="T48" i="22"/>
  <c r="T235" i="22"/>
  <c r="T223" i="22"/>
  <c r="U223" i="22" s="1"/>
  <c r="T145" i="22"/>
  <c r="T141" i="22"/>
  <c r="T133" i="22"/>
  <c r="T129" i="22"/>
  <c r="U129" i="22" s="1"/>
  <c r="T121" i="22"/>
  <c r="U121" i="22" s="1"/>
  <c r="T21" i="22"/>
  <c r="U21" i="22" s="1"/>
  <c r="T25" i="22"/>
  <c r="U25" i="22" s="1"/>
  <c r="T29" i="22"/>
  <c r="U29" i="22" s="1"/>
  <c r="T33" i="22"/>
  <c r="U33" i="22" s="1"/>
  <c r="T37" i="22"/>
  <c r="U37" i="22" s="1"/>
  <c r="T41" i="22"/>
  <c r="U41" i="22" s="1"/>
  <c r="T45" i="22"/>
  <c r="T27" i="22"/>
  <c r="U27" i="22" s="1"/>
  <c r="T545" i="22"/>
  <c r="T541" i="22"/>
  <c r="T537" i="22"/>
  <c r="T533" i="22"/>
  <c r="T529" i="22"/>
  <c r="T525" i="22"/>
  <c r="U525" i="22" s="1"/>
  <c r="T521" i="22"/>
  <c r="U521" i="22" s="1"/>
  <c r="T517" i="22"/>
  <c r="U517" i="22" s="1"/>
  <c r="T443" i="22"/>
  <c r="T439" i="22"/>
  <c r="T435" i="22"/>
  <c r="T431" i="22"/>
  <c r="T427" i="22"/>
  <c r="U427" i="22" s="1"/>
  <c r="T423" i="22"/>
  <c r="U423" i="22" s="1"/>
  <c r="T419" i="22"/>
  <c r="U419" i="22" s="1"/>
  <c r="T345" i="22"/>
  <c r="T341" i="22"/>
  <c r="T337" i="22"/>
  <c r="T333" i="22"/>
  <c r="T329" i="22"/>
  <c r="T325" i="22"/>
  <c r="U325" i="22" s="1"/>
  <c r="T321" i="22"/>
  <c r="U321" i="22" s="1"/>
  <c r="T317" i="22"/>
  <c r="U317" i="22" s="1"/>
  <c r="T243" i="22"/>
  <c r="T239" i="22"/>
  <c r="T231" i="22"/>
  <c r="U231" i="22" s="1"/>
  <c r="T227" i="22"/>
  <c r="U227" i="22" s="1"/>
  <c r="T219" i="22"/>
  <c r="U219" i="22" s="1"/>
  <c r="T137" i="22"/>
  <c r="T125" i="22"/>
  <c r="U125" i="22" s="1"/>
  <c r="T544" i="22"/>
  <c r="T540" i="22"/>
  <c r="T536" i="22"/>
  <c r="T532" i="22"/>
  <c r="T528" i="22"/>
  <c r="T524" i="22"/>
  <c r="U524" i="22" s="1"/>
  <c r="T520" i="22"/>
  <c r="U520" i="22" s="1"/>
  <c r="T446" i="22"/>
  <c r="T442" i="22"/>
  <c r="T438" i="22"/>
  <c r="T434" i="22"/>
  <c r="T430" i="22"/>
  <c r="T426" i="22"/>
  <c r="U426" i="22" s="1"/>
  <c r="T422" i="22"/>
  <c r="U422" i="22" s="1"/>
  <c r="T418" i="22"/>
  <c r="U418" i="22" s="1"/>
  <c r="T344" i="22"/>
  <c r="T340" i="22"/>
  <c r="T336" i="22"/>
  <c r="T332" i="22"/>
  <c r="T328" i="22"/>
  <c r="U328" i="22" s="1"/>
  <c r="T324" i="22"/>
  <c r="U324" i="22" s="1"/>
  <c r="T320" i="22"/>
  <c r="U320" i="22" s="1"/>
  <c r="T246" i="22"/>
  <c r="T242" i="22"/>
  <c r="T238" i="22"/>
  <c r="T234" i="22"/>
  <c r="T230" i="22"/>
  <c r="U230" i="22" s="1"/>
  <c r="T226" i="22"/>
  <c r="U226" i="22" s="1"/>
  <c r="T222" i="22"/>
  <c r="U222" i="22" s="1"/>
  <c r="T218" i="22"/>
  <c r="U218" i="22" s="1"/>
  <c r="T144" i="22"/>
  <c r="T140" i="22"/>
  <c r="T136" i="22"/>
  <c r="T132" i="22"/>
  <c r="T128" i="22"/>
  <c r="U128" i="22" s="1"/>
  <c r="T124" i="22"/>
  <c r="U124" i="22" s="1"/>
  <c r="T120" i="22"/>
  <c r="U120" i="22" s="1"/>
  <c r="T117" i="22"/>
  <c r="U117" i="22" s="1"/>
  <c r="T22" i="22"/>
  <c r="U22" i="22" s="1"/>
  <c r="T26" i="22"/>
  <c r="U26" i="22" s="1"/>
  <c r="T30" i="22"/>
  <c r="U30" i="22" s="1"/>
  <c r="T34" i="22"/>
  <c r="U34" i="22" s="1"/>
  <c r="T38" i="22"/>
  <c r="U38" i="22" s="1"/>
  <c r="T42" i="22"/>
  <c r="U42" i="22" s="1"/>
  <c r="T46" i="22"/>
  <c r="T19" i="22"/>
  <c r="T543" i="22"/>
  <c r="T539" i="22"/>
  <c r="T535" i="22"/>
  <c r="T531" i="22"/>
  <c r="T527" i="22"/>
  <c r="U527" i="22" s="1"/>
  <c r="T523" i="22"/>
  <c r="U523" i="22" s="1"/>
  <c r="T519" i="22"/>
  <c r="U519" i="22" s="1"/>
  <c r="T445" i="22"/>
  <c r="T441" i="22"/>
  <c r="T437" i="22"/>
  <c r="T433" i="22"/>
  <c r="T429" i="22"/>
  <c r="T425" i="22"/>
  <c r="U425" i="22" s="1"/>
  <c r="T421" i="22"/>
  <c r="U421" i="22" s="1"/>
  <c r="T417" i="22"/>
  <c r="U417" i="22" s="1"/>
  <c r="T343" i="22"/>
  <c r="T339" i="22"/>
  <c r="T335" i="22"/>
  <c r="T331" i="22"/>
  <c r="T327" i="22"/>
  <c r="U327" i="22" s="1"/>
  <c r="T323" i="22"/>
  <c r="U323" i="22" s="1"/>
  <c r="T319" i="22"/>
  <c r="U319" i="22" s="1"/>
  <c r="T245" i="22"/>
  <c r="T241" i="22"/>
  <c r="T237" i="22"/>
  <c r="T233" i="22"/>
  <c r="T229" i="22"/>
  <c r="U229" i="22" s="1"/>
  <c r="T225" i="22"/>
  <c r="U225" i="22" s="1"/>
  <c r="T221" i="22"/>
  <c r="U221" i="22" s="1"/>
  <c r="T217" i="22"/>
  <c r="U217" i="22" s="1"/>
  <c r="T143" i="22"/>
  <c r="T139" i="22"/>
  <c r="T135" i="22"/>
  <c r="T131" i="22"/>
  <c r="U131" i="22" s="1"/>
  <c r="T127" i="22"/>
  <c r="U127" i="22" s="1"/>
  <c r="T123" i="22"/>
  <c r="U123" i="22" s="1"/>
  <c r="T119" i="22"/>
  <c r="U119" i="22" s="1"/>
  <c r="T20" i="22"/>
  <c r="U20" i="22" s="1"/>
  <c r="T23" i="22"/>
  <c r="U23" i="22" s="1"/>
  <c r="T35" i="22"/>
  <c r="U35" i="22" s="1"/>
  <c r="T43" i="22"/>
  <c r="T47" i="22"/>
  <c r="T39" i="22"/>
  <c r="U39" i="22" s="1"/>
  <c r="T31" i="22"/>
  <c r="U31" i="22" s="1"/>
  <c r="U132" i="22"/>
  <c r="T156" i="22"/>
  <c r="U156" i="22" s="1"/>
  <c r="T456" i="22"/>
  <c r="U456" i="22" s="1"/>
  <c r="T354" i="22"/>
  <c r="U354" i="22" s="1"/>
  <c r="T459" i="22"/>
  <c r="U459" i="22" s="1"/>
  <c r="T359" i="22"/>
  <c r="U359" i="22" s="1"/>
  <c r="T159" i="22"/>
  <c r="U159" i="22" s="1"/>
  <c r="T454" i="22"/>
  <c r="U454" i="22" s="1"/>
  <c r="T254" i="22"/>
  <c r="U254" i="22" s="1"/>
  <c r="T554" i="22"/>
  <c r="U554" i="22" s="1"/>
  <c r="T356" i="22"/>
  <c r="U356" i="22" s="1"/>
  <c r="T154" i="22"/>
  <c r="U154" i="22" s="1"/>
  <c r="T259" i="22"/>
  <c r="U259" i="22" s="1"/>
  <c r="T256" i="22"/>
  <c r="U256" i="22" s="1"/>
  <c r="T556" i="22"/>
  <c r="U556" i="22" s="1"/>
  <c r="T559" i="22"/>
  <c r="U559" i="22" s="1"/>
  <c r="T58" i="22"/>
  <c r="U58" i="22" s="1"/>
  <c r="T61" i="22"/>
  <c r="U61" i="22" s="1"/>
  <c r="T56" i="22"/>
  <c r="U56" i="22" s="1"/>
  <c r="U43" i="22"/>
  <c r="U232" i="22"/>
  <c r="U428" i="22"/>
  <c r="U329" i="22"/>
  <c r="Y68" i="22"/>
  <c r="Y527" i="22"/>
  <c r="Y562" i="22"/>
  <c r="Y364" i="22"/>
  <c r="Y329" i="22"/>
  <c r="R35" i="22"/>
  <c r="X34" i="22"/>
  <c r="W34" i="22"/>
  <c r="R70" i="22"/>
  <c r="W69" i="22"/>
  <c r="X69" i="22"/>
  <c r="Y33" i="22"/>
  <c r="Q45" i="22"/>
  <c r="S44" i="22"/>
  <c r="U44" i="22" s="1"/>
  <c r="Q80" i="22"/>
  <c r="S80" i="22" s="1"/>
  <c r="U80" i="22" s="1"/>
  <c r="X132" i="22"/>
  <c r="W132" i="22"/>
  <c r="W232" i="22"/>
  <c r="X232" i="22"/>
  <c r="X528" i="22"/>
  <c r="W528" i="22"/>
  <c r="R529" i="22"/>
  <c r="R564" i="22"/>
  <c r="W330" i="22"/>
  <c r="X330" i="22"/>
  <c r="R366" i="22"/>
  <c r="R331" i="22"/>
  <c r="W429" i="22"/>
  <c r="X429" i="22"/>
  <c r="R465" i="22"/>
  <c r="R430" i="22"/>
  <c r="Y231" i="22"/>
  <c r="X167" i="22"/>
  <c r="W167" i="22"/>
  <c r="X267" i="22"/>
  <c r="W267" i="22"/>
  <c r="W563" i="22"/>
  <c r="X563" i="22"/>
  <c r="W365" i="22"/>
  <c r="X365" i="22"/>
  <c r="X464" i="22"/>
  <c r="W464" i="22"/>
  <c r="Y428" i="22"/>
  <c r="Y266" i="22"/>
  <c r="Y166" i="22"/>
  <c r="Y463" i="22"/>
  <c r="Y131" i="22"/>
  <c r="S429" i="22"/>
  <c r="U429" i="22" s="1"/>
  <c r="Q430" i="22"/>
  <c r="Q465" i="22"/>
  <c r="S465" i="22" s="1"/>
  <c r="U465" i="22" s="1"/>
  <c r="S528" i="22"/>
  <c r="U528" i="22" s="1"/>
  <c r="Q529" i="22"/>
  <c r="Q564" i="22"/>
  <c r="S564" i="22" s="1"/>
  <c r="U564" i="22" s="1"/>
  <c r="S330" i="22"/>
  <c r="U330" i="22" s="1"/>
  <c r="Q331" i="22"/>
  <c r="Q366" i="22"/>
  <c r="S366" i="22" s="1"/>
  <c r="U366" i="22" s="1"/>
  <c r="R268" i="22"/>
  <c r="R233" i="22"/>
  <c r="Q268" i="22"/>
  <c r="S268" i="22" s="1"/>
  <c r="U268" i="22" s="1"/>
  <c r="Q233" i="22"/>
  <c r="S233" i="22" s="1"/>
  <c r="U233" i="22" s="1"/>
  <c r="Q168" i="22"/>
  <c r="S168" i="22" s="1"/>
  <c r="U168" i="22" s="1"/>
  <c r="Q133" i="22"/>
  <c r="S133" i="22" s="1"/>
  <c r="U133" i="22" s="1"/>
  <c r="R168" i="22"/>
  <c r="R133" i="22"/>
  <c r="Y134" i="24"/>
  <c r="Y134" i="23"/>
  <c r="Y134" i="27"/>
  <c r="Y134" i="26"/>
  <c r="T60" i="27"/>
  <c r="U60" i="27" s="1"/>
  <c r="T70" i="27"/>
  <c r="U70" i="27" s="1"/>
  <c r="T59" i="27"/>
  <c r="T60" i="26"/>
  <c r="U60" i="26" s="1"/>
  <c r="T70" i="26"/>
  <c r="U70" i="26" s="1"/>
  <c r="T59" i="26"/>
  <c r="T60" i="24"/>
  <c r="U60" i="24" s="1"/>
  <c r="T70" i="24"/>
  <c r="U70" i="24" s="1"/>
  <c r="T59" i="24"/>
  <c r="T60" i="25"/>
  <c r="U60" i="25" s="1"/>
  <c r="T70" i="25"/>
  <c r="U70" i="25" s="1"/>
  <c r="T59" i="25"/>
  <c r="T59" i="23"/>
  <c r="T60" i="23"/>
  <c r="U60" i="23" s="1"/>
  <c r="T70" i="23"/>
  <c r="U70" i="23" s="1"/>
  <c r="Y134" i="25"/>
  <c r="T96" i="27"/>
  <c r="U96" i="27" s="1"/>
  <c r="T106" i="27"/>
  <c r="U106" i="27" s="1"/>
  <c r="T95" i="27"/>
  <c r="T96" i="26"/>
  <c r="U96" i="26" s="1"/>
  <c r="T106" i="26"/>
  <c r="U106" i="26" s="1"/>
  <c r="T95" i="26"/>
  <c r="T96" i="25"/>
  <c r="U96" i="25" s="1"/>
  <c r="T106" i="25"/>
  <c r="U106" i="25" s="1"/>
  <c r="T95" i="25"/>
  <c r="T96" i="24"/>
  <c r="U96" i="24" s="1"/>
  <c r="T106" i="24"/>
  <c r="U106" i="24" s="1"/>
  <c r="T95" i="24"/>
  <c r="T95" i="23"/>
  <c r="T96" i="23"/>
  <c r="U96" i="23" s="1"/>
  <c r="T106" i="23"/>
  <c r="U106" i="23" s="1"/>
  <c r="T24" i="27"/>
  <c r="U24" i="27" s="1"/>
  <c r="T34" i="27"/>
  <c r="U34" i="27" s="1"/>
  <c r="T29" i="27"/>
  <c r="U29" i="27" s="1"/>
  <c r="T27" i="27"/>
  <c r="U27" i="27" s="1"/>
  <c r="T23" i="27"/>
  <c r="T27" i="26"/>
  <c r="U27" i="26" s="1"/>
  <c r="T29" i="26"/>
  <c r="U29" i="26" s="1"/>
  <c r="T27" i="25"/>
  <c r="U27" i="25" s="1"/>
  <c r="T29" i="25"/>
  <c r="U29" i="25" s="1"/>
  <c r="T23" i="25"/>
  <c r="T27" i="24"/>
  <c r="U27" i="24" s="1"/>
  <c r="T29" i="24"/>
  <c r="U29" i="24" s="1"/>
  <c r="T24" i="26"/>
  <c r="U24" i="26" s="1"/>
  <c r="T34" i="26"/>
  <c r="U34" i="26" s="1"/>
  <c r="T23" i="26"/>
  <c r="T24" i="25"/>
  <c r="U24" i="25" s="1"/>
  <c r="T34" i="25"/>
  <c r="U34" i="25" s="1"/>
  <c r="T24" i="24"/>
  <c r="U24" i="24" s="1"/>
  <c r="T34" i="24"/>
  <c r="U34" i="24" s="1"/>
  <c r="T27" i="23"/>
  <c r="U27" i="23" s="1"/>
  <c r="T29" i="23"/>
  <c r="U29" i="23" s="1"/>
  <c r="T23" i="24"/>
  <c r="T24" i="23"/>
  <c r="U24" i="23" s="1"/>
  <c r="T34" i="23"/>
  <c r="U34" i="23" s="1"/>
  <c r="T23" i="23"/>
  <c r="I29" i="4"/>
  <c r="I30" i="4"/>
  <c r="I31" i="4"/>
  <c r="Y365" i="22" l="1"/>
  <c r="Y563" i="22"/>
  <c r="Y528" i="22"/>
  <c r="Q46" i="22"/>
  <c r="S45" i="22"/>
  <c r="U45" i="22" s="1"/>
  <c r="Q81" i="22"/>
  <c r="S81" i="22" s="1"/>
  <c r="U81" i="22" s="1"/>
  <c r="X70" i="22"/>
  <c r="W70" i="22"/>
  <c r="Y34" i="22"/>
  <c r="Y69" i="22"/>
  <c r="R36" i="22"/>
  <c r="W35" i="22"/>
  <c r="X35" i="22"/>
  <c r="R71" i="22"/>
  <c r="Y132" i="22"/>
  <c r="W168" i="22"/>
  <c r="X168" i="22"/>
  <c r="W268" i="22"/>
  <c r="X268" i="22"/>
  <c r="X430" i="22"/>
  <c r="W430" i="22"/>
  <c r="R466" i="22"/>
  <c r="R431" i="22"/>
  <c r="X331" i="22"/>
  <c r="W331" i="22"/>
  <c r="R367" i="22"/>
  <c r="R332" i="22"/>
  <c r="X564" i="22"/>
  <c r="W564" i="22"/>
  <c r="W133" i="22"/>
  <c r="X133" i="22"/>
  <c r="X233" i="22"/>
  <c r="W233" i="22"/>
  <c r="Y464" i="22"/>
  <c r="Y267" i="22"/>
  <c r="Y167" i="22"/>
  <c r="W465" i="22"/>
  <c r="X465" i="22"/>
  <c r="Y429" i="22"/>
  <c r="X366" i="22"/>
  <c r="W366" i="22"/>
  <c r="Y330" i="22"/>
  <c r="W529" i="22"/>
  <c r="X529" i="22"/>
  <c r="R565" i="22"/>
  <c r="R530" i="22"/>
  <c r="Y232" i="22"/>
  <c r="S331" i="22"/>
  <c r="U331" i="22" s="1"/>
  <c r="Q332" i="22"/>
  <c r="Q367" i="22"/>
  <c r="S367" i="22" s="1"/>
  <c r="U367" i="22" s="1"/>
  <c r="S430" i="22"/>
  <c r="U430" i="22" s="1"/>
  <c r="Q431" i="22"/>
  <c r="Q466" i="22"/>
  <c r="S466" i="22" s="1"/>
  <c r="U466" i="22" s="1"/>
  <c r="S529" i="22"/>
  <c r="U529" i="22" s="1"/>
  <c r="Q530" i="22"/>
  <c r="Q565" i="22"/>
  <c r="S565" i="22" s="1"/>
  <c r="U565" i="22" s="1"/>
  <c r="R269" i="22"/>
  <c r="R234" i="22"/>
  <c r="Q269" i="22"/>
  <c r="S269" i="22" s="1"/>
  <c r="U269" i="22" s="1"/>
  <c r="Q234" i="22"/>
  <c r="S234" i="22" s="1"/>
  <c r="U234" i="22" s="1"/>
  <c r="R169" i="22"/>
  <c r="R134" i="22"/>
  <c r="Q169" i="22"/>
  <c r="S169" i="22" s="1"/>
  <c r="U169" i="22" s="1"/>
  <c r="Q134" i="22"/>
  <c r="S134" i="22" s="1"/>
  <c r="U134" i="22" s="1"/>
  <c r="U19" i="22"/>
  <c r="T53" i="24"/>
  <c r="T130" i="24" s="1"/>
  <c r="U23" i="24"/>
  <c r="U53" i="24" s="1"/>
  <c r="U130" i="24" s="1"/>
  <c r="T53" i="25"/>
  <c r="T130" i="25" s="1"/>
  <c r="U23" i="25"/>
  <c r="U53" i="25" s="1"/>
  <c r="U130" i="25" s="1"/>
  <c r="U95" i="24"/>
  <c r="U125" i="24" s="1"/>
  <c r="U132" i="24" s="1"/>
  <c r="T125" i="24"/>
  <c r="T132" i="24" s="1"/>
  <c r="T125" i="26"/>
  <c r="T132" i="26" s="1"/>
  <c r="U95" i="26"/>
  <c r="U125" i="26" s="1"/>
  <c r="U132" i="26" s="1"/>
  <c r="U55" i="22"/>
  <c r="U59" i="25"/>
  <c r="U89" i="25" s="1"/>
  <c r="U131" i="25" s="1"/>
  <c r="T89" i="25"/>
  <c r="T131" i="25" s="1"/>
  <c r="T89" i="26"/>
  <c r="T131" i="26" s="1"/>
  <c r="U59" i="26"/>
  <c r="U89" i="26" s="1"/>
  <c r="U131" i="26" s="1"/>
  <c r="T53" i="23"/>
  <c r="T130" i="23" s="1"/>
  <c r="U23" i="23"/>
  <c r="U53" i="23" s="1"/>
  <c r="U130" i="23" s="1"/>
  <c r="U23" i="26"/>
  <c r="U53" i="26" s="1"/>
  <c r="U130" i="26" s="1"/>
  <c r="T53" i="26"/>
  <c r="T130" i="26" s="1"/>
  <c r="U23" i="27"/>
  <c r="U53" i="27" s="1"/>
  <c r="U130" i="27" s="1"/>
  <c r="T53" i="27"/>
  <c r="T130" i="27" s="1"/>
  <c r="T125" i="23"/>
  <c r="T132" i="23" s="1"/>
  <c r="U95" i="23"/>
  <c r="U125" i="23" s="1"/>
  <c r="U132" i="23" s="1"/>
  <c r="T125" i="25"/>
  <c r="T132" i="25" s="1"/>
  <c r="U95" i="25"/>
  <c r="U125" i="25" s="1"/>
  <c r="U132" i="25" s="1"/>
  <c r="T125" i="27"/>
  <c r="T132" i="27" s="1"/>
  <c r="U95" i="27"/>
  <c r="U125" i="27" s="1"/>
  <c r="U132" i="27" s="1"/>
  <c r="T89" i="23"/>
  <c r="T131" i="23" s="1"/>
  <c r="U59" i="23"/>
  <c r="U89" i="23" s="1"/>
  <c r="U131" i="23" s="1"/>
  <c r="T89" i="24"/>
  <c r="T131" i="24" s="1"/>
  <c r="U59" i="24"/>
  <c r="U89" i="24" s="1"/>
  <c r="U131" i="24" s="1"/>
  <c r="T89" i="27"/>
  <c r="T131" i="27" s="1"/>
  <c r="U59" i="27"/>
  <c r="U89" i="27" s="1"/>
  <c r="U131" i="27" s="1"/>
  <c r="Y268" i="22" l="1"/>
  <c r="Y168" i="22"/>
  <c r="Y35" i="22"/>
  <c r="Y70" i="22"/>
  <c r="W71" i="22"/>
  <c r="X71" i="22"/>
  <c r="R37" i="22"/>
  <c r="W36" i="22"/>
  <c r="X36" i="22"/>
  <c r="R72" i="22"/>
  <c r="Q47" i="22"/>
  <c r="S46" i="22"/>
  <c r="U46" i="22" s="1"/>
  <c r="Q82" i="22"/>
  <c r="S82" i="22" s="1"/>
  <c r="U82" i="22" s="1"/>
  <c r="X169" i="22"/>
  <c r="W169" i="22"/>
  <c r="X269" i="22"/>
  <c r="W269" i="22"/>
  <c r="W565" i="22"/>
  <c r="X565" i="22"/>
  <c r="Y529" i="22"/>
  <c r="Y366" i="22"/>
  <c r="Y465" i="22"/>
  <c r="Y233" i="22"/>
  <c r="Y564" i="22"/>
  <c r="X332" i="22"/>
  <c r="W332" i="22"/>
  <c r="R333" i="22"/>
  <c r="R368" i="22"/>
  <c r="Y331" i="22"/>
  <c r="W431" i="22"/>
  <c r="X431" i="22"/>
  <c r="R467" i="22"/>
  <c r="R432" i="22"/>
  <c r="Y430" i="22"/>
  <c r="X134" i="22"/>
  <c r="W134" i="22"/>
  <c r="W234" i="22"/>
  <c r="X234" i="22"/>
  <c r="X530" i="22"/>
  <c r="W530" i="22"/>
  <c r="R566" i="22"/>
  <c r="R531" i="22"/>
  <c r="Y133" i="22"/>
  <c r="W367" i="22"/>
  <c r="X367" i="22"/>
  <c r="X466" i="22"/>
  <c r="W466" i="22"/>
  <c r="S530" i="22"/>
  <c r="U530" i="22" s="1"/>
  <c r="Q531" i="22"/>
  <c r="Q566" i="22"/>
  <c r="S566" i="22" s="1"/>
  <c r="U566" i="22" s="1"/>
  <c r="S332" i="22"/>
  <c r="U332" i="22" s="1"/>
  <c r="Q333" i="22"/>
  <c r="Q368" i="22"/>
  <c r="S368" i="22" s="1"/>
  <c r="U368" i="22" s="1"/>
  <c r="S431" i="22"/>
  <c r="U431" i="22" s="1"/>
  <c r="Q432" i="22"/>
  <c r="Q467" i="22"/>
  <c r="S467" i="22" s="1"/>
  <c r="U467" i="22" s="1"/>
  <c r="R270" i="22"/>
  <c r="R235" i="22"/>
  <c r="Q270" i="22"/>
  <c r="S270" i="22" s="1"/>
  <c r="U270" i="22" s="1"/>
  <c r="Q235" i="22"/>
  <c r="S235" i="22" s="1"/>
  <c r="U235" i="22" s="1"/>
  <c r="R170" i="22"/>
  <c r="R135" i="22"/>
  <c r="Q170" i="22"/>
  <c r="S170" i="22" s="1"/>
  <c r="U170" i="22" s="1"/>
  <c r="Q135" i="22"/>
  <c r="S135" i="22" s="1"/>
  <c r="U135" i="22" s="1"/>
  <c r="T134" i="27"/>
  <c r="T134" i="26"/>
  <c r="U134" i="23"/>
  <c r="U134" i="25"/>
  <c r="U134" i="24"/>
  <c r="U134" i="27"/>
  <c r="U134" i="26"/>
  <c r="T134" i="23"/>
  <c r="T134" i="25"/>
  <c r="T134" i="24"/>
  <c r="Y269" i="22" l="1"/>
  <c r="Y169" i="22"/>
  <c r="Y466" i="22"/>
  <c r="Y234" i="22"/>
  <c r="Y36" i="22"/>
  <c r="Y71" i="22"/>
  <c r="Q48" i="22"/>
  <c r="S47" i="22"/>
  <c r="U47" i="22" s="1"/>
  <c r="Q83" i="22"/>
  <c r="S83" i="22" s="1"/>
  <c r="U83" i="22" s="1"/>
  <c r="R38" i="22"/>
  <c r="X37" i="22"/>
  <c r="W37" i="22"/>
  <c r="R73" i="22"/>
  <c r="X72" i="22"/>
  <c r="W72" i="22"/>
  <c r="W170" i="22"/>
  <c r="X170" i="22"/>
  <c r="W270" i="22"/>
  <c r="X270" i="22"/>
  <c r="X566" i="22"/>
  <c r="W566" i="22"/>
  <c r="X432" i="22"/>
  <c r="W432" i="22"/>
  <c r="R433" i="22"/>
  <c r="R468" i="22"/>
  <c r="W333" i="22"/>
  <c r="X333" i="22"/>
  <c r="R334" i="22"/>
  <c r="R369" i="22"/>
  <c r="W135" i="22"/>
  <c r="X135" i="22"/>
  <c r="X235" i="22"/>
  <c r="W235" i="22"/>
  <c r="Y367" i="22"/>
  <c r="W531" i="22"/>
  <c r="X531" i="22"/>
  <c r="R567" i="22"/>
  <c r="R532" i="22"/>
  <c r="Y530" i="22"/>
  <c r="Y134" i="22"/>
  <c r="W467" i="22"/>
  <c r="X467" i="22"/>
  <c r="Y431" i="22"/>
  <c r="X368" i="22"/>
  <c r="W368" i="22"/>
  <c r="Y332" i="22"/>
  <c r="Y565" i="22"/>
  <c r="S432" i="22"/>
  <c r="U432" i="22" s="1"/>
  <c r="Q433" i="22"/>
  <c r="Q468" i="22"/>
  <c r="S468" i="22" s="1"/>
  <c r="U468" i="22" s="1"/>
  <c r="S531" i="22"/>
  <c r="U531" i="22" s="1"/>
  <c r="Q532" i="22"/>
  <c r="Q567" i="22"/>
  <c r="S567" i="22" s="1"/>
  <c r="U567" i="22" s="1"/>
  <c r="S333" i="22"/>
  <c r="U333" i="22" s="1"/>
  <c r="Q334" i="22"/>
  <c r="Q369" i="22"/>
  <c r="S369" i="22" s="1"/>
  <c r="U369" i="22" s="1"/>
  <c r="R271" i="22"/>
  <c r="R236" i="22"/>
  <c r="Q271" i="22"/>
  <c r="S271" i="22" s="1"/>
  <c r="U271" i="22" s="1"/>
  <c r="Q236" i="22"/>
  <c r="S236" i="22" s="1"/>
  <c r="U236" i="22" s="1"/>
  <c r="Q171" i="22"/>
  <c r="S171" i="22" s="1"/>
  <c r="U171" i="22" s="1"/>
  <c r="Q136" i="22"/>
  <c r="S136" i="22" s="1"/>
  <c r="U136" i="22" s="1"/>
  <c r="R171" i="22"/>
  <c r="R136" i="22"/>
  <c r="C5" i="22"/>
  <c r="Y432" i="22" l="1"/>
  <c r="Y235" i="22"/>
  <c r="Y72" i="22"/>
  <c r="R39" i="22"/>
  <c r="W38" i="22"/>
  <c r="X38" i="22"/>
  <c r="Y38" i="22" s="1"/>
  <c r="R74" i="22"/>
  <c r="W73" i="22"/>
  <c r="X73" i="22"/>
  <c r="Y37" i="22"/>
  <c r="S48" i="22"/>
  <c r="U48" i="22" s="1"/>
  <c r="U49" i="22" s="1"/>
  <c r="U91" i="22" s="1"/>
  <c r="Q84" i="22"/>
  <c r="S84" i="22" s="1"/>
  <c r="U84" i="22" s="1"/>
  <c r="U85" i="22" s="1"/>
  <c r="U92" i="22" s="1"/>
  <c r="E18" i="30" s="1"/>
  <c r="Y270" i="22"/>
  <c r="X171" i="22"/>
  <c r="W171" i="22"/>
  <c r="X271" i="22"/>
  <c r="W271" i="22"/>
  <c r="Y368" i="22"/>
  <c r="Y467" i="22"/>
  <c r="W567" i="22"/>
  <c r="X567" i="22"/>
  <c r="Y531" i="22"/>
  <c r="W369" i="22"/>
  <c r="X369" i="22"/>
  <c r="X468" i="22"/>
  <c r="W468" i="22"/>
  <c r="Y566" i="22"/>
  <c r="X136" i="22"/>
  <c r="W136" i="22"/>
  <c r="W236" i="22"/>
  <c r="X236" i="22"/>
  <c r="X532" i="22"/>
  <c r="W532" i="22"/>
  <c r="R533" i="22"/>
  <c r="R568" i="22"/>
  <c r="Y135" i="22"/>
  <c r="X334" i="22"/>
  <c r="W334" i="22"/>
  <c r="R335" i="22"/>
  <c r="R370" i="22"/>
  <c r="Y333" i="22"/>
  <c r="W433" i="22"/>
  <c r="X433" i="22"/>
  <c r="R434" i="22"/>
  <c r="R469" i="22"/>
  <c r="Y170" i="22"/>
  <c r="S334" i="22"/>
  <c r="U334" i="22" s="1"/>
  <c r="Q335" i="22"/>
  <c r="Q370" i="22"/>
  <c r="S370" i="22" s="1"/>
  <c r="U370" i="22" s="1"/>
  <c r="S433" i="22"/>
  <c r="U433" i="22" s="1"/>
  <c r="Q434" i="22"/>
  <c r="Q469" i="22"/>
  <c r="S469" i="22" s="1"/>
  <c r="U469" i="22" s="1"/>
  <c r="S532" i="22"/>
  <c r="U532" i="22" s="1"/>
  <c r="Q533" i="22"/>
  <c r="Q568" i="22"/>
  <c r="S568" i="22" s="1"/>
  <c r="U568" i="22" s="1"/>
  <c r="R272" i="22"/>
  <c r="R237" i="22"/>
  <c r="Q272" i="22"/>
  <c r="S272" i="22" s="1"/>
  <c r="U272" i="22" s="1"/>
  <c r="Q237" i="22"/>
  <c r="S237" i="22" s="1"/>
  <c r="U237" i="22" s="1"/>
  <c r="R172" i="22"/>
  <c r="R137" i="22"/>
  <c r="Q172" i="22"/>
  <c r="S172" i="22" s="1"/>
  <c r="U172" i="22" s="1"/>
  <c r="Q137" i="22"/>
  <c r="S137" i="22" s="1"/>
  <c r="U137" i="22" s="1"/>
  <c r="E17" i="30" l="1"/>
  <c r="E19" i="30" s="1"/>
  <c r="U94" i="22"/>
  <c r="Y73" i="22"/>
  <c r="X74" i="22"/>
  <c r="W74" i="22"/>
  <c r="R40" i="22"/>
  <c r="X39" i="22"/>
  <c r="W39" i="22"/>
  <c r="R75" i="22"/>
  <c r="Y532" i="22"/>
  <c r="Y136" i="22"/>
  <c r="Y369" i="22"/>
  <c r="Y271" i="22"/>
  <c r="Y171" i="22"/>
  <c r="X237" i="22"/>
  <c r="W237" i="22"/>
  <c r="W469" i="22"/>
  <c r="X469" i="22"/>
  <c r="W335" i="22"/>
  <c r="X335" i="22"/>
  <c r="R336" i="22"/>
  <c r="R371" i="22"/>
  <c r="X568" i="22"/>
  <c r="W568" i="22"/>
  <c r="W137" i="22"/>
  <c r="X137" i="22"/>
  <c r="W172" i="22"/>
  <c r="X172" i="22"/>
  <c r="W272" i="22"/>
  <c r="X272" i="22"/>
  <c r="X434" i="22"/>
  <c r="W434" i="22"/>
  <c r="R435" i="22"/>
  <c r="R470" i="22"/>
  <c r="Y433" i="22"/>
  <c r="X370" i="22"/>
  <c r="W370" i="22"/>
  <c r="Y334" i="22"/>
  <c r="W533" i="22"/>
  <c r="X533" i="22"/>
  <c r="R534" i="22"/>
  <c r="R569" i="22"/>
  <c r="Y236" i="22"/>
  <c r="Y468" i="22"/>
  <c r="Y567" i="22"/>
  <c r="S533" i="22"/>
  <c r="U533" i="22" s="1"/>
  <c r="Q534" i="22"/>
  <c r="Q569" i="22"/>
  <c r="S569" i="22" s="1"/>
  <c r="U569" i="22" s="1"/>
  <c r="S335" i="22"/>
  <c r="U335" i="22" s="1"/>
  <c r="Q336" i="22"/>
  <c r="Q371" i="22"/>
  <c r="S371" i="22" s="1"/>
  <c r="U371" i="22" s="1"/>
  <c r="S434" i="22"/>
  <c r="U434" i="22" s="1"/>
  <c r="Q435" i="22"/>
  <c r="Q470" i="22"/>
  <c r="S470" i="22" s="1"/>
  <c r="U470" i="22" s="1"/>
  <c r="R273" i="22"/>
  <c r="R238" i="22"/>
  <c r="Q273" i="22"/>
  <c r="S273" i="22" s="1"/>
  <c r="U273" i="22" s="1"/>
  <c r="Q238" i="22"/>
  <c r="S238" i="22" s="1"/>
  <c r="U238" i="22" s="1"/>
  <c r="R173" i="22"/>
  <c r="R138" i="22"/>
  <c r="Q173" i="22"/>
  <c r="S173" i="22" s="1"/>
  <c r="U173" i="22" s="1"/>
  <c r="Q138" i="22"/>
  <c r="S138" i="22" s="1"/>
  <c r="U138" i="22" s="1"/>
  <c r="Y568" i="22" l="1"/>
  <c r="Y434" i="22"/>
  <c r="Y39" i="22"/>
  <c r="Y74" i="22"/>
  <c r="W75" i="22"/>
  <c r="X75" i="22"/>
  <c r="R41" i="22"/>
  <c r="W40" i="22"/>
  <c r="X40" i="22"/>
  <c r="R76" i="22"/>
  <c r="Y237" i="22"/>
  <c r="W238" i="22"/>
  <c r="X238" i="22"/>
  <c r="W569" i="22"/>
  <c r="X569" i="22"/>
  <c r="X470" i="22"/>
  <c r="W470" i="22"/>
  <c r="W371" i="22"/>
  <c r="X371" i="22"/>
  <c r="X138" i="22"/>
  <c r="W138" i="22"/>
  <c r="X173" i="22"/>
  <c r="W173" i="22"/>
  <c r="X273" i="22"/>
  <c r="W273" i="22"/>
  <c r="X534" i="22"/>
  <c r="W534" i="22"/>
  <c r="R535" i="22"/>
  <c r="R570" i="22"/>
  <c r="Y533" i="22"/>
  <c r="Y370" i="22"/>
  <c r="W435" i="22"/>
  <c r="X435" i="22"/>
  <c r="R436" i="22"/>
  <c r="R471" i="22"/>
  <c r="Y272" i="22"/>
  <c r="Y172" i="22"/>
  <c r="Y137" i="22"/>
  <c r="X336" i="22"/>
  <c r="W336" i="22"/>
  <c r="R372" i="22"/>
  <c r="R337" i="22"/>
  <c r="Y335" i="22"/>
  <c r="Y469" i="22"/>
  <c r="S435" i="22"/>
  <c r="U435" i="22" s="1"/>
  <c r="Q436" i="22"/>
  <c r="Q471" i="22"/>
  <c r="S471" i="22" s="1"/>
  <c r="U471" i="22" s="1"/>
  <c r="S534" i="22"/>
  <c r="U534" i="22" s="1"/>
  <c r="Q535" i="22"/>
  <c r="Q570" i="22"/>
  <c r="S570" i="22" s="1"/>
  <c r="U570" i="22" s="1"/>
  <c r="S336" i="22"/>
  <c r="U336" i="22" s="1"/>
  <c r="Q337" i="22"/>
  <c r="Q372" i="22"/>
  <c r="S372" i="22" s="1"/>
  <c r="U372" i="22" s="1"/>
  <c r="R274" i="22"/>
  <c r="R239" i="22"/>
  <c r="Q274" i="22"/>
  <c r="S274" i="22" s="1"/>
  <c r="U274" i="22" s="1"/>
  <c r="Q239" i="22"/>
  <c r="S239" i="22" s="1"/>
  <c r="U239" i="22" s="1"/>
  <c r="Q174" i="22"/>
  <c r="S174" i="22" s="1"/>
  <c r="U174" i="22" s="1"/>
  <c r="Q139" i="22"/>
  <c r="S139" i="22" s="1"/>
  <c r="U139" i="22" s="1"/>
  <c r="R174" i="22"/>
  <c r="R139" i="22"/>
  <c r="Y173" i="22" l="1"/>
  <c r="Y40" i="22"/>
  <c r="R42" i="22"/>
  <c r="X41" i="22"/>
  <c r="W41" i="22"/>
  <c r="R77" i="22"/>
  <c r="X76" i="22"/>
  <c r="W76" i="22"/>
  <c r="Y75" i="22"/>
  <c r="Y569" i="22"/>
  <c r="W139" i="22"/>
  <c r="X139" i="22"/>
  <c r="X239" i="22"/>
  <c r="W239" i="22"/>
  <c r="X372" i="22"/>
  <c r="W372" i="22"/>
  <c r="W471" i="22"/>
  <c r="X471" i="22"/>
  <c r="X570" i="22"/>
  <c r="W570" i="22"/>
  <c r="Y534" i="22"/>
  <c r="Y273" i="22"/>
  <c r="Y138" i="22"/>
  <c r="Y470" i="22"/>
  <c r="W174" i="22"/>
  <c r="X174" i="22"/>
  <c r="W274" i="22"/>
  <c r="X274" i="22"/>
  <c r="W337" i="22"/>
  <c r="X337" i="22"/>
  <c r="R373" i="22"/>
  <c r="R338" i="22"/>
  <c r="Y336" i="22"/>
  <c r="X436" i="22"/>
  <c r="W436" i="22"/>
  <c r="R472" i="22"/>
  <c r="R437" i="22"/>
  <c r="Y435" i="22"/>
  <c r="W535" i="22"/>
  <c r="X535" i="22"/>
  <c r="R536" i="22"/>
  <c r="R571" i="22"/>
  <c r="Y371" i="22"/>
  <c r="Y238" i="22"/>
  <c r="S337" i="22"/>
  <c r="U337" i="22" s="1"/>
  <c r="Q338" i="22"/>
  <c r="Q373" i="22"/>
  <c r="S373" i="22" s="1"/>
  <c r="U373" i="22" s="1"/>
  <c r="S436" i="22"/>
  <c r="U436" i="22" s="1"/>
  <c r="Q437" i="22"/>
  <c r="Q472" i="22"/>
  <c r="S472" i="22" s="1"/>
  <c r="U472" i="22" s="1"/>
  <c r="S535" i="22"/>
  <c r="U535" i="22" s="1"/>
  <c r="Q536" i="22"/>
  <c r="Q571" i="22"/>
  <c r="S571" i="22" s="1"/>
  <c r="U571" i="22" s="1"/>
  <c r="R275" i="22"/>
  <c r="R240" i="22"/>
  <c r="Q275" i="22"/>
  <c r="S275" i="22" s="1"/>
  <c r="U275" i="22" s="1"/>
  <c r="Q240" i="22"/>
  <c r="S240" i="22" s="1"/>
  <c r="U240" i="22" s="1"/>
  <c r="R175" i="22"/>
  <c r="R140" i="22"/>
  <c r="Q175" i="22"/>
  <c r="S175" i="22" s="1"/>
  <c r="U175" i="22" s="1"/>
  <c r="Q140" i="22"/>
  <c r="S140" i="22" s="1"/>
  <c r="U140" i="22" s="1"/>
  <c r="Y570" i="22" l="1"/>
  <c r="Y76" i="22"/>
  <c r="Y41" i="22"/>
  <c r="W77" i="22"/>
  <c r="X77" i="22"/>
  <c r="R43" i="22"/>
  <c r="W42" i="22"/>
  <c r="X42" i="22"/>
  <c r="R78" i="22"/>
  <c r="Y139" i="22"/>
  <c r="X175" i="22"/>
  <c r="W175" i="22"/>
  <c r="X275" i="22"/>
  <c r="W275" i="22"/>
  <c r="W571" i="22"/>
  <c r="X571" i="22"/>
  <c r="X472" i="22"/>
  <c r="W472" i="22"/>
  <c r="X338" i="22"/>
  <c r="W338" i="22"/>
  <c r="R374" i="22"/>
  <c r="R339" i="22"/>
  <c r="Y372" i="22"/>
  <c r="Y239" i="22"/>
  <c r="X140" i="22"/>
  <c r="W140" i="22"/>
  <c r="W240" i="22"/>
  <c r="X240" i="22"/>
  <c r="X536" i="22"/>
  <c r="W536" i="22"/>
  <c r="R572" i="22"/>
  <c r="R537" i="22"/>
  <c r="Y535" i="22"/>
  <c r="W437" i="22"/>
  <c r="X437" i="22"/>
  <c r="R473" i="22"/>
  <c r="R438" i="22"/>
  <c r="Y436" i="22"/>
  <c r="W373" i="22"/>
  <c r="X373" i="22"/>
  <c r="Y337" i="22"/>
  <c r="Y274" i="22"/>
  <c r="Y174" i="22"/>
  <c r="Y471" i="22"/>
  <c r="S536" i="22"/>
  <c r="U536" i="22" s="1"/>
  <c r="Q537" i="22"/>
  <c r="Q572" i="22"/>
  <c r="S572" i="22" s="1"/>
  <c r="U572" i="22" s="1"/>
  <c r="S338" i="22"/>
  <c r="U338" i="22" s="1"/>
  <c r="Q339" i="22"/>
  <c r="Q374" i="22"/>
  <c r="S374" i="22" s="1"/>
  <c r="U374" i="22" s="1"/>
  <c r="S437" i="22"/>
  <c r="U437" i="22" s="1"/>
  <c r="Q438" i="22"/>
  <c r="Q473" i="22"/>
  <c r="S473" i="22" s="1"/>
  <c r="U473" i="22" s="1"/>
  <c r="Q276" i="22"/>
  <c r="S276" i="22" s="1"/>
  <c r="U276" i="22" s="1"/>
  <c r="Q241" i="22"/>
  <c r="S241" i="22" s="1"/>
  <c r="U241" i="22" s="1"/>
  <c r="R276" i="22"/>
  <c r="R241" i="22"/>
  <c r="R176" i="22"/>
  <c r="R141" i="22"/>
  <c r="Q176" i="22"/>
  <c r="S176" i="22" s="1"/>
  <c r="U176" i="22" s="1"/>
  <c r="Q141" i="22"/>
  <c r="S141" i="22" s="1"/>
  <c r="U141" i="22" s="1"/>
  <c r="Y275" i="22" l="1"/>
  <c r="Y472" i="22"/>
  <c r="Y175" i="22"/>
  <c r="X78" i="22"/>
  <c r="W78" i="22"/>
  <c r="Y42" i="22"/>
  <c r="R44" i="22"/>
  <c r="X43" i="22"/>
  <c r="W43" i="22"/>
  <c r="R79" i="22"/>
  <c r="Y77" i="22"/>
  <c r="Y373" i="22"/>
  <c r="Y240" i="22"/>
  <c r="W176" i="22"/>
  <c r="X176" i="22"/>
  <c r="W276" i="22"/>
  <c r="X276" i="22"/>
  <c r="W473" i="22"/>
  <c r="X473" i="22"/>
  <c r="Y437" i="22"/>
  <c r="W537" i="22"/>
  <c r="X537" i="22"/>
  <c r="R573" i="22"/>
  <c r="R538" i="22"/>
  <c r="Y536" i="22"/>
  <c r="Y140" i="22"/>
  <c r="W339" i="22"/>
  <c r="X339" i="22"/>
  <c r="R340" i="22"/>
  <c r="R375" i="22"/>
  <c r="Y338" i="22"/>
  <c r="W141" i="22"/>
  <c r="X141" i="22"/>
  <c r="X241" i="22"/>
  <c r="W241" i="22"/>
  <c r="X438" i="22"/>
  <c r="W438" i="22"/>
  <c r="R474" i="22"/>
  <c r="R439" i="22"/>
  <c r="X572" i="22"/>
  <c r="W572" i="22"/>
  <c r="X374" i="22"/>
  <c r="W374" i="22"/>
  <c r="Y571" i="22"/>
  <c r="S438" i="22"/>
  <c r="U438" i="22" s="1"/>
  <c r="Q439" i="22"/>
  <c r="Q474" i="22"/>
  <c r="S474" i="22" s="1"/>
  <c r="U474" i="22" s="1"/>
  <c r="S537" i="22"/>
  <c r="U537" i="22" s="1"/>
  <c r="Q538" i="22"/>
  <c r="Q573" i="22"/>
  <c r="S573" i="22" s="1"/>
  <c r="U573" i="22" s="1"/>
  <c r="S339" i="22"/>
  <c r="U339" i="22" s="1"/>
  <c r="Q340" i="22"/>
  <c r="Q375" i="22"/>
  <c r="S375" i="22" s="1"/>
  <c r="U375" i="22" s="1"/>
  <c r="Q277" i="22"/>
  <c r="S277" i="22" s="1"/>
  <c r="U277" i="22" s="1"/>
  <c r="Q242" i="22"/>
  <c r="S242" i="22" s="1"/>
  <c r="U242" i="22" s="1"/>
  <c r="R277" i="22"/>
  <c r="R242" i="22"/>
  <c r="R177" i="22"/>
  <c r="R142" i="22"/>
  <c r="Q177" i="22"/>
  <c r="S177" i="22" s="1"/>
  <c r="U177" i="22" s="1"/>
  <c r="Q142" i="22"/>
  <c r="S142" i="22" s="1"/>
  <c r="U142" i="22" s="1"/>
  <c r="Y276" i="22" l="1"/>
  <c r="Y176" i="22"/>
  <c r="Y78" i="22"/>
  <c r="Y473" i="22"/>
  <c r="Y141" i="22"/>
  <c r="R45" i="22"/>
  <c r="W44" i="22"/>
  <c r="X44" i="22"/>
  <c r="R80" i="22"/>
  <c r="W79" i="22"/>
  <c r="X79" i="22"/>
  <c r="Y43" i="22"/>
  <c r="X177" i="22"/>
  <c r="W177" i="22"/>
  <c r="X142" i="22"/>
  <c r="W142" i="22"/>
  <c r="W242" i="22"/>
  <c r="X242" i="22"/>
  <c r="Y374" i="22"/>
  <c r="Y572" i="22"/>
  <c r="W439" i="22"/>
  <c r="X439" i="22"/>
  <c r="R440" i="22"/>
  <c r="R475" i="22"/>
  <c r="Y438" i="22"/>
  <c r="Y241" i="22"/>
  <c r="X340" i="22"/>
  <c r="W340" i="22"/>
  <c r="R341" i="22"/>
  <c r="R376" i="22"/>
  <c r="Y339" i="22"/>
  <c r="W573" i="22"/>
  <c r="X573" i="22"/>
  <c r="Y537" i="22"/>
  <c r="X277" i="22"/>
  <c r="W277" i="22"/>
  <c r="X474" i="22"/>
  <c r="W474" i="22"/>
  <c r="W375" i="22"/>
  <c r="X375" i="22"/>
  <c r="X538" i="22"/>
  <c r="W538" i="22"/>
  <c r="R574" i="22"/>
  <c r="R539" i="22"/>
  <c r="S340" i="22"/>
  <c r="U340" i="22" s="1"/>
  <c r="Q341" i="22"/>
  <c r="Q376" i="22"/>
  <c r="S376" i="22" s="1"/>
  <c r="U376" i="22" s="1"/>
  <c r="S439" i="22"/>
  <c r="U439" i="22" s="1"/>
  <c r="Q440" i="22"/>
  <c r="Q475" i="22"/>
  <c r="S475" i="22" s="1"/>
  <c r="U475" i="22" s="1"/>
  <c r="S538" i="22"/>
  <c r="U538" i="22" s="1"/>
  <c r="Q539" i="22"/>
  <c r="Q574" i="22"/>
  <c r="S574" i="22" s="1"/>
  <c r="U574" i="22" s="1"/>
  <c r="R278" i="22"/>
  <c r="R243" i="22"/>
  <c r="Q278" i="22"/>
  <c r="S278" i="22" s="1"/>
  <c r="U278" i="22" s="1"/>
  <c r="Q243" i="22"/>
  <c r="S243" i="22" s="1"/>
  <c r="U243" i="22" s="1"/>
  <c r="Q178" i="22"/>
  <c r="S178" i="22" s="1"/>
  <c r="U178" i="22" s="1"/>
  <c r="Q143" i="22"/>
  <c r="S143" i="22" s="1"/>
  <c r="U143" i="22" s="1"/>
  <c r="R178" i="22"/>
  <c r="R143" i="22"/>
  <c r="X80" i="22" l="1"/>
  <c r="W80" i="22"/>
  <c r="Y79" i="22"/>
  <c r="Y44" i="22"/>
  <c r="R46" i="22"/>
  <c r="X45" i="22"/>
  <c r="W45" i="22"/>
  <c r="R81" i="22"/>
  <c r="Y538" i="22"/>
  <c r="Y474" i="22"/>
  <c r="Y277" i="22"/>
  <c r="Y573" i="22"/>
  <c r="Y340" i="22"/>
  <c r="Y142" i="22"/>
  <c r="Y177" i="22"/>
  <c r="W178" i="22"/>
  <c r="X178" i="22"/>
  <c r="W278" i="22"/>
  <c r="X278" i="22"/>
  <c r="W539" i="22"/>
  <c r="X539" i="22"/>
  <c r="R540" i="22"/>
  <c r="R575" i="22"/>
  <c r="X376" i="22"/>
  <c r="W376" i="22"/>
  <c r="W475" i="22"/>
  <c r="X475" i="22"/>
  <c r="W143" i="22"/>
  <c r="X143" i="22"/>
  <c r="X243" i="22"/>
  <c r="W243" i="22"/>
  <c r="X574" i="22"/>
  <c r="W574" i="22"/>
  <c r="Y375" i="22"/>
  <c r="W341" i="22"/>
  <c r="X341" i="22"/>
  <c r="R377" i="22"/>
  <c r="R342" i="22"/>
  <c r="X440" i="22"/>
  <c r="W440" i="22"/>
  <c r="R441" i="22"/>
  <c r="R476" i="22"/>
  <c r="Y439" i="22"/>
  <c r="Y242" i="22"/>
  <c r="S539" i="22"/>
  <c r="U539" i="22" s="1"/>
  <c r="Q540" i="22"/>
  <c r="Q575" i="22"/>
  <c r="S575" i="22" s="1"/>
  <c r="U575" i="22" s="1"/>
  <c r="S341" i="22"/>
  <c r="U341" i="22" s="1"/>
  <c r="Q342" i="22"/>
  <c r="Q377" i="22"/>
  <c r="S377" i="22" s="1"/>
  <c r="U377" i="22" s="1"/>
  <c r="S440" i="22"/>
  <c r="U440" i="22" s="1"/>
  <c r="Q441" i="22"/>
  <c r="Q476" i="22"/>
  <c r="S476" i="22" s="1"/>
  <c r="U476" i="22" s="1"/>
  <c r="R279" i="22"/>
  <c r="R244" i="22"/>
  <c r="Q279" i="22"/>
  <c r="S279" i="22" s="1"/>
  <c r="U279" i="22" s="1"/>
  <c r="Q244" i="22"/>
  <c r="S244" i="22" s="1"/>
  <c r="U244" i="22" s="1"/>
  <c r="R179" i="22"/>
  <c r="R144" i="22"/>
  <c r="Q179" i="22"/>
  <c r="S179" i="22" s="1"/>
  <c r="U179" i="22" s="1"/>
  <c r="Q144" i="22"/>
  <c r="S144" i="22" s="1"/>
  <c r="U144" i="22" s="1"/>
  <c r="Y45" i="22" l="1"/>
  <c r="Y80" i="22"/>
  <c r="Y574" i="22"/>
  <c r="Y341" i="22"/>
  <c r="Y243" i="22"/>
  <c r="W81" i="22"/>
  <c r="X81" i="22"/>
  <c r="R47" i="22"/>
  <c r="W46" i="22"/>
  <c r="X46" i="22"/>
  <c r="R82" i="22"/>
  <c r="Y539" i="22"/>
  <c r="Y278" i="22"/>
  <c r="X144" i="22"/>
  <c r="W144" i="22"/>
  <c r="W244" i="22"/>
  <c r="X244" i="22"/>
  <c r="W441" i="22"/>
  <c r="X441" i="22"/>
  <c r="R477" i="22"/>
  <c r="R442" i="22"/>
  <c r="W377" i="22"/>
  <c r="X377" i="22"/>
  <c r="Y376" i="22"/>
  <c r="W575" i="22"/>
  <c r="X575" i="22"/>
  <c r="X179" i="22"/>
  <c r="W179" i="22"/>
  <c r="X279" i="22"/>
  <c r="W279" i="22"/>
  <c r="X476" i="22"/>
  <c r="W476" i="22"/>
  <c r="Y440" i="22"/>
  <c r="X342" i="22"/>
  <c r="W342" i="22"/>
  <c r="R343" i="22"/>
  <c r="R378" i="22"/>
  <c r="Y143" i="22"/>
  <c r="Y475" i="22"/>
  <c r="X540" i="22"/>
  <c r="W540" i="22"/>
  <c r="R541" i="22"/>
  <c r="R576" i="22"/>
  <c r="Y178" i="22"/>
  <c r="S441" i="22"/>
  <c r="U441" i="22" s="1"/>
  <c r="Q442" i="22"/>
  <c r="Q477" i="22"/>
  <c r="S477" i="22" s="1"/>
  <c r="U477" i="22" s="1"/>
  <c r="S540" i="22"/>
  <c r="U540" i="22" s="1"/>
  <c r="Q541" i="22"/>
  <c r="Q576" i="22"/>
  <c r="S576" i="22" s="1"/>
  <c r="U576" i="22" s="1"/>
  <c r="S342" i="22"/>
  <c r="U342" i="22" s="1"/>
  <c r="Q343" i="22"/>
  <c r="Q378" i="22"/>
  <c r="S378" i="22" s="1"/>
  <c r="U378" i="22" s="1"/>
  <c r="R280" i="22"/>
  <c r="R245" i="22"/>
  <c r="Q280" i="22"/>
  <c r="S280" i="22" s="1"/>
  <c r="U280" i="22" s="1"/>
  <c r="Q245" i="22"/>
  <c r="S245" i="22" s="1"/>
  <c r="U245" i="22" s="1"/>
  <c r="R180" i="22"/>
  <c r="R145" i="22"/>
  <c r="Q180" i="22"/>
  <c r="S180" i="22" s="1"/>
  <c r="U180" i="22" s="1"/>
  <c r="Q145" i="22"/>
  <c r="S145" i="22" s="1"/>
  <c r="U145" i="22" s="1"/>
  <c r="X82" i="22" l="1"/>
  <c r="W82" i="22"/>
  <c r="Y46" i="22"/>
  <c r="R48" i="22"/>
  <c r="X47" i="22"/>
  <c r="W47" i="22"/>
  <c r="R83" i="22"/>
  <c r="Y81" i="22"/>
  <c r="Y540" i="22"/>
  <c r="Y342" i="22"/>
  <c r="Y575" i="22"/>
  <c r="Y144" i="22"/>
  <c r="W145" i="22"/>
  <c r="X145" i="22"/>
  <c r="X245" i="22"/>
  <c r="W245" i="22"/>
  <c r="X576" i="22"/>
  <c r="W576" i="22"/>
  <c r="X378" i="22"/>
  <c r="W378" i="22"/>
  <c r="X442" i="22"/>
  <c r="W442" i="22"/>
  <c r="R443" i="22"/>
  <c r="R478" i="22"/>
  <c r="W180" i="22"/>
  <c r="X180" i="22"/>
  <c r="W280" i="22"/>
  <c r="X280" i="22"/>
  <c r="W541" i="22"/>
  <c r="X541" i="22"/>
  <c r="R577" i="22"/>
  <c r="R542" i="22"/>
  <c r="W343" i="22"/>
  <c r="X343" i="22"/>
  <c r="R379" i="22"/>
  <c r="R344" i="22"/>
  <c r="Y476" i="22"/>
  <c r="Y279" i="22"/>
  <c r="Y179" i="22"/>
  <c r="Y377" i="22"/>
  <c r="W477" i="22"/>
  <c r="X477" i="22"/>
  <c r="Y441" i="22"/>
  <c r="Y244" i="22"/>
  <c r="S343" i="22"/>
  <c r="U343" i="22" s="1"/>
  <c r="Q344" i="22"/>
  <c r="Q379" i="22"/>
  <c r="S379" i="22" s="1"/>
  <c r="U379" i="22" s="1"/>
  <c r="S442" i="22"/>
  <c r="U442" i="22" s="1"/>
  <c r="Q443" i="22"/>
  <c r="Q478" i="22"/>
  <c r="S478" i="22" s="1"/>
  <c r="U478" i="22" s="1"/>
  <c r="S541" i="22"/>
  <c r="U541" i="22" s="1"/>
  <c r="Q542" i="22"/>
  <c r="Q577" i="22"/>
  <c r="S577" i="22" s="1"/>
  <c r="U577" i="22" s="1"/>
  <c r="R281" i="22"/>
  <c r="R246" i="22"/>
  <c r="Q281" i="22"/>
  <c r="S281" i="22" s="1"/>
  <c r="U281" i="22" s="1"/>
  <c r="Q246" i="22"/>
  <c r="S246" i="22" s="1"/>
  <c r="U246" i="22" s="1"/>
  <c r="U247" i="22" s="1"/>
  <c r="U289" i="22" s="1"/>
  <c r="R181" i="22"/>
  <c r="R146" i="22"/>
  <c r="Q181" i="22"/>
  <c r="S181" i="22" s="1"/>
  <c r="U181" i="22" s="1"/>
  <c r="Q146" i="22"/>
  <c r="S146" i="22" s="1"/>
  <c r="U146" i="22" s="1"/>
  <c r="U147" i="22" s="1"/>
  <c r="U189" i="22" s="1"/>
  <c r="Y82" i="22" l="1"/>
  <c r="X48" i="22"/>
  <c r="W48" i="22"/>
  <c r="R84" i="22"/>
  <c r="W83" i="22"/>
  <c r="X83" i="22"/>
  <c r="Y47" i="22"/>
  <c r="Y442" i="22"/>
  <c r="Y378" i="22"/>
  <c r="Y576" i="22"/>
  <c r="X181" i="22"/>
  <c r="W181" i="22"/>
  <c r="X281" i="22"/>
  <c r="W281" i="22"/>
  <c r="X344" i="22"/>
  <c r="W344" i="22"/>
  <c r="R380" i="22"/>
  <c r="R345" i="22"/>
  <c r="X542" i="22"/>
  <c r="W542" i="22"/>
  <c r="R543" i="22"/>
  <c r="R578" i="22"/>
  <c r="X478" i="22"/>
  <c r="W478" i="22"/>
  <c r="Y245" i="22"/>
  <c r="X146" i="22"/>
  <c r="W146" i="22"/>
  <c r="W246" i="22"/>
  <c r="X246" i="22"/>
  <c r="Y477" i="22"/>
  <c r="W379" i="22"/>
  <c r="X379" i="22"/>
  <c r="Y343" i="22"/>
  <c r="W577" i="22"/>
  <c r="X577" i="22"/>
  <c r="Y541" i="22"/>
  <c r="Y280" i="22"/>
  <c r="Y180" i="22"/>
  <c r="W443" i="22"/>
  <c r="X443" i="22"/>
  <c r="R479" i="22"/>
  <c r="R444" i="22"/>
  <c r="Y145" i="22"/>
  <c r="F17" i="30"/>
  <c r="S542" i="22"/>
  <c r="U542" i="22" s="1"/>
  <c r="Q543" i="22"/>
  <c r="Q578" i="22"/>
  <c r="S578" i="22" s="1"/>
  <c r="U578" i="22" s="1"/>
  <c r="S344" i="22"/>
  <c r="U344" i="22" s="1"/>
  <c r="Q345" i="22"/>
  <c r="Q380" i="22"/>
  <c r="S380" i="22" s="1"/>
  <c r="U380" i="22" s="1"/>
  <c r="G17" i="30"/>
  <c r="S443" i="22"/>
  <c r="U443" i="22" s="1"/>
  <c r="Q444" i="22"/>
  <c r="Q479" i="22"/>
  <c r="S479" i="22" s="1"/>
  <c r="U479" i="22" s="1"/>
  <c r="R282" i="22"/>
  <c r="Q282" i="22"/>
  <c r="S282" i="22" s="1"/>
  <c r="U282" i="22" s="1"/>
  <c r="U283" i="22" s="1"/>
  <c r="U290" i="22" s="1"/>
  <c r="G18" i="30" s="1"/>
  <c r="R182" i="22"/>
  <c r="Q182" i="22"/>
  <c r="S182" i="22" s="1"/>
  <c r="U182" i="22" s="1"/>
  <c r="U183" i="22" s="1"/>
  <c r="U190" i="22" s="1"/>
  <c r="F18" i="30" s="1"/>
  <c r="Y83" i="22" l="1"/>
  <c r="X84" i="22"/>
  <c r="W84" i="22"/>
  <c r="Y48" i="22"/>
  <c r="Y49" i="22" s="1"/>
  <c r="Y91" i="22" s="1"/>
  <c r="Y577" i="22"/>
  <c r="Y246" i="22"/>
  <c r="Y247" i="22" s="1"/>
  <c r="Y289" i="22" s="1"/>
  <c r="G22" i="30" s="1"/>
  <c r="Y478" i="22"/>
  <c r="Y542" i="22"/>
  <c r="Y344" i="22"/>
  <c r="Y281" i="22"/>
  <c r="Y181" i="22"/>
  <c r="W182" i="22"/>
  <c r="X182" i="22"/>
  <c r="X578" i="22"/>
  <c r="W578" i="22"/>
  <c r="W345" i="22"/>
  <c r="X345" i="22"/>
  <c r="R346" i="22"/>
  <c r="R381" i="22"/>
  <c r="W282" i="22"/>
  <c r="X282" i="22"/>
  <c r="X444" i="22"/>
  <c r="W444" i="22"/>
  <c r="R480" i="22"/>
  <c r="R445" i="22"/>
  <c r="W479" i="22"/>
  <c r="X479" i="22"/>
  <c r="Y443" i="22"/>
  <c r="Y379" i="22"/>
  <c r="Y146" i="22"/>
  <c r="Y147" i="22" s="1"/>
  <c r="Y189" i="22" s="1"/>
  <c r="W543" i="22"/>
  <c r="X543" i="22"/>
  <c r="R579" i="22"/>
  <c r="R544" i="22"/>
  <c r="X380" i="22"/>
  <c r="W380" i="22"/>
  <c r="S444" i="22"/>
  <c r="U444" i="22" s="1"/>
  <c r="Q445" i="22"/>
  <c r="Q480" i="22"/>
  <c r="S480" i="22" s="1"/>
  <c r="U480" i="22" s="1"/>
  <c r="G19" i="30"/>
  <c r="S543" i="22"/>
  <c r="U543" i="22" s="1"/>
  <c r="Q544" i="22"/>
  <c r="Q579" i="22"/>
  <c r="S579" i="22" s="1"/>
  <c r="U579" i="22" s="1"/>
  <c r="F19" i="30"/>
  <c r="U292" i="22"/>
  <c r="S345" i="22"/>
  <c r="U345" i="22" s="1"/>
  <c r="Q346" i="22"/>
  <c r="Q381" i="22"/>
  <c r="S381" i="22" s="1"/>
  <c r="U381" i="22" s="1"/>
  <c r="U192" i="22"/>
  <c r="Y444" i="22" l="1"/>
  <c r="Y543" i="22"/>
  <c r="Y578" i="22"/>
  <c r="Y84" i="22"/>
  <c r="Y85" i="22" s="1"/>
  <c r="Y92" i="22" s="1"/>
  <c r="E23" i="30" s="1"/>
  <c r="E22" i="30"/>
  <c r="W579" i="22"/>
  <c r="X579" i="22"/>
  <c r="W445" i="22"/>
  <c r="X445" i="22"/>
  <c r="R446" i="22"/>
  <c r="R481" i="22"/>
  <c r="W381" i="22"/>
  <c r="X381" i="22"/>
  <c r="Y380" i="22"/>
  <c r="X544" i="22"/>
  <c r="W544" i="22"/>
  <c r="R580" i="22"/>
  <c r="R545" i="22"/>
  <c r="F22" i="30"/>
  <c r="Y479" i="22"/>
  <c r="X480" i="22"/>
  <c r="W480" i="22"/>
  <c r="Y282" i="22"/>
  <c r="Y283" i="22" s="1"/>
  <c r="Y290" i="22" s="1"/>
  <c r="X346" i="22"/>
  <c r="W346" i="22"/>
  <c r="R382" i="22"/>
  <c r="Y345" i="22"/>
  <c r="Y182" i="22"/>
  <c r="Y183" i="22" s="1"/>
  <c r="Y190" i="22" s="1"/>
  <c r="F23" i="30" s="1"/>
  <c r="S544" i="22"/>
  <c r="U544" i="22" s="1"/>
  <c r="Q545" i="22"/>
  <c r="Q580" i="22"/>
  <c r="S580" i="22" s="1"/>
  <c r="U580" i="22" s="1"/>
  <c r="S445" i="22"/>
  <c r="U445" i="22" s="1"/>
  <c r="Q446" i="22"/>
  <c r="Q481" i="22"/>
  <c r="S481" i="22" s="1"/>
  <c r="U481" i="22" s="1"/>
  <c r="S346" i="22"/>
  <c r="U346" i="22" s="1"/>
  <c r="U347" i="22" s="1"/>
  <c r="U389" i="22" s="1"/>
  <c r="Q382" i="22"/>
  <c r="S382" i="22" s="1"/>
  <c r="U382" i="22" s="1"/>
  <c r="U383" i="22" s="1"/>
  <c r="U390" i="22" s="1"/>
  <c r="H18" i="30" s="1"/>
  <c r="Y94" i="22" l="1"/>
  <c r="Y346" i="22"/>
  <c r="Y347" i="22" s="1"/>
  <c r="Y389" i="22" s="1"/>
  <c r="E24" i="30"/>
  <c r="Y480" i="22"/>
  <c r="Y381" i="22"/>
  <c r="Y445" i="22"/>
  <c r="Y579" i="22"/>
  <c r="G23" i="30"/>
  <c r="G24" i="30" s="1"/>
  <c r="Y292" i="22"/>
  <c r="F24" i="30"/>
  <c r="W545" i="22"/>
  <c r="X545" i="22"/>
  <c r="R546" i="22"/>
  <c r="R581" i="22"/>
  <c r="Y544" i="22"/>
  <c r="W481" i="22"/>
  <c r="X481" i="22"/>
  <c r="X382" i="22"/>
  <c r="W382" i="22"/>
  <c r="Y192" i="22"/>
  <c r="X580" i="22"/>
  <c r="W580" i="22"/>
  <c r="X446" i="22"/>
  <c r="W446" i="22"/>
  <c r="R482" i="22"/>
  <c r="U392" i="22"/>
  <c r="H17" i="30"/>
  <c r="H19" i="30" s="1"/>
  <c r="S446" i="22"/>
  <c r="U446" i="22" s="1"/>
  <c r="U447" i="22" s="1"/>
  <c r="U489" i="22" s="1"/>
  <c r="Q482" i="22"/>
  <c r="S482" i="22" s="1"/>
  <c r="U482" i="22" s="1"/>
  <c r="U483" i="22" s="1"/>
  <c r="U490" i="22" s="1"/>
  <c r="I18" i="30" s="1"/>
  <c r="S545" i="22"/>
  <c r="U545" i="22" s="1"/>
  <c r="Q546" i="22"/>
  <c r="Q581" i="22"/>
  <c r="S581" i="22" s="1"/>
  <c r="U581" i="22" s="1"/>
  <c r="Y446" i="22" l="1"/>
  <c r="Y447" i="22" s="1"/>
  <c r="Y489" i="22" s="1"/>
  <c r="I22" i="30" s="1"/>
  <c r="Y580" i="22"/>
  <c r="Y481" i="22"/>
  <c r="W581" i="22"/>
  <c r="X581" i="22"/>
  <c r="X482" i="22"/>
  <c r="W482" i="22"/>
  <c r="Y382" i="22"/>
  <c r="Y383" i="22" s="1"/>
  <c r="Y390" i="22" s="1"/>
  <c r="H23" i="30" s="1"/>
  <c r="X546" i="22"/>
  <c r="W546" i="22"/>
  <c r="R582" i="22"/>
  <c r="Y545" i="22"/>
  <c r="H22" i="30"/>
  <c r="S546" i="22"/>
  <c r="U546" i="22" s="1"/>
  <c r="U547" i="22" s="1"/>
  <c r="U589" i="22" s="1"/>
  <c r="Q582" i="22"/>
  <c r="S582" i="22" s="1"/>
  <c r="U582" i="22" s="1"/>
  <c r="U583" i="22" s="1"/>
  <c r="U590" i="22" s="1"/>
  <c r="J18" i="30" s="1"/>
  <c r="U492" i="22"/>
  <c r="I17" i="30"/>
  <c r="I19" i="30" s="1"/>
  <c r="Y482" i="22" l="1"/>
  <c r="Y483" i="22" s="1"/>
  <c r="Y490" i="22" s="1"/>
  <c r="I23" i="30" s="1"/>
  <c r="I24" i="30" s="1"/>
  <c r="H24" i="30"/>
  <c r="Y392" i="22"/>
  <c r="X582" i="22"/>
  <c r="W582" i="22"/>
  <c r="Y546" i="22"/>
  <c r="Y547" i="22" s="1"/>
  <c r="Y589" i="22" s="1"/>
  <c r="Y581" i="22"/>
  <c r="U592" i="22"/>
  <c r="J17" i="30"/>
  <c r="J19" i="30" s="1"/>
  <c r="Y582" i="22" l="1"/>
  <c r="Y583" i="22" s="1"/>
  <c r="Y590" i="22" s="1"/>
  <c r="J23" i="30" s="1"/>
  <c r="Y492" i="22"/>
  <c r="J22" i="30"/>
  <c r="Y592" i="22" l="1"/>
  <c r="J24" i="30"/>
</calcChain>
</file>

<file path=xl/comments1.xml><?xml version="1.0" encoding="utf-8"?>
<comments xmlns="http://schemas.openxmlformats.org/spreadsheetml/2006/main">
  <authors>
    <author>Keizer</author>
  </authors>
  <commentList>
    <comment ref="B7" authorId="0" shapeId="0">
      <text>
        <r>
          <rPr>
            <sz val="9"/>
            <color indexed="81"/>
            <rFont val="Tahoma"/>
            <family val="2"/>
          </rPr>
          <t xml:space="preserve">
GPL 2014-2015, feb 2014.
OCW, feb 2014.</t>
        </r>
      </text>
    </comment>
  </commentList>
</comments>
</file>

<file path=xl/sharedStrings.xml><?xml version="1.0" encoding="utf-8"?>
<sst xmlns="http://schemas.openxmlformats.org/spreadsheetml/2006/main" count="1742" uniqueCount="181">
  <si>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</si>
  <si>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</si>
  <si>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</si>
  <si>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</si>
  <si>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</si>
  <si>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</si>
  <si>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</si>
  <si>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</si>
  <si>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</si>
  <si>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</si>
  <si>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</si>
  <si>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</si>
  <si>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</si>
  <si>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</si>
  <si>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</si>
  <si>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</si>
  <si>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</si>
  <si>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</si>
  <si>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</si>
  <si>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</si>
  <si>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</si>
  <si>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</si>
  <si>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</si>
  <si>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</si>
  <si>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</si>
  <si>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</si>
  <si>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</si>
  <si>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</si>
  <si>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</si>
  <si>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</si>
  <si>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</si>
  <si>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</si>
  <si>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</si>
  <si>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</si>
  <si>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2016/17</t>
  </si>
  <si>
    <t>2017/18</t>
  </si>
  <si>
    <t>2018/19</t>
  </si>
  <si>
    <t>2019/20</t>
  </si>
  <si>
    <t>teldatum</t>
  </si>
  <si>
    <t>kalenderjaar</t>
  </si>
  <si>
    <t>GPL bedragen</t>
  </si>
  <si>
    <t>OP (landelijk)</t>
  </si>
  <si>
    <t>OP leeftijdsgecorrigeerd : voet</t>
  </si>
  <si>
    <t>OP leeftijdsgecorrigeerd : bedrag * GGL</t>
  </si>
  <si>
    <t>Landelijke GGL =</t>
  </si>
  <si>
    <t>2014/15</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</si>
  <si>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</si>
  <si>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</si>
  <si>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</si>
  <si>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</si>
  <si>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</si>
  <si>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</si>
  <si>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</si>
  <si>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</si>
  <si>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</si>
  <si>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</si>
  <si>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</si>
  <si>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</si>
  <si>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</si>
  <si>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</si>
  <si>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</si>
  <si>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</si>
  <si>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</si>
  <si>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</si>
  <si>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</si>
  <si>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</si>
  <si>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</si>
  <si>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</si>
  <si>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</si>
  <si>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</si>
  <si>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</si>
  <si>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</si>
  <si>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</si>
  <si>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</si>
  <si>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</si>
  <si>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</si>
  <si>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</si>
  <si>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</si>
  <si>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</si>
  <si>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MI 2014 bekostiging, kalenderjaar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</si>
  <si>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</si>
  <si>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</si>
  <si>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</si>
  <si>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</si>
  <si>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</si>
  <si>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</si>
  <si>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</si>
  <si>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</si>
  <si>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</si>
  <si>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</si>
  <si>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</si>
  <si>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</si>
  <si>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</si>
  <si>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</si>
  <si>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</si>
  <si>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</si>
  <si>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</si>
  <si>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</si>
  <si>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</si>
  <si>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</si>
  <si>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</si>
  <si>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</si>
  <si>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</si>
  <si>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</si>
  <si>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</si>
  <si>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</si>
  <si>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</si>
  <si>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 xml:space="preserve"> 1 februari 2015</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</si>
  <si>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</si>
  <si>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</si>
  <si>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</si>
  <si>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</si>
  <si>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</si>
  <si>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</si>
  <si>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</si>
  <si>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</si>
  <si>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</si>
  <si>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</si>
  <si>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</si>
  <si>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2016</t>
  </si>
  <si>
    <t>2017</t>
  </si>
  <si>
    <t xml:space="preserve"> 1 februari 2016</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</si>
  <si>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</si>
  <si>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</si>
  <si>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</si>
  <si>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</si>
  <si>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</si>
  <si>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</si>
  <si>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</si>
  <si>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</si>
  <si>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</si>
  <si>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MI 2015 bekostiging, kalenderjaar</t>
  </si>
  <si>
    <t>A</t>
  </si>
  <si>
    <t xml:space="preserve">OBP </t>
  </si>
  <si>
    <t>in geld (prijspeil 2014-2015 voorlopig)</t>
  </si>
  <si>
    <t xml:space="preserve">De groeiregeling voor 2014-2015 wordt nog automatisch toegekend door DUO aan de school op basis van de groeiteldatum 16 jan. 2014. Dat is de laatste keer en voor de schooljaren daarna geldt de groeiregeling op basis van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</si>
  <si>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Gegevens groei i.v.m. overdrachtsbekostiging peildatum</t>
  </si>
  <si>
    <t>Naam SWV</t>
  </si>
  <si>
    <t>SWV PO ergens</t>
  </si>
  <si>
    <t xml:space="preserve">School </t>
  </si>
  <si>
    <r>
      <t>In deze applicatie zijn de bedragen opgenomen van de voorlopig vastgestelde GPL's voor 2014-2015 van maart 2014</t>
    </r>
    <r>
      <rPr>
        <b/>
        <sz val="11"/>
        <rFont val="Calibri"/>
        <family val="2"/>
      </rPr>
      <t>.</t>
    </r>
  </si>
  <si>
    <t xml:space="preserve"> 2016</t>
  </si>
  <si>
    <t xml:space="preserve"> 2017/18</t>
  </si>
  <si>
    <t xml:space="preserve"> 2017</t>
  </si>
  <si>
    <t xml:space="preserve"> 2018/19</t>
  </si>
  <si>
    <t xml:space="preserve"> 2018</t>
  </si>
  <si>
    <t xml:space="preserve"> 2019/20</t>
  </si>
  <si>
    <t xml:space="preserve"> 2019</t>
  </si>
  <si>
    <t xml:space="preserve"> 2020/21</t>
  </si>
  <si>
    <t xml:space="preserve"> 2020</t>
  </si>
  <si>
    <t>Personele groeibekostiging</t>
  </si>
  <si>
    <t>Materiële groeibekostiging</t>
  </si>
  <si>
    <t>Totaal groeibekostiging personeel</t>
  </si>
  <si>
    <t>Totaal groeibekostiging materieel</t>
  </si>
  <si>
    <t>Dit instrument is een door de PO-Raad en VO-Raad opgesteld hulpmiddel om een goed beeld te krijgen van de bekostiging van de groei op basis van de peildatum 1 februari 2015 en latere jaren.</t>
  </si>
  <si>
    <t xml:space="preserve">De witte cellen in het werkblad 1 februari binnen het lichtgrijze kader dienen ingevuld te worden met de juiste gegevens. Alle cellen met een donkergele achtergrond zijn beschermd en bevatten formules. Alle cellen met een lichtgele achtergrond bevatten ook formules, maar die kunnen worden overschreven. De formules in deze lichtgele cellen nemen de gegevens over van het voorafgaande schooljaar en zullen in principe aangepast moeten worden.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</si>
  <si>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daaraanvoorafgaand. Deze berekening vindt voor de personele en voor de materiële bekostiging afzonderlijk plaats. De uitkomst wordt op 0 gesteld als die uitkomst kleiner dan 0 wordt.</t>
    </r>
  </si>
  <si>
    <t>Totaal SO ≥ 8 jr</t>
  </si>
  <si>
    <t>Kortheidshalve worden de categorien laag, midden en hoog aan geduid als cat 1, cat 2 resp. cat 3.</t>
  </si>
  <si>
    <t>Brinnr</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</si>
  <si>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</si>
  <si>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</si>
  <si>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88SV</t>
  </si>
  <si>
    <t>88MK</t>
  </si>
  <si>
    <t>88FX</t>
  </si>
  <si>
    <t>88YR</t>
  </si>
  <si>
    <t>88PE</t>
  </si>
  <si>
    <t>88WT</t>
  </si>
  <si>
    <t>88XF</t>
  </si>
  <si>
    <t>88WD</t>
  </si>
  <si>
    <t>88BG</t>
  </si>
  <si>
    <t>G</t>
  </si>
  <si>
    <t>H</t>
  </si>
  <si>
    <t>PO5501</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</si>
  <si>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</si>
  <si>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op eenvoudige wijze de aantallen in dit instrument worden overgenomen en vinden vervolgens de berekeningen plaats.</t>
  </si>
  <si>
    <r>
      <t xml:space="preserve">Wettelijk is alleen geregeld dat het samenwerkingsverband verplicht is de ondersteuningsbekostiging personeel over te dragen per leerling. De PO-Raad en de VO-Raad adviseren om ook de personele basisbekostiging en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R) en dat wordt dan ook vastgelegd in dit instrument.</t>
    </r>
  </si>
  <si>
    <t>77KM</t>
  </si>
  <si>
    <t>Toelichting Groeiregeling SWV PO - SO vanaf 1 augustus 2015 op basis van 1 februari                                                                           5 oktober 2014</t>
  </si>
  <si>
    <r>
      <t xml:space="preserve">In de tabellen zijn de gegevens opgenomen die betrekking hebben op de onderliggende normeringen voor de bekostiging. De bedragen betreffen deels de laatst bekende bedragen personele bekostiging zoals die voor het schooljaar </t>
    </r>
    <r>
      <rPr>
        <b/>
        <sz val="11"/>
        <rFont val="Calibri"/>
        <family val="2"/>
      </rPr>
      <t>2014-2015</t>
    </r>
    <r>
      <rPr>
        <sz val="11"/>
        <rFont val="Calibri"/>
        <family val="2"/>
      </rPr>
      <t xml:space="preserve"> per maart 2014 zijn vastgesteld; voor MI is dit het het kalenderjaar </t>
    </r>
    <r>
      <rPr>
        <b/>
        <sz val="11"/>
        <rFont val="Calibri"/>
        <family val="2"/>
      </rPr>
      <t>2015</t>
    </r>
    <r>
      <rPr>
        <sz val="11"/>
        <rFont val="Calibri"/>
        <family val="2"/>
      </rPr>
      <t>. Andere bedragen die met de nieuwe bekostigingssystematiek te maken hebben zoals die per 1 augustus 2014 van kracht worden voor het (V)SO zijn de voorlopige berekende bedragen met het nu bekende prijspeil 2014-2015. De bedragen worden t.z.t. weer bijgesteld als gevolg van met name indexering en zullen dan in de tabellen worden aangepast. U kunt dit zelf doen door de bedragen in de lichtgroene cellen aan te passen.</t>
    </r>
  </si>
  <si>
    <t>De overige gegevens, waaronder de MI-bekostiging 2015, zijn bijgewerkt tot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</si>
</sst>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42"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theme="0"/>
      </bottom>
      <diagonal/>
    </border>
    <border>
      <left/>
      <right/>
      <top style="thin">
        <color theme="0"/>
      </top>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278">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4" fillId="6" borderId="6" xfId="0" applyFont="1" applyFill="1" applyBorder="1" applyAlignment="1" applyProtection="1">
      <alignment horizontal="center"/>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36" fillId="2" borderId="0" xfId="0" applyFont="1" applyFill="1" applyBorder="1" applyAlignment="1" applyProtection="1">
      <protection locked="0"/>
    </xf>
    <xf numFmtId="0" fontId="2" fillId="3" borderId="23" xfId="0" applyFont="1" applyFill="1" applyBorder="1" applyAlignment="1" applyProtection="1">
      <alignment horizontal="center"/>
    </xf>
    <xf numFmtId="2" fontId="16" fillId="0" borderId="0" xfId="0" applyNumberFormat="1" applyFont="1" applyBorder="1" applyProtection="1"/>
    <xf numFmtId="2" fontId="16" fillId="0" borderId="5" xfId="0" applyNumberFormat="1" applyFont="1" applyBorder="1" applyProtection="1"/>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6" fillId="3" borderId="6" xfId="0" applyNumberFormat="1" applyFont="1" applyFill="1" applyBorder="1" applyAlignment="1" applyProtection="1">
      <alignment horizontal="center"/>
    </xf>
    <xf numFmtId="169" fontId="6" fillId="3" borderId="8"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44" fontId="4" fillId="6" borderId="6" xfId="0" applyNumberFormat="1" applyFont="1" applyFill="1" applyBorder="1" applyAlignment="1" applyProtection="1">
      <alignment horizontal="center"/>
      <protection locked="0"/>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Alignment="1" applyProtection="1">
      <alignment horizontal="left"/>
    </xf>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2" fillId="3" borderId="0" xfId="0" applyFont="1" applyFill="1" applyBorder="1" applyProtection="1"/>
    <xf numFmtId="0" fontId="4" fillId="3" borderId="16" xfId="0" applyFont="1" applyFill="1" applyBorder="1" applyProtection="1"/>
    <xf numFmtId="0" fontId="21" fillId="3" borderId="0" xfId="0" applyFont="1" applyFill="1" applyBorder="1" applyProtection="1"/>
    <xf numFmtId="0" fontId="0" fillId="3" borderId="16" xfId="0"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44" fontId="40" fillId="0" borderId="5" xfId="0" applyNumberFormat="1" applyFont="1" applyBorder="1" applyProtection="1"/>
    <xf numFmtId="44" fontId="2" fillId="7" borderId="0" xfId="1" applyFont="1" applyFill="1" applyAlignment="1" applyProtection="1">
      <alignment horizontal="left"/>
      <protection locked="0"/>
    </xf>
    <xf numFmtId="2" fontId="2" fillId="7" borderId="0" xfId="0" applyNumberFormat="1" applyFont="1" applyFill="1" applyAlignment="1" applyProtection="1">
      <alignment horizontal="center"/>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4" fillId="2" borderId="3" xfId="0" applyFont="1" applyFill="1" applyBorder="1" applyAlignment="1" applyProtection="1">
      <alignment horizontal="center"/>
    </xf>
    <xf numFmtId="0" fontId="4" fillId="2" borderId="5"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0" fontId="2" fillId="2" borderId="0" xfId="0" applyFont="1" applyFill="1" applyBorder="1" applyAlignment="1" applyProtection="1">
      <alignment horizontal="center"/>
      <protection locked="0"/>
    </xf>
    <xf numFmtId="0" fontId="16" fillId="0" borderId="6" xfId="0" applyFont="1" applyBorder="1" applyAlignment="1" applyProtection="1">
      <alignment horizontal="center"/>
      <protection locked="0"/>
    </xf>
    <xf numFmtId="0" fontId="41" fillId="0" borderId="6" xfId="0" applyFont="1" applyBorder="1" applyAlignment="1" applyProtection="1">
      <alignment horizontal="center"/>
      <protection locked="0"/>
    </xf>
    <xf numFmtId="0" fontId="0" fillId="0" borderId="6" xfId="0" applyBorder="1" applyAlignment="1" applyProtection="1">
      <alignment horizontal="center"/>
      <protection locked="0"/>
    </xf>
    <xf numFmtId="0" fontId="16" fillId="0" borderId="6" xfId="0" applyFont="1" applyFill="1" applyBorder="1" applyAlignment="1" applyProtection="1">
      <alignment horizontal="center"/>
      <protection locked="0"/>
    </xf>
    <xf numFmtId="3" fontId="24" fillId="5" borderId="6" xfId="0" applyNumberFormat="1" applyFont="1" applyFill="1" applyBorder="1" applyAlignment="1" applyProtection="1">
      <alignment horizontal="center"/>
      <protection locked="0"/>
    </xf>
    <xf numFmtId="0" fontId="36" fillId="4" borderId="0" xfId="0" applyFont="1" applyFill="1" applyBorder="1" applyAlignment="1" applyProtection="1"/>
    <xf numFmtId="0" fontId="2" fillId="4" borderId="0" xfId="0" applyFont="1" applyFill="1" applyBorder="1" applyAlignment="1" applyProtection="1">
      <alignment horizontal="center"/>
    </xf>
    <xf numFmtId="0" fontId="19" fillId="0" borderId="24" xfId="0" applyNumberFormat="1" applyFont="1" applyFill="1" applyBorder="1" applyAlignment="1">
      <alignment wrapText="1"/>
    </xf>
    <xf numFmtId="0" fontId="19" fillId="0" borderId="25" xfId="0" applyFont="1" applyFill="1" applyBorder="1" applyAlignment="1">
      <alignment wrapText="1"/>
    </xf>
    <xf numFmtId="10" fontId="16" fillId="0" borderId="0" xfId="0" applyNumberFormat="1" applyFont="1" applyFill="1" applyProtection="1"/>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6043083</xdr:colOff>
      <xdr:row>5</xdr:row>
      <xdr:rowOff>105834</xdr:rowOff>
    </xdr:from>
    <xdr:to>
      <xdr:col>2</xdr:col>
      <xdr:colOff>7436379</xdr:colOff>
      <xdr:row>7</xdr:row>
      <xdr:rowOff>135997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66416" y="1820334"/>
          <a:ext cx="1393296" cy="41116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296334</xdr:colOff>
      <xdr:row>3</xdr:row>
      <xdr:rowOff>95250</xdr:rowOff>
    </xdr:from>
    <xdr:to>
      <xdr:col>24</xdr:col>
      <xdr:colOff>768879</xdr:colOff>
      <xdr:row>5</xdr:row>
      <xdr:rowOff>253816</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9958917" y="539750"/>
          <a:ext cx="2187045" cy="645399"/>
        </a:xfrm>
        <a:prstGeom prst="rect">
          <a:avLst/>
        </a:prstGeom>
        <a:noFill/>
        <a:ln w="9525">
          <a:noFill/>
          <a:miter lim="800000"/>
          <a:headEnd/>
          <a:tailEnd/>
        </a:ln>
      </xdr:spPr>
    </xdr:pic>
    <xdr:clientData/>
  </xdr:twoCellAnchor>
  <xdr:twoCellAnchor>
    <xdr:from>
      <xdr:col>22</xdr:col>
      <xdr:colOff>67235</xdr:colOff>
      <xdr:row>101</xdr:row>
      <xdr:rowOff>95250</xdr:rowOff>
    </xdr:from>
    <xdr:to>
      <xdr:col>24</xdr:col>
      <xdr:colOff>768879</xdr:colOff>
      <xdr:row>104</xdr:row>
      <xdr:rowOff>30163</xdr:rowOff>
    </xdr:to>
    <xdr:pic>
      <xdr:nvPicPr>
        <xdr:cNvPr id="4" name="Picture 9"/>
        <xdr:cNvPicPr>
          <a:picLocks noChangeAspect="1" noChangeArrowheads="1"/>
        </xdr:cNvPicPr>
      </xdr:nvPicPr>
      <xdr:blipFill>
        <a:blip xmlns:r="http://schemas.openxmlformats.org/officeDocument/2006/relationships" r:embed="rId1"/>
        <a:srcRect/>
        <a:stretch>
          <a:fillRect/>
        </a:stretch>
      </xdr:blipFill>
      <xdr:spPr bwMode="auto">
        <a:xfrm>
          <a:off x="9704294" y="16377397"/>
          <a:ext cx="2416144" cy="528825"/>
        </a:xfrm>
        <a:prstGeom prst="rect">
          <a:avLst/>
        </a:prstGeom>
        <a:noFill/>
        <a:ln w="9525">
          <a:noFill/>
          <a:miter lim="800000"/>
          <a:headEnd/>
          <a:tailEnd/>
        </a:ln>
      </xdr:spPr>
    </xdr:pic>
    <xdr:clientData/>
  </xdr:twoCellAnchor>
  <xdr:twoCellAnchor>
    <xdr:from>
      <xdr:col>22</xdr:col>
      <xdr:colOff>11205</xdr:colOff>
      <xdr:row>201</xdr:row>
      <xdr:rowOff>95250</xdr:rowOff>
    </xdr:from>
    <xdr:to>
      <xdr:col>24</xdr:col>
      <xdr:colOff>768878</xdr:colOff>
      <xdr:row>204</xdr:row>
      <xdr:rowOff>30163</xdr:rowOff>
    </xdr:to>
    <xdr:pic>
      <xdr:nvPicPr>
        <xdr:cNvPr id="5" name="Picture 9"/>
        <xdr:cNvPicPr>
          <a:picLocks noChangeAspect="1" noChangeArrowheads="1"/>
        </xdr:cNvPicPr>
      </xdr:nvPicPr>
      <xdr:blipFill>
        <a:blip xmlns:r="http://schemas.openxmlformats.org/officeDocument/2006/relationships" r:embed="rId1"/>
        <a:srcRect/>
        <a:stretch>
          <a:fillRect/>
        </a:stretch>
      </xdr:blipFill>
      <xdr:spPr bwMode="auto">
        <a:xfrm>
          <a:off x="9648264" y="32188897"/>
          <a:ext cx="2472173" cy="528825"/>
        </a:xfrm>
        <a:prstGeom prst="rect">
          <a:avLst/>
        </a:prstGeom>
        <a:noFill/>
        <a:ln w="9525">
          <a:noFill/>
          <a:miter lim="800000"/>
          <a:headEnd/>
          <a:tailEnd/>
        </a:ln>
      </xdr:spPr>
    </xdr:pic>
    <xdr:clientData/>
  </xdr:twoCellAnchor>
  <xdr:twoCellAnchor>
    <xdr:from>
      <xdr:col>22</xdr:col>
      <xdr:colOff>52917</xdr:colOff>
      <xdr:row>301</xdr:row>
      <xdr:rowOff>95250</xdr:rowOff>
    </xdr:from>
    <xdr:to>
      <xdr:col>24</xdr:col>
      <xdr:colOff>768879</xdr:colOff>
      <xdr:row>304</xdr:row>
      <xdr:rowOff>30163</xdr:rowOff>
    </xdr:to>
    <xdr:pic>
      <xdr:nvPicPr>
        <xdr:cNvPr id="6" name="Picture 9"/>
        <xdr:cNvPicPr>
          <a:picLocks noChangeAspect="1" noChangeArrowheads="1"/>
        </xdr:cNvPicPr>
      </xdr:nvPicPr>
      <xdr:blipFill>
        <a:blip xmlns:r="http://schemas.openxmlformats.org/officeDocument/2006/relationships" r:embed="rId1"/>
        <a:srcRect/>
        <a:stretch>
          <a:fillRect/>
        </a:stretch>
      </xdr:blipFill>
      <xdr:spPr bwMode="auto">
        <a:xfrm>
          <a:off x="9715500" y="45624750"/>
          <a:ext cx="2430462" cy="527580"/>
        </a:xfrm>
        <a:prstGeom prst="rect">
          <a:avLst/>
        </a:prstGeom>
        <a:noFill/>
        <a:ln w="9525">
          <a:noFill/>
          <a:miter lim="800000"/>
          <a:headEnd/>
          <a:tailEnd/>
        </a:ln>
      </xdr:spPr>
    </xdr:pic>
    <xdr:clientData/>
  </xdr:twoCellAnchor>
  <xdr:twoCellAnchor>
    <xdr:from>
      <xdr:col>22</xdr:col>
      <xdr:colOff>44823</xdr:colOff>
      <xdr:row>401</xdr:row>
      <xdr:rowOff>95250</xdr:rowOff>
    </xdr:from>
    <xdr:to>
      <xdr:col>24</xdr:col>
      <xdr:colOff>768879</xdr:colOff>
      <xdr:row>404</xdr:row>
      <xdr:rowOff>30163</xdr:rowOff>
    </xdr:to>
    <xdr:pic>
      <xdr:nvPicPr>
        <xdr:cNvPr id="7" name="Picture 9"/>
        <xdr:cNvPicPr>
          <a:picLocks noChangeAspect="1" noChangeArrowheads="1"/>
        </xdr:cNvPicPr>
      </xdr:nvPicPr>
      <xdr:blipFill>
        <a:blip xmlns:r="http://schemas.openxmlformats.org/officeDocument/2006/relationships" r:embed="rId1"/>
        <a:srcRect/>
        <a:stretch>
          <a:fillRect/>
        </a:stretch>
      </xdr:blipFill>
      <xdr:spPr bwMode="auto">
        <a:xfrm>
          <a:off x="9681882" y="63968779"/>
          <a:ext cx="2438556" cy="528825"/>
        </a:xfrm>
        <a:prstGeom prst="rect">
          <a:avLst/>
        </a:prstGeom>
        <a:noFill/>
        <a:ln w="9525">
          <a:noFill/>
          <a:miter lim="800000"/>
          <a:headEnd/>
          <a:tailEnd/>
        </a:ln>
      </xdr:spPr>
    </xdr:pic>
    <xdr:clientData/>
  </xdr:twoCellAnchor>
  <xdr:twoCellAnchor>
    <xdr:from>
      <xdr:col>22</xdr:col>
      <xdr:colOff>33617</xdr:colOff>
      <xdr:row>501</xdr:row>
      <xdr:rowOff>95250</xdr:rowOff>
    </xdr:from>
    <xdr:to>
      <xdr:col>24</xdr:col>
      <xdr:colOff>768879</xdr:colOff>
      <xdr:row>504</xdr:row>
      <xdr:rowOff>30163</xdr:rowOff>
    </xdr:to>
    <xdr:pic>
      <xdr:nvPicPr>
        <xdr:cNvPr id="8" name="Picture 9"/>
        <xdr:cNvPicPr>
          <a:picLocks noChangeAspect="1" noChangeArrowheads="1"/>
        </xdr:cNvPicPr>
      </xdr:nvPicPr>
      <xdr:blipFill>
        <a:blip xmlns:r="http://schemas.openxmlformats.org/officeDocument/2006/relationships" r:embed="rId1"/>
        <a:srcRect/>
        <a:stretch>
          <a:fillRect/>
        </a:stretch>
      </xdr:blipFill>
      <xdr:spPr bwMode="auto">
        <a:xfrm>
          <a:off x="9670676" y="79858721"/>
          <a:ext cx="2449762" cy="5288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321695</xdr:colOff>
      <xdr:row>5</xdr:row>
      <xdr:rowOff>346076</xdr:rowOff>
    </xdr:from>
    <xdr:to>
      <xdr:col>19</xdr:col>
      <xdr:colOff>842962</xdr:colOff>
      <xdr:row>10</xdr:row>
      <xdr:rowOff>93663</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82695" y="1277409"/>
          <a:ext cx="2648517" cy="742421"/>
        </a:xfrm>
        <a:prstGeom prst="rect">
          <a:avLst/>
        </a:prstGeom>
        <a:noFill/>
        <a:ln w="9525">
          <a:noFill/>
          <a:miter lim="800000"/>
          <a:headEnd/>
          <a:tailEnd/>
        </a:ln>
      </xdr:spPr>
    </xdr:pic>
    <xdr:clientData/>
  </xdr:twoCellAnchor>
  <xdr:twoCellAnchor editAs="oneCell">
    <xdr:from>
      <xdr:col>20</xdr:col>
      <xdr:colOff>793749</xdr:colOff>
      <xdr:row>5</xdr:row>
      <xdr:rowOff>94651</xdr:rowOff>
    </xdr:from>
    <xdr:to>
      <xdr:col>24</xdr:col>
      <xdr:colOff>478575</xdr:colOff>
      <xdr:row>11</xdr:row>
      <xdr:rowOff>143932</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02749" y="1025984"/>
          <a:ext cx="2521159" cy="120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444500</xdr:colOff>
      <xdr:row>6</xdr:row>
      <xdr:rowOff>98426</xdr:rowOff>
    </xdr:from>
    <xdr:to>
      <xdr:col>11</xdr:col>
      <xdr:colOff>239774</xdr:colOff>
      <xdr:row>9</xdr:row>
      <xdr:rowOff>199326</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7027333" y="1177926"/>
          <a:ext cx="2091858" cy="61948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16"/>
  <sheetViews>
    <sheetView tabSelected="1" zoomScaleNormal="100" workbookViewId="0">
      <selection activeCell="C2" sqref="C2"/>
    </sheetView>
  </sheetViews>
  <sheetFormatPr defaultRowHeight="15" x14ac:dyDescent="0.25"/>
  <cols>
    <col min="1" max="1" width="3.7109375" style="90" customWidth="1"/>
    <col min="2" max="2" width="2.7109375" style="90" customWidth="1"/>
    <col min="3" max="3" width="124.28515625" style="91" customWidth="1"/>
    <col min="4" max="4" width="3" style="90" customWidth="1"/>
    <col min="5" max="16384" width="9.140625" style="90"/>
  </cols>
  <sheetData>
    <row r="2" spans="3:5" s="88" customFormat="1" ht="28.5" customHeight="1" x14ac:dyDescent="0.25">
      <c r="C2" s="87" t="s">
        <v>178</v>
      </c>
      <c r="E2" s="89"/>
    </row>
    <row r="3" spans="3:5" x14ac:dyDescent="0.25">
      <c r="C3" s="92"/>
    </row>
    <row r="4" spans="3:5" x14ac:dyDescent="0.25">
      <c r="C4" s="92" t="s">
        <v>80</v>
      </c>
    </row>
    <row r="5" spans="3:5" ht="30" x14ac:dyDescent="0.25">
      <c r="C5" s="174" t="s">
        <v>154</v>
      </c>
    </row>
    <row r="6" spans="3:5" x14ac:dyDescent="0.25">
      <c r="C6" s="92"/>
    </row>
    <row r="7" spans="3:5" x14ac:dyDescent="0.25">
      <c r="C7" s="91" t="s">
        <v>91</v>
      </c>
    </row>
    <row r="8" spans="3:5" x14ac:dyDescent="0.25">
      <c r="C8" s="91" t="s">
        <v>81</v>
      </c>
    </row>
    <row r="10" spans="3:5" ht="57.75" customHeight="1" x14ac:dyDescent="0.25">
      <c r="C10" s="91" t="s">
        <v>155</v>
      </c>
    </row>
    <row r="11" spans="3:5" ht="12" customHeight="1" x14ac:dyDescent="0.25"/>
    <row r="12" spans="3:5" ht="15.75" customHeight="1" x14ac:dyDescent="0.25">
      <c r="C12" s="91" t="s">
        <v>140</v>
      </c>
    </row>
    <row r="13" spans="3:5" ht="19.5" customHeight="1" x14ac:dyDescent="0.25">
      <c r="C13" s="91" t="s">
        <v>180</v>
      </c>
    </row>
    <row r="14" spans="3:5" ht="15" customHeight="1" x14ac:dyDescent="0.25"/>
    <row r="15" spans="3:5" ht="27" customHeight="1" x14ac:dyDescent="0.25">
      <c r="C15" s="91" t="s">
        <v>161</v>
      </c>
    </row>
    <row r="16" spans="3:5" ht="24.75" customHeight="1" x14ac:dyDescent="0.25">
      <c r="C16" s="92" t="s">
        <v>106</v>
      </c>
    </row>
    <row r="17" spans="3:3" ht="78.75" customHeight="1" x14ac:dyDescent="0.25">
      <c r="C17" s="91" t="s">
        <v>135</v>
      </c>
    </row>
    <row r="18" spans="3:3" ht="88.5" customHeight="1" x14ac:dyDescent="0.25">
      <c r="C18" s="91" t="s">
        <v>174</v>
      </c>
    </row>
    <row r="19" spans="3:3" ht="65.25" customHeight="1" x14ac:dyDescent="0.25">
      <c r="C19" s="91" t="s">
        <v>160</v>
      </c>
    </row>
    <row r="20" spans="3:3" ht="98.25" customHeight="1" x14ac:dyDescent="0.25">
      <c r="C20" s="91" t="s">
        <v>156</v>
      </c>
    </row>
    <row r="21" spans="3:3" ht="67.5" customHeight="1" x14ac:dyDescent="0.25">
      <c r="C21" s="271" t="s">
        <v>175</v>
      </c>
    </row>
    <row r="22" spans="3:3" ht="86.25" customHeight="1" x14ac:dyDescent="0.25">
      <c r="C22" s="272" t="s">
        <v>176</v>
      </c>
    </row>
    <row r="23" spans="3:3" ht="12" customHeight="1" x14ac:dyDescent="0.25"/>
    <row r="24" spans="3:3" ht="17.25" customHeight="1" x14ac:dyDescent="0.25">
      <c r="C24" s="92" t="s">
        <v>104</v>
      </c>
    </row>
    <row r="25" spans="3:3" ht="88.5" customHeight="1" x14ac:dyDescent="0.25">
      <c r="C25" s="91" t="s">
        <v>179</v>
      </c>
    </row>
    <row r="26" spans="3:3" ht="24.75" customHeight="1" x14ac:dyDescent="0.25"/>
    <row r="27" spans="3:3" ht="18.75" customHeight="1" x14ac:dyDescent="0.25">
      <c r="C27" s="92" t="s">
        <v>82</v>
      </c>
    </row>
    <row r="28" spans="3:3" x14ac:dyDescent="0.25">
      <c r="C28" s="91" t="s">
        <v>83</v>
      </c>
    </row>
    <row r="29" spans="3:3" ht="12" customHeight="1" x14ac:dyDescent="0.25"/>
    <row r="30" spans="3:3" x14ac:dyDescent="0.25">
      <c r="C30" s="92" t="s">
        <v>84</v>
      </c>
    </row>
    <row r="31" spans="3:3" x14ac:dyDescent="0.25">
      <c r="C31" s="91" t="s">
        <v>85</v>
      </c>
    </row>
    <row r="32" spans="3:3" x14ac:dyDescent="0.25">
      <c r="C32" s="95" t="s">
        <v>86</v>
      </c>
    </row>
    <row r="33" spans="3:3" x14ac:dyDescent="0.25">
      <c r="C33" s="95" t="s">
        <v>92</v>
      </c>
    </row>
    <row r="49" spans="3:3" x14ac:dyDescent="0.25">
      <c r="C49" s="90"/>
    </row>
    <row r="50" spans="3:3" x14ac:dyDescent="0.25">
      <c r="C50" s="90"/>
    </row>
    <row r="51" spans="3:3" x14ac:dyDescent="0.25">
      <c r="C51" s="90"/>
    </row>
    <row r="52" spans="3:3" x14ac:dyDescent="0.25">
      <c r="C52" s="90"/>
    </row>
    <row r="53" spans="3:3" x14ac:dyDescent="0.25">
      <c r="C53" s="90"/>
    </row>
    <row r="54" spans="3:3" x14ac:dyDescent="0.25">
      <c r="C54" s="90"/>
    </row>
    <row r="55" spans="3:3" x14ac:dyDescent="0.25">
      <c r="C55" s="90"/>
    </row>
    <row r="56" spans="3:3" x14ac:dyDescent="0.25">
      <c r="C56" s="90"/>
    </row>
    <row r="57" spans="3:3" x14ac:dyDescent="0.25">
      <c r="C57" s="90"/>
    </row>
    <row r="58" spans="3:3" x14ac:dyDescent="0.25">
      <c r="C58" s="90"/>
    </row>
    <row r="59" spans="3:3" x14ac:dyDescent="0.25">
      <c r="C59" s="90"/>
    </row>
    <row r="60" spans="3:3" x14ac:dyDescent="0.25">
      <c r="C60" s="90"/>
    </row>
    <row r="61" spans="3:3" x14ac:dyDescent="0.25">
      <c r="C61" s="90"/>
    </row>
    <row r="62" spans="3:3" x14ac:dyDescent="0.25">
      <c r="C62" s="90"/>
    </row>
    <row r="63" spans="3:3" x14ac:dyDescent="0.25">
      <c r="C63" s="90"/>
    </row>
    <row r="64" spans="3:3" x14ac:dyDescent="0.25">
      <c r="C64" s="90"/>
    </row>
    <row r="65" spans="3:3" x14ac:dyDescent="0.25">
      <c r="C65" s="90"/>
    </row>
    <row r="66" spans="3:3" x14ac:dyDescent="0.25">
      <c r="C66" s="90"/>
    </row>
    <row r="67" spans="3:3" x14ac:dyDescent="0.25">
      <c r="C67" s="90"/>
    </row>
    <row r="68" spans="3:3" x14ac:dyDescent="0.25">
      <c r="C68" s="90"/>
    </row>
    <row r="69" spans="3:3" x14ac:dyDescent="0.25">
      <c r="C69" s="90"/>
    </row>
    <row r="70" spans="3:3" x14ac:dyDescent="0.25">
      <c r="C70" s="90"/>
    </row>
    <row r="71" spans="3:3" x14ac:dyDescent="0.25">
      <c r="C71" s="90"/>
    </row>
    <row r="72" spans="3:3" x14ac:dyDescent="0.25">
      <c r="C72" s="90"/>
    </row>
    <row r="73" spans="3:3" x14ac:dyDescent="0.25">
      <c r="C73" s="90"/>
    </row>
    <row r="74" spans="3:3" x14ac:dyDescent="0.25">
      <c r="C74" s="90"/>
    </row>
    <row r="75" spans="3:3" x14ac:dyDescent="0.25">
      <c r="C75" s="90"/>
    </row>
    <row r="76" spans="3:3" x14ac:dyDescent="0.25">
      <c r="C76" s="90"/>
    </row>
    <row r="77" spans="3:3" x14ac:dyDescent="0.25">
      <c r="C77" s="90"/>
    </row>
    <row r="78" spans="3:3" x14ac:dyDescent="0.25">
      <c r="C78" s="90"/>
    </row>
    <row r="79" spans="3:3" x14ac:dyDescent="0.25">
      <c r="C79" s="90"/>
    </row>
    <row r="80" spans="3:3" x14ac:dyDescent="0.25">
      <c r="C80" s="90"/>
    </row>
    <row r="81" spans="3:3" x14ac:dyDescent="0.25">
      <c r="C81" s="90"/>
    </row>
    <row r="82" spans="3:3" x14ac:dyDescent="0.25">
      <c r="C82" s="90"/>
    </row>
    <row r="83" spans="3:3" x14ac:dyDescent="0.25">
      <c r="C83" s="90"/>
    </row>
    <row r="84" spans="3:3" x14ac:dyDescent="0.25">
      <c r="C84" s="90"/>
    </row>
    <row r="85" spans="3:3" x14ac:dyDescent="0.25">
      <c r="C85" s="90"/>
    </row>
    <row r="86" spans="3:3" x14ac:dyDescent="0.25">
      <c r="C86" s="90"/>
    </row>
    <row r="87" spans="3:3" x14ac:dyDescent="0.25">
      <c r="C87" s="90"/>
    </row>
    <row r="88" spans="3:3" x14ac:dyDescent="0.25">
      <c r="C88" s="90"/>
    </row>
    <row r="89" spans="3:3" x14ac:dyDescent="0.25">
      <c r="C89" s="90"/>
    </row>
    <row r="90" spans="3:3" x14ac:dyDescent="0.25">
      <c r="C90" s="90"/>
    </row>
    <row r="91" spans="3:3" x14ac:dyDescent="0.25">
      <c r="C91" s="90"/>
    </row>
    <row r="92" spans="3:3" x14ac:dyDescent="0.25">
      <c r="C92" s="90"/>
    </row>
    <row r="93" spans="3:3" x14ac:dyDescent="0.25">
      <c r="C93" s="90"/>
    </row>
    <row r="94" spans="3:3" x14ac:dyDescent="0.25">
      <c r="C94" s="90"/>
    </row>
    <row r="95" spans="3:3" x14ac:dyDescent="0.25">
      <c r="C95" s="90"/>
    </row>
    <row r="96" spans="3:3" x14ac:dyDescent="0.25">
      <c r="C96" s="90"/>
    </row>
    <row r="97" spans="3:3" x14ac:dyDescent="0.25">
      <c r="C97" s="90"/>
    </row>
    <row r="98" spans="3:3" x14ac:dyDescent="0.25">
      <c r="C98" s="90"/>
    </row>
    <row r="99" spans="3:3" x14ac:dyDescent="0.25">
      <c r="C99" s="90"/>
    </row>
    <row r="100" spans="3:3" x14ac:dyDescent="0.25">
      <c r="C100" s="90"/>
    </row>
    <row r="101" spans="3:3" x14ac:dyDescent="0.25">
      <c r="C101" s="90"/>
    </row>
    <row r="103" spans="3:3" x14ac:dyDescent="0.25">
      <c r="C103" s="90"/>
    </row>
    <row r="104" spans="3:3" x14ac:dyDescent="0.25">
      <c r="C104" s="90"/>
    </row>
    <row r="105" spans="3:3" x14ac:dyDescent="0.25">
      <c r="C105" s="90"/>
    </row>
    <row r="106" spans="3:3" x14ac:dyDescent="0.25">
      <c r="C106" s="90"/>
    </row>
    <row r="114" spans="3:3" x14ac:dyDescent="0.25">
      <c r="C114" s="90"/>
    </row>
    <row r="115" spans="3:3" x14ac:dyDescent="0.25">
      <c r="C115" s="90"/>
    </row>
    <row r="116" spans="3:3" x14ac:dyDescent="0.25">
      <c r="C116" s="90"/>
    </row>
  </sheetData>
  <sheetProtection algorithmName="SHA-512" hashValue="/puLLCIxJf7QoeBRSodjo4ge1Bf0vCdm/cPeZxGDiimALPzuJPE65LMYMTEqYXrHlhCyUDx9Ufk88w+m9zKmyg==" saltValue="pjQwucK1ZB+UecLAM6qFDQ==" spinCount="100000" sheet="1" objects="1" scenarios="1"/>
  <hyperlinks>
    <hyperlink ref="C32" r:id="rId1" display="Reinier Goedhart, tel.: 06-25341033 of e-mail: r.goedhart@poraad.nl "/>
    <hyperlink ref="C33" r:id="rId2" display="be.keizer@wxs.nl "/>
  </hyperlinks>
  <pageMargins left="0.7" right="0.7" top="0.75" bottom="0.75" header="0.3" footer="0.3"/>
  <pageSetup paperSize="9" scale="66" orientation="portrait" r:id="rId3"/>
  <headerFooter>
    <oddHeader>&amp;L&amp;"Arial,Vet"&amp;F&amp;R&amp;"Arial,Vet"&amp;A</oddHeader>
    <oddFooter>&amp;L&amp;"Arial,Vet"keizer / goedhart&amp;C&amp;"Arial,Vet"pagina &amp;P&amp;R&amp;"Arial,Vet"&amp;D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82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7109375" style="6" bestFit="1"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136</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PO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216"/>
      <c r="H7" s="216"/>
      <c r="I7" s="216"/>
      <c r="J7" s="216"/>
      <c r="K7" s="216"/>
      <c r="L7" s="216"/>
      <c r="M7" s="86"/>
      <c r="N7" s="85"/>
      <c r="O7" s="15"/>
      <c r="P7" s="15"/>
      <c r="Q7" s="15"/>
      <c r="R7" s="15"/>
      <c r="S7" s="15"/>
      <c r="T7" s="15"/>
      <c r="U7" s="15"/>
      <c r="V7" s="15"/>
      <c r="W7" s="15"/>
      <c r="X7" s="15"/>
      <c r="Y7" s="15"/>
      <c r="Z7" s="14"/>
      <c r="AA7" s="16"/>
    </row>
    <row r="8" spans="2:27" s="12" customFormat="1" ht="12.75" customHeight="1" x14ac:dyDescent="0.25">
      <c r="B8" s="13"/>
      <c r="C8" s="85"/>
      <c r="D8" s="200" t="s">
        <v>137</v>
      </c>
      <c r="E8" s="200"/>
      <c r="F8" s="214"/>
      <c r="G8" s="218" t="s">
        <v>138</v>
      </c>
      <c r="H8" s="263"/>
      <c r="I8" s="263"/>
      <c r="J8" s="263"/>
      <c r="K8" s="263"/>
      <c r="L8" s="263"/>
      <c r="M8" s="215"/>
      <c r="N8" s="85"/>
      <c r="O8" s="15"/>
      <c r="P8" s="15"/>
      <c r="Q8" s="15"/>
      <c r="R8" s="15"/>
      <c r="S8" s="15"/>
      <c r="T8" s="15"/>
      <c r="U8" s="15"/>
      <c r="V8" s="15"/>
      <c r="W8" s="15"/>
      <c r="X8" s="15"/>
      <c r="Y8" s="15"/>
      <c r="Z8" s="14"/>
      <c r="AA8" s="16"/>
    </row>
    <row r="9" spans="2:27" s="12" customFormat="1" ht="12.75" customHeight="1" x14ac:dyDescent="0.25">
      <c r="B9" s="13"/>
      <c r="C9" s="85"/>
      <c r="D9" s="200" t="s">
        <v>49</v>
      </c>
      <c r="E9" s="200"/>
      <c r="F9" s="214"/>
      <c r="G9" s="218" t="s">
        <v>173</v>
      </c>
      <c r="H9" s="263"/>
      <c r="I9" s="219"/>
      <c r="J9" s="217"/>
      <c r="K9" s="217"/>
      <c r="L9" s="217"/>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7"/>
      <c r="H10" s="217"/>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5" t="s">
        <v>116</v>
      </c>
      <c r="D11" s="192"/>
      <c r="E11" s="192"/>
      <c r="F11" s="192"/>
      <c r="G11" s="190" t="s">
        <v>117</v>
      </c>
      <c r="H11" s="193"/>
      <c r="I11" s="193"/>
      <c r="J11" s="191"/>
      <c r="K11" s="193"/>
      <c r="L11" s="15"/>
      <c r="M11" s="15"/>
      <c r="N11" s="15"/>
      <c r="O11" s="17"/>
      <c r="P11" s="15"/>
      <c r="Q11" s="15"/>
      <c r="R11" s="15"/>
      <c r="S11" s="15"/>
      <c r="T11" s="15"/>
      <c r="U11" s="15"/>
      <c r="V11" s="15"/>
      <c r="W11" s="15"/>
      <c r="X11" s="15"/>
      <c r="Y11" s="15"/>
      <c r="Z11" s="14"/>
      <c r="AA11" s="16"/>
    </row>
    <row r="12" spans="2:27" s="182" customFormat="1" ht="12" customHeight="1" x14ac:dyDescent="0.25">
      <c r="B12" s="78"/>
      <c r="C12" s="186" t="s">
        <v>114</v>
      </c>
      <c r="D12" s="187"/>
      <c r="E12" s="188" t="str">
        <f>+tab!D2</f>
        <v>2015/16</v>
      </c>
      <c r="F12" s="188"/>
      <c r="G12" s="187" t="s">
        <v>115</v>
      </c>
      <c r="H12" s="189"/>
      <c r="I12" s="189"/>
      <c r="J12" s="194">
        <f>+tab!D4</f>
        <v>2015</v>
      </c>
      <c r="K12" s="189"/>
      <c r="L12" s="183"/>
      <c r="M12" s="183"/>
      <c r="N12" s="183"/>
      <c r="O12" s="21"/>
      <c r="P12" s="183"/>
      <c r="Q12" s="183"/>
      <c r="R12" s="183"/>
      <c r="S12" s="183"/>
      <c r="T12" s="183"/>
      <c r="U12" s="183"/>
      <c r="V12" s="183"/>
      <c r="W12" s="184"/>
      <c r="X12" s="184"/>
      <c r="Y12" s="184"/>
      <c r="Z12" s="70"/>
      <c r="AA12" s="37"/>
    </row>
    <row r="13" spans="2:27" ht="12" customHeight="1" x14ac:dyDescent="0.25">
      <c r="B13" s="18"/>
      <c r="C13" s="96"/>
      <c r="D13" s="19"/>
      <c r="E13" s="19"/>
      <c r="F13" s="19"/>
      <c r="G13"/>
      <c r="H13" s="20"/>
      <c r="I13" s="21"/>
      <c r="J13" s="20"/>
      <c r="K13" s="20"/>
      <c r="L13" s="20"/>
      <c r="M13" s="20"/>
      <c r="N13" s="21"/>
      <c r="O13" s="20"/>
      <c r="P13" s="20"/>
      <c r="Q13" s="20"/>
      <c r="R13" s="20"/>
      <c r="S13" s="20"/>
      <c r="T13" s="179"/>
      <c r="U13" s="178"/>
      <c r="V13" s="178"/>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6"/>
      <c r="D15" s="176" t="s">
        <v>56</v>
      </c>
      <c r="E15" s="27"/>
      <c r="F15" s="27"/>
      <c r="G15" s="28" t="s">
        <v>107</v>
      </c>
      <c r="H15" s="29"/>
      <c r="I15" s="29"/>
      <c r="J15" s="30"/>
      <c r="K15" s="30"/>
      <c r="L15" s="28"/>
      <c r="M15" s="29"/>
      <c r="N15" s="120"/>
      <c r="O15" s="30"/>
      <c r="P15" s="30"/>
      <c r="Q15" s="176"/>
      <c r="R15" s="176"/>
      <c r="S15" s="30"/>
      <c r="T15" s="30"/>
      <c r="U15" s="30"/>
      <c r="V15" s="30"/>
      <c r="W15" s="30"/>
      <c r="X15" s="30"/>
      <c r="Y15" s="30"/>
      <c r="Z15" s="31"/>
      <c r="AA15" s="32"/>
    </row>
    <row r="16" spans="2:27" s="104" customFormat="1" ht="12" customHeight="1" x14ac:dyDescent="0.2">
      <c r="B16" s="75"/>
      <c r="C16" s="100"/>
      <c r="D16" s="76"/>
      <c r="E16" s="102"/>
      <c r="F16" s="103"/>
      <c r="G16" s="177"/>
      <c r="H16" s="105"/>
      <c r="I16" s="121"/>
      <c r="J16" s="106"/>
      <c r="K16" s="106"/>
      <c r="L16" s="107"/>
      <c r="M16" s="105"/>
      <c r="N16" s="122"/>
      <c r="O16" s="106"/>
      <c r="P16" s="106"/>
      <c r="Q16" s="79" t="s">
        <v>87</v>
      </c>
      <c r="R16" s="81" t="s">
        <v>87</v>
      </c>
      <c r="S16" s="180" t="s">
        <v>78</v>
      </c>
      <c r="T16" s="106"/>
      <c r="U16" s="106"/>
      <c r="V16" s="106"/>
      <c r="W16" s="81" t="s">
        <v>76</v>
      </c>
      <c r="X16" s="35"/>
      <c r="Y16" s="35"/>
      <c r="Z16" s="36"/>
      <c r="AA16" s="37"/>
    </row>
    <row r="17" spans="2:27" s="104" customFormat="1" ht="12" customHeight="1" x14ac:dyDescent="0.2">
      <c r="B17" s="75"/>
      <c r="C17" s="100"/>
      <c r="D17" s="83" t="s">
        <v>139</v>
      </c>
      <c r="E17" s="101"/>
      <c r="F17" s="102"/>
      <c r="G17" s="76" t="s">
        <v>108</v>
      </c>
      <c r="H17" s="39"/>
      <c r="I17" s="39"/>
      <c r="J17" s="39"/>
      <c r="K17" s="39"/>
      <c r="L17" s="76" t="s">
        <v>109</v>
      </c>
      <c r="M17" s="39"/>
      <c r="N17" s="39"/>
      <c r="O17" s="39"/>
      <c r="P17" s="39"/>
      <c r="Q17" s="81" t="s">
        <v>88</v>
      </c>
      <c r="R17" s="81" t="s">
        <v>90</v>
      </c>
      <c r="S17" s="76" t="s">
        <v>111</v>
      </c>
      <c r="T17" s="81"/>
      <c r="U17" s="40" t="s">
        <v>58</v>
      </c>
      <c r="V17" s="40"/>
      <c r="W17" s="76" t="s">
        <v>130</v>
      </c>
      <c r="X17" s="40"/>
      <c r="Y17" s="40" t="s">
        <v>58</v>
      </c>
      <c r="Z17" s="41"/>
      <c r="AA17" s="16"/>
    </row>
    <row r="18" spans="2:27" s="99" customFormat="1" ht="12" customHeight="1" x14ac:dyDescent="0.2">
      <c r="B18" s="80"/>
      <c r="C18" s="73"/>
      <c r="D18" s="77" t="s">
        <v>59</v>
      </c>
      <c r="E18" s="74" t="s">
        <v>159</v>
      </c>
      <c r="F18" s="77"/>
      <c r="G18" s="74" t="s">
        <v>17</v>
      </c>
      <c r="H18" s="74" t="s">
        <v>18</v>
      </c>
      <c r="I18" s="74" t="s">
        <v>19</v>
      </c>
      <c r="J18" s="74" t="s">
        <v>61</v>
      </c>
      <c r="K18" s="74"/>
      <c r="L18" s="74" t="s">
        <v>17</v>
      </c>
      <c r="M18" s="74" t="s">
        <v>18</v>
      </c>
      <c r="N18" s="74" t="s">
        <v>19</v>
      </c>
      <c r="O18" s="73" t="s">
        <v>61</v>
      </c>
      <c r="P18" s="74"/>
      <c r="Q18" s="74" t="s">
        <v>89</v>
      </c>
      <c r="R18" s="81" t="s">
        <v>89</v>
      </c>
      <c r="S18" s="74" t="s">
        <v>67</v>
      </c>
      <c r="T18" s="74" t="s">
        <v>68</v>
      </c>
      <c r="U18" s="40" t="s">
        <v>112</v>
      </c>
      <c r="V18" s="40"/>
      <c r="W18" s="42" t="s">
        <v>67</v>
      </c>
      <c r="X18" s="42" t="s">
        <v>68</v>
      </c>
      <c r="Y18" s="40" t="s">
        <v>62</v>
      </c>
      <c r="Z18" s="5"/>
      <c r="AA18" s="22"/>
    </row>
    <row r="19" spans="2:27" ht="12" customHeight="1" x14ac:dyDescent="0.2">
      <c r="B19" s="18"/>
      <c r="C19" s="1">
        <v>1</v>
      </c>
      <c r="D19" s="118" t="s">
        <v>132</v>
      </c>
      <c r="E19" s="264" t="s">
        <v>162</v>
      </c>
      <c r="F19" s="43"/>
      <c r="G19" s="265">
        <v>3</v>
      </c>
      <c r="H19" s="265">
        <v>0</v>
      </c>
      <c r="I19" s="265">
        <v>0</v>
      </c>
      <c r="J19" s="68">
        <f>SUM(G19:I19)</f>
        <v>3</v>
      </c>
      <c r="K19" s="42"/>
      <c r="L19" s="265">
        <v>1</v>
      </c>
      <c r="M19" s="265">
        <v>0</v>
      </c>
      <c r="N19" s="265">
        <v>0</v>
      </c>
      <c r="O19" s="68">
        <f>SUM(L19:N19)</f>
        <v>1</v>
      </c>
      <c r="P19" s="42"/>
      <c r="Q19" s="93" t="s">
        <v>55</v>
      </c>
      <c r="R19" s="93" t="s">
        <v>55</v>
      </c>
      <c r="S19" s="123">
        <f>IF(Q19="nee",0,(J19-O19)*(tab!$C$19*tab!$D$8+tab!$D$23))</f>
        <v>7567.2335200000007</v>
      </c>
      <c r="T19" s="123">
        <f>(G19-L19)*tab!$E$29+(H19-M19)*tab!$F$29+(I19-N19)*tab!$G$29</f>
        <v>17275.381327999999</v>
      </c>
      <c r="U19" s="123">
        <f>IF(SUM(S19:T19)&lt;0,0,SUM(S19:T19))</f>
        <v>24842.614848000001</v>
      </c>
      <c r="V19" s="181"/>
      <c r="W19" s="123">
        <f>IF(R19="nee",0,(J19-O19)*tab!$C$57)</f>
        <v>1278.8599999999999</v>
      </c>
      <c r="X19" s="123">
        <f>IF(R19="nee",0,(G19-L19)*tab!$G$57+(H19-M19)*tab!$H$57+(I19-N19)*tab!$I$57)</f>
        <v>1404.52</v>
      </c>
      <c r="Y19" s="123">
        <f>IF(SUM(W19:X19)&lt;=0,0,SUM(W19:X19))</f>
        <v>2683.38</v>
      </c>
      <c r="Z19" s="5"/>
      <c r="AA19" s="22"/>
    </row>
    <row r="20" spans="2:27" ht="12" customHeight="1" x14ac:dyDescent="0.2">
      <c r="B20" s="18"/>
      <c r="C20" s="1">
        <v>2</v>
      </c>
      <c r="D20" s="118" t="s">
        <v>94</v>
      </c>
      <c r="E20" s="264" t="s">
        <v>163</v>
      </c>
      <c r="F20" s="43"/>
      <c r="G20" s="265">
        <v>1</v>
      </c>
      <c r="H20" s="265">
        <v>0</v>
      </c>
      <c r="I20" s="265">
        <v>0</v>
      </c>
      <c r="J20" s="68">
        <f t="shared" ref="J20:J48" si="0">SUM(G20:I20)</f>
        <v>1</v>
      </c>
      <c r="K20" s="42"/>
      <c r="L20" s="265">
        <v>0</v>
      </c>
      <c r="M20" s="265">
        <v>0</v>
      </c>
      <c r="N20" s="265">
        <v>0</v>
      </c>
      <c r="O20" s="68">
        <f t="shared" ref="O20:O48" si="1">SUM(L20:N20)</f>
        <v>0</v>
      </c>
      <c r="P20" s="42"/>
      <c r="Q20" s="123" t="str">
        <f>+Q19</f>
        <v>ja</v>
      </c>
      <c r="R20" s="123" t="str">
        <f>+R19</f>
        <v>ja</v>
      </c>
      <c r="S20" s="123">
        <f>IF(Q20="nee",0,(J20-O20)*(tab!$C$19*tab!$D$8+tab!$D$23))</f>
        <v>3783.6167600000003</v>
      </c>
      <c r="T20" s="123">
        <f>(G20-L20)*tab!$E$29+(H20-M20)*tab!$F$29+(I20-N20)*tab!$G$29</f>
        <v>8637.6906639999997</v>
      </c>
      <c r="U20" s="123">
        <f t="shared" ref="U20:U48" si="2">IF(SUM(S20:T20)&lt;0,0,SUM(S20:T20))</f>
        <v>12421.307424000001</v>
      </c>
      <c r="V20" s="181"/>
      <c r="W20" s="123">
        <f>IF(R20="nee",0,(J20-O20)*tab!$C$57)</f>
        <v>639.42999999999995</v>
      </c>
      <c r="X20" s="123">
        <f>IF(R20="nee",0,(G20-L20)*tab!$G$57+(H20-M20)*tab!$H$57+(I20-N20)*tab!$I$57)</f>
        <v>702.26</v>
      </c>
      <c r="Y20" s="123">
        <f t="shared" ref="Y20:Y48" si="3">IF(SUM(W20:X20)&lt;=0,0,SUM(W20:X20))</f>
        <v>1341.69</v>
      </c>
      <c r="Z20" s="5"/>
      <c r="AA20" s="22"/>
    </row>
    <row r="21" spans="2:27" ht="12" customHeight="1" x14ac:dyDescent="0.2">
      <c r="B21" s="18"/>
      <c r="C21" s="1">
        <v>3</v>
      </c>
      <c r="D21" s="118"/>
      <c r="E21" s="264"/>
      <c r="F21" s="43"/>
      <c r="G21" s="266"/>
      <c r="H21" s="266"/>
      <c r="I21" s="266"/>
      <c r="J21" s="68">
        <f t="shared" si="0"/>
        <v>0</v>
      </c>
      <c r="K21" s="42"/>
      <c r="L21" s="266"/>
      <c r="M21" s="266"/>
      <c r="N21" s="266"/>
      <c r="O21" s="68">
        <f t="shared" si="1"/>
        <v>0</v>
      </c>
      <c r="P21" s="42"/>
      <c r="Q21" s="123" t="str">
        <f t="shared" ref="Q21:Q48" si="4">+Q20</f>
        <v>ja</v>
      </c>
      <c r="R21" s="123" t="str">
        <f t="shared" ref="R21:R48" si="5">+R20</f>
        <v>ja</v>
      </c>
      <c r="S21" s="123">
        <f>IF(Q21="nee",0,(J21-O21)*(tab!$C$19*tab!$D$8+tab!$D$23))</f>
        <v>0</v>
      </c>
      <c r="T21" s="123">
        <f>(G21-L21)*tab!$E$29+(H21-M21)*tab!$F$29+(I21-N21)*tab!$G$29</f>
        <v>0</v>
      </c>
      <c r="U21" s="123">
        <f t="shared" si="2"/>
        <v>0</v>
      </c>
      <c r="V21" s="181"/>
      <c r="W21" s="123">
        <f>IF(R21="nee",0,(J21-O21)*tab!$C$57)</f>
        <v>0</v>
      </c>
      <c r="X21" s="123">
        <f>IF(R21="nee",0,(G21-L21)*tab!$G$57+(H21-M21)*tab!$H$57+(I21-N21)*tab!$I$57)</f>
        <v>0</v>
      </c>
      <c r="Y21" s="123">
        <f t="shared" si="3"/>
        <v>0</v>
      </c>
      <c r="Z21" s="5"/>
      <c r="AA21" s="22"/>
    </row>
    <row r="22" spans="2:27" ht="12" customHeight="1" x14ac:dyDescent="0.2">
      <c r="B22" s="18"/>
      <c r="C22" s="1">
        <v>4</v>
      </c>
      <c r="D22" s="118"/>
      <c r="E22" s="264"/>
      <c r="F22" s="43"/>
      <c r="G22" s="266"/>
      <c r="H22" s="266"/>
      <c r="I22" s="266"/>
      <c r="J22" s="68">
        <f t="shared" si="0"/>
        <v>0</v>
      </c>
      <c r="K22" s="42"/>
      <c r="L22" s="266"/>
      <c r="M22" s="266"/>
      <c r="N22" s="266"/>
      <c r="O22" s="68">
        <f t="shared" si="1"/>
        <v>0</v>
      </c>
      <c r="P22" s="42"/>
      <c r="Q22" s="123" t="str">
        <f t="shared" si="4"/>
        <v>ja</v>
      </c>
      <c r="R22" s="123" t="str">
        <f t="shared" si="5"/>
        <v>ja</v>
      </c>
      <c r="S22" s="123">
        <f>IF(Q22="nee",0,(J22-O22)*(tab!$C$19*tab!$D$8+tab!$D$23))</f>
        <v>0</v>
      </c>
      <c r="T22" s="123">
        <f>(G22-L22)*tab!$E$29+(H22-M22)*tab!$F$29+(I22-N22)*tab!$G$29</f>
        <v>0</v>
      </c>
      <c r="U22" s="123">
        <f t="shared" si="2"/>
        <v>0</v>
      </c>
      <c r="V22" s="181"/>
      <c r="W22" s="123">
        <f>IF(R22="nee",0,(J22-O22)*tab!$C$57)</f>
        <v>0</v>
      </c>
      <c r="X22" s="123">
        <f>IF(R22="nee",0,(G22-L22)*tab!$G$57+(H22-M22)*tab!$H$57+(I22-N22)*tab!$I$57)</f>
        <v>0</v>
      </c>
      <c r="Y22" s="123">
        <f t="shared" si="3"/>
        <v>0</v>
      </c>
      <c r="Z22" s="5"/>
      <c r="AA22" s="22"/>
    </row>
    <row r="23" spans="2:27" ht="12" customHeight="1" x14ac:dyDescent="0.2">
      <c r="B23" s="18"/>
      <c r="C23" s="1">
        <v>5</v>
      </c>
      <c r="D23" s="118"/>
      <c r="E23" s="264"/>
      <c r="F23" s="43"/>
      <c r="G23" s="266"/>
      <c r="H23" s="266"/>
      <c r="I23" s="266"/>
      <c r="J23" s="68">
        <f t="shared" si="0"/>
        <v>0</v>
      </c>
      <c r="K23" s="42"/>
      <c r="L23" s="266"/>
      <c r="M23" s="266"/>
      <c r="N23" s="266"/>
      <c r="O23" s="68">
        <f t="shared" si="1"/>
        <v>0</v>
      </c>
      <c r="P23" s="42"/>
      <c r="Q23" s="123" t="str">
        <f t="shared" si="4"/>
        <v>ja</v>
      </c>
      <c r="R23" s="123" t="str">
        <f t="shared" si="5"/>
        <v>ja</v>
      </c>
      <c r="S23" s="123">
        <f>IF(Q23="nee",0,(J23-O23)*(tab!$C$19*tab!$D$8+tab!$D$23))</f>
        <v>0</v>
      </c>
      <c r="T23" s="123">
        <f>(G23-L23)*tab!$E$29+(H23-M23)*tab!$F$29+(I23-N23)*tab!$G$29</f>
        <v>0</v>
      </c>
      <c r="U23" s="123">
        <f t="shared" si="2"/>
        <v>0</v>
      </c>
      <c r="V23" s="181"/>
      <c r="W23" s="123">
        <f>IF(R23="nee",0,(J23-O23)*tab!$C$57)</f>
        <v>0</v>
      </c>
      <c r="X23" s="123">
        <f>IF(R23="nee",0,(G23-L23)*tab!$G$57+(H23-M23)*tab!$H$57+(I23-N23)*tab!$I$57)</f>
        <v>0</v>
      </c>
      <c r="Y23" s="123">
        <f t="shared" si="3"/>
        <v>0</v>
      </c>
      <c r="Z23" s="5"/>
      <c r="AA23" s="22"/>
    </row>
    <row r="24" spans="2:27" ht="12" customHeight="1" x14ac:dyDescent="0.2">
      <c r="B24" s="18"/>
      <c r="C24" s="1">
        <v>6</v>
      </c>
      <c r="D24" s="118"/>
      <c r="E24" s="264"/>
      <c r="F24" s="43"/>
      <c r="G24" s="266"/>
      <c r="H24" s="266"/>
      <c r="I24" s="266"/>
      <c r="J24" s="68">
        <f t="shared" si="0"/>
        <v>0</v>
      </c>
      <c r="K24" s="42"/>
      <c r="L24" s="266"/>
      <c r="M24" s="266"/>
      <c r="N24" s="266"/>
      <c r="O24" s="68">
        <f t="shared" si="1"/>
        <v>0</v>
      </c>
      <c r="P24" s="42"/>
      <c r="Q24" s="123" t="str">
        <f t="shared" si="4"/>
        <v>ja</v>
      </c>
      <c r="R24" s="123" t="str">
        <f t="shared" si="5"/>
        <v>ja</v>
      </c>
      <c r="S24" s="123">
        <f>IF(Q24="nee",0,(J24-O24)*(tab!$C$19*tab!$D$8+tab!$D$23))</f>
        <v>0</v>
      </c>
      <c r="T24" s="123">
        <f>(G24-L24)*tab!$E$29+(H24-M24)*tab!$F$29+(I24-N24)*tab!$G$29</f>
        <v>0</v>
      </c>
      <c r="U24" s="123">
        <f t="shared" si="2"/>
        <v>0</v>
      </c>
      <c r="V24" s="181"/>
      <c r="W24" s="123">
        <f>IF(R24="nee",0,(J24-O24)*tab!$C$57)</f>
        <v>0</v>
      </c>
      <c r="X24" s="123">
        <f>IF(R24="nee",0,(G24-L24)*tab!$G$57+(H24-M24)*tab!$H$57+(I24-N24)*tab!$I$57)</f>
        <v>0</v>
      </c>
      <c r="Y24" s="123">
        <f t="shared" si="3"/>
        <v>0</v>
      </c>
      <c r="Z24" s="5"/>
      <c r="AA24" s="22"/>
    </row>
    <row r="25" spans="2:27" ht="12" customHeight="1" x14ac:dyDescent="0.2">
      <c r="B25" s="18"/>
      <c r="C25" s="1">
        <v>7</v>
      </c>
      <c r="D25" s="118"/>
      <c r="E25" s="264"/>
      <c r="F25" s="43"/>
      <c r="G25" s="266"/>
      <c r="H25" s="266"/>
      <c r="I25" s="266"/>
      <c r="J25" s="68">
        <f t="shared" si="0"/>
        <v>0</v>
      </c>
      <c r="K25" s="42"/>
      <c r="L25" s="266"/>
      <c r="M25" s="266"/>
      <c r="N25" s="266"/>
      <c r="O25" s="68">
        <f t="shared" si="1"/>
        <v>0</v>
      </c>
      <c r="P25" s="42"/>
      <c r="Q25" s="123" t="str">
        <f t="shared" si="4"/>
        <v>ja</v>
      </c>
      <c r="R25" s="123" t="str">
        <f t="shared" si="5"/>
        <v>ja</v>
      </c>
      <c r="S25" s="123">
        <f>IF(Q25="nee",0,(J25-O25)*(tab!$C$19*tab!$D$8+tab!$D$23))</f>
        <v>0</v>
      </c>
      <c r="T25" s="123">
        <f>(G25-L25)*tab!$E$29+(H25-M25)*tab!$F$29+(I25-N25)*tab!$G$29</f>
        <v>0</v>
      </c>
      <c r="U25" s="123">
        <f t="shared" si="2"/>
        <v>0</v>
      </c>
      <c r="V25" s="181"/>
      <c r="W25" s="123">
        <f>IF(R25="nee",0,(J25-O25)*tab!$C$57)</f>
        <v>0</v>
      </c>
      <c r="X25" s="123">
        <f>IF(R25="nee",0,(G25-L25)*tab!$G$57+(H25-M25)*tab!$H$57+(I25-N25)*tab!$I$57)</f>
        <v>0</v>
      </c>
      <c r="Y25" s="123">
        <f t="shared" si="3"/>
        <v>0</v>
      </c>
      <c r="Z25" s="5"/>
      <c r="AA25" s="22"/>
    </row>
    <row r="26" spans="2:27" ht="12" customHeight="1" x14ac:dyDescent="0.2">
      <c r="B26" s="18"/>
      <c r="C26" s="1">
        <v>8</v>
      </c>
      <c r="D26" s="118"/>
      <c r="E26" s="264"/>
      <c r="F26" s="43"/>
      <c r="G26" s="266"/>
      <c r="H26" s="266"/>
      <c r="I26" s="266"/>
      <c r="J26" s="68">
        <f t="shared" si="0"/>
        <v>0</v>
      </c>
      <c r="K26" s="42"/>
      <c r="L26" s="266"/>
      <c r="M26" s="266"/>
      <c r="N26" s="266"/>
      <c r="O26" s="68">
        <f t="shared" si="1"/>
        <v>0</v>
      </c>
      <c r="P26" s="42"/>
      <c r="Q26" s="123" t="str">
        <f t="shared" si="4"/>
        <v>ja</v>
      </c>
      <c r="R26" s="123" t="str">
        <f t="shared" si="5"/>
        <v>ja</v>
      </c>
      <c r="S26" s="123">
        <f>IF(Q26="nee",0,(J26-O26)*(tab!$C$19*tab!$D$8+tab!$D$23))</f>
        <v>0</v>
      </c>
      <c r="T26" s="123">
        <f>(G26-L26)*tab!$E$29+(H26-M26)*tab!$F$29+(I26-N26)*tab!$G$29</f>
        <v>0</v>
      </c>
      <c r="U26" s="123">
        <f t="shared" si="2"/>
        <v>0</v>
      </c>
      <c r="V26" s="181"/>
      <c r="W26" s="123">
        <f>IF(R26="nee",0,(J26-O26)*tab!$C$57)</f>
        <v>0</v>
      </c>
      <c r="X26" s="123">
        <f>IF(R26="nee",0,(G26-L26)*tab!$G$57+(H26-M26)*tab!$H$57+(I26-N26)*tab!$I$57)</f>
        <v>0</v>
      </c>
      <c r="Y26" s="123">
        <f t="shared" si="3"/>
        <v>0</v>
      </c>
      <c r="Z26" s="5"/>
      <c r="AA26" s="22"/>
    </row>
    <row r="27" spans="2:27" ht="12" customHeight="1" x14ac:dyDescent="0.2">
      <c r="B27" s="18"/>
      <c r="C27" s="1">
        <v>9</v>
      </c>
      <c r="D27" s="118"/>
      <c r="E27" s="264"/>
      <c r="F27" s="43"/>
      <c r="G27" s="266"/>
      <c r="H27" s="266"/>
      <c r="I27" s="266"/>
      <c r="J27" s="68">
        <f t="shared" si="0"/>
        <v>0</v>
      </c>
      <c r="K27" s="42"/>
      <c r="L27" s="266"/>
      <c r="M27" s="266"/>
      <c r="N27" s="266"/>
      <c r="O27" s="68">
        <f t="shared" si="1"/>
        <v>0</v>
      </c>
      <c r="P27" s="42"/>
      <c r="Q27" s="123" t="str">
        <f t="shared" si="4"/>
        <v>ja</v>
      </c>
      <c r="R27" s="123" t="str">
        <f t="shared" si="5"/>
        <v>ja</v>
      </c>
      <c r="S27" s="123">
        <f>IF(Q27="nee",0,(J27-O27)*(tab!$C$19*tab!$D$8+tab!$D$23))</f>
        <v>0</v>
      </c>
      <c r="T27" s="123">
        <f>(G27-L27)*tab!$E$29+(H27-M27)*tab!$F$29+(I27-N27)*tab!$G$29</f>
        <v>0</v>
      </c>
      <c r="U27" s="123">
        <f t="shared" si="2"/>
        <v>0</v>
      </c>
      <c r="V27" s="181"/>
      <c r="W27" s="123">
        <f>IF(R27="nee",0,(J27-O27)*tab!$C$57)</f>
        <v>0</v>
      </c>
      <c r="X27" s="123">
        <f>IF(R27="nee",0,(G27-L27)*tab!$G$57+(H27-M27)*tab!$H$57+(I27-N27)*tab!$I$57)</f>
        <v>0</v>
      </c>
      <c r="Y27" s="123">
        <f t="shared" si="3"/>
        <v>0</v>
      </c>
      <c r="Z27" s="5"/>
      <c r="AA27" s="22"/>
    </row>
    <row r="28" spans="2:27" ht="12" customHeight="1" x14ac:dyDescent="0.2">
      <c r="B28" s="18"/>
      <c r="C28" s="1">
        <v>10</v>
      </c>
      <c r="D28" s="118"/>
      <c r="E28" s="264"/>
      <c r="F28" s="43"/>
      <c r="G28" s="266"/>
      <c r="H28" s="266"/>
      <c r="I28" s="266"/>
      <c r="J28" s="68">
        <f t="shared" si="0"/>
        <v>0</v>
      </c>
      <c r="K28" s="42"/>
      <c r="L28" s="266"/>
      <c r="M28" s="266"/>
      <c r="N28" s="266"/>
      <c r="O28" s="68">
        <f t="shared" si="1"/>
        <v>0</v>
      </c>
      <c r="P28" s="42"/>
      <c r="Q28" s="123" t="str">
        <f t="shared" si="4"/>
        <v>ja</v>
      </c>
      <c r="R28" s="123" t="str">
        <f t="shared" si="5"/>
        <v>ja</v>
      </c>
      <c r="S28" s="123">
        <f>IF(Q28="nee",0,(J28-O28)*(tab!$C$19*tab!$D$8+tab!$D$23))</f>
        <v>0</v>
      </c>
      <c r="T28" s="123">
        <f>(G28-L28)*tab!$E$29+(H28-M28)*tab!$F$29+(I28-N28)*tab!$G$29</f>
        <v>0</v>
      </c>
      <c r="U28" s="123">
        <f t="shared" si="2"/>
        <v>0</v>
      </c>
      <c r="V28" s="181"/>
      <c r="W28" s="123">
        <f>IF(R28="nee",0,(J28-O28)*tab!$C$57)</f>
        <v>0</v>
      </c>
      <c r="X28" s="123">
        <f>IF(R28="nee",0,(G28-L28)*tab!$G$57+(H28-M28)*tab!$H$57+(I28-N28)*tab!$I$57)</f>
        <v>0</v>
      </c>
      <c r="Y28" s="123">
        <f t="shared" si="3"/>
        <v>0</v>
      </c>
      <c r="Z28" s="5"/>
      <c r="AA28" s="22"/>
    </row>
    <row r="29" spans="2:27" ht="12" customHeight="1" x14ac:dyDescent="0.2">
      <c r="B29" s="18"/>
      <c r="C29" s="1">
        <v>11</v>
      </c>
      <c r="D29" s="118"/>
      <c r="E29" s="119"/>
      <c r="F29" s="43"/>
      <c r="G29" s="44"/>
      <c r="H29" s="44"/>
      <c r="I29" s="44"/>
      <c r="J29" s="68">
        <f t="shared" si="0"/>
        <v>0</v>
      </c>
      <c r="K29" s="42"/>
      <c r="L29" s="44"/>
      <c r="M29" s="44"/>
      <c r="N29" s="44"/>
      <c r="O29" s="68">
        <f t="shared" si="1"/>
        <v>0</v>
      </c>
      <c r="P29" s="42"/>
      <c r="Q29" s="123" t="str">
        <f t="shared" si="4"/>
        <v>ja</v>
      </c>
      <c r="R29" s="123" t="str">
        <f t="shared" si="5"/>
        <v>ja</v>
      </c>
      <c r="S29" s="123">
        <f>IF(Q29="nee",0,(J29-O29)*(tab!$C$19*tab!$D$8+tab!$D$23))</f>
        <v>0</v>
      </c>
      <c r="T29" s="123">
        <f>(G29-L29)*tab!$E$29+(H29-M29)*tab!$F$29+(I29-N29)*tab!$G$29</f>
        <v>0</v>
      </c>
      <c r="U29" s="123">
        <f t="shared" si="2"/>
        <v>0</v>
      </c>
      <c r="V29" s="181"/>
      <c r="W29" s="123">
        <f>IF(R29="nee",0,(J29-O29)*tab!$C$57)</f>
        <v>0</v>
      </c>
      <c r="X29" s="123">
        <f>IF(R29="nee",0,(G29-L29)*tab!$G$57+(H29-M29)*tab!$H$57+(I29-N29)*tab!$I$57)</f>
        <v>0</v>
      </c>
      <c r="Y29" s="123">
        <f t="shared" si="3"/>
        <v>0</v>
      </c>
      <c r="Z29" s="5"/>
      <c r="AA29" s="22"/>
    </row>
    <row r="30" spans="2:27" ht="12" customHeight="1" x14ac:dyDescent="0.2">
      <c r="B30" s="18"/>
      <c r="C30" s="1">
        <v>12</v>
      </c>
      <c r="D30" s="118"/>
      <c r="E30" s="119"/>
      <c r="F30" s="43"/>
      <c r="G30" s="44"/>
      <c r="H30" s="44"/>
      <c r="I30" s="44"/>
      <c r="J30" s="68">
        <f t="shared" si="0"/>
        <v>0</v>
      </c>
      <c r="K30" s="42"/>
      <c r="L30" s="44"/>
      <c r="M30" s="44"/>
      <c r="N30" s="44"/>
      <c r="O30" s="68">
        <f t="shared" si="1"/>
        <v>0</v>
      </c>
      <c r="P30" s="42"/>
      <c r="Q30" s="123" t="str">
        <f t="shared" si="4"/>
        <v>ja</v>
      </c>
      <c r="R30" s="123" t="str">
        <f t="shared" si="5"/>
        <v>ja</v>
      </c>
      <c r="S30" s="123">
        <f>IF(Q30="nee",0,(J30-O30)*(tab!$C$19*tab!$D$8+tab!$D$23))</f>
        <v>0</v>
      </c>
      <c r="T30" s="123">
        <f>(G30-L30)*tab!$E$29+(H30-M30)*tab!$F$29+(I30-N30)*tab!$G$29</f>
        <v>0</v>
      </c>
      <c r="U30" s="123">
        <f t="shared" si="2"/>
        <v>0</v>
      </c>
      <c r="V30" s="181"/>
      <c r="W30" s="123">
        <f>IF(R30="nee",0,(J30-O30)*tab!$C$57)</f>
        <v>0</v>
      </c>
      <c r="X30" s="123">
        <f>IF(R30="nee",0,(G30-L30)*tab!$G$57+(H30-M30)*tab!$H$57+(I30-N30)*tab!$I$57)</f>
        <v>0</v>
      </c>
      <c r="Y30" s="123">
        <f t="shared" si="3"/>
        <v>0</v>
      </c>
      <c r="Z30" s="5"/>
      <c r="AA30" s="22"/>
    </row>
    <row r="31" spans="2:27" ht="12" customHeight="1" x14ac:dyDescent="0.2">
      <c r="B31" s="18"/>
      <c r="C31" s="1">
        <v>13</v>
      </c>
      <c r="D31" s="118"/>
      <c r="E31" s="119"/>
      <c r="F31" s="43"/>
      <c r="G31" s="44"/>
      <c r="H31" s="44"/>
      <c r="I31" s="44"/>
      <c r="J31" s="68">
        <f t="shared" si="0"/>
        <v>0</v>
      </c>
      <c r="K31" s="42"/>
      <c r="L31" s="44"/>
      <c r="M31" s="44"/>
      <c r="N31" s="44"/>
      <c r="O31" s="68">
        <f t="shared" si="1"/>
        <v>0</v>
      </c>
      <c r="P31" s="42"/>
      <c r="Q31" s="123" t="str">
        <f t="shared" si="4"/>
        <v>ja</v>
      </c>
      <c r="R31" s="123" t="str">
        <f t="shared" si="5"/>
        <v>ja</v>
      </c>
      <c r="S31" s="123">
        <f>IF(Q31="nee",0,(J31-O31)*(tab!$C$19*tab!$D$8+tab!$D$23))</f>
        <v>0</v>
      </c>
      <c r="T31" s="123">
        <f>(G31-L31)*tab!$E$29+(H31-M31)*tab!$F$29+(I31-N31)*tab!$G$29</f>
        <v>0</v>
      </c>
      <c r="U31" s="123">
        <f t="shared" si="2"/>
        <v>0</v>
      </c>
      <c r="V31" s="181"/>
      <c r="W31" s="123">
        <f>IF(R31="nee",0,(J31-O31)*tab!$C$57)</f>
        <v>0</v>
      </c>
      <c r="X31" s="123">
        <f>IF(R31="nee",0,(G31-L31)*tab!$G$57+(H31-M31)*tab!$H$57+(I31-N31)*tab!$I$57)</f>
        <v>0</v>
      </c>
      <c r="Y31" s="123">
        <f t="shared" si="3"/>
        <v>0</v>
      </c>
      <c r="Z31" s="5"/>
      <c r="AA31" s="22"/>
    </row>
    <row r="32" spans="2:27" ht="12" customHeight="1" x14ac:dyDescent="0.2">
      <c r="B32" s="18"/>
      <c r="C32" s="1">
        <v>14</v>
      </c>
      <c r="D32" s="118"/>
      <c r="E32" s="119"/>
      <c r="F32" s="43"/>
      <c r="G32" s="44"/>
      <c r="H32" s="44"/>
      <c r="I32" s="44"/>
      <c r="J32" s="68">
        <f t="shared" si="0"/>
        <v>0</v>
      </c>
      <c r="K32" s="42"/>
      <c r="L32" s="44"/>
      <c r="M32" s="44"/>
      <c r="N32" s="44"/>
      <c r="O32" s="68">
        <f t="shared" si="1"/>
        <v>0</v>
      </c>
      <c r="P32" s="42"/>
      <c r="Q32" s="123" t="str">
        <f t="shared" si="4"/>
        <v>ja</v>
      </c>
      <c r="R32" s="123" t="str">
        <f t="shared" si="5"/>
        <v>ja</v>
      </c>
      <c r="S32" s="123">
        <f>IF(Q32="nee",0,(J32-O32)*(tab!$C$19*tab!$D$8+tab!$D$23))</f>
        <v>0</v>
      </c>
      <c r="T32" s="123">
        <f>(G32-L32)*tab!$E$29+(H32-M32)*tab!$F$29+(I32-N32)*tab!$G$29</f>
        <v>0</v>
      </c>
      <c r="U32" s="123">
        <f t="shared" si="2"/>
        <v>0</v>
      </c>
      <c r="V32" s="181"/>
      <c r="W32" s="123">
        <f>IF(R32="nee",0,(J32-O32)*tab!$C$57)</f>
        <v>0</v>
      </c>
      <c r="X32" s="123">
        <f>IF(R32="nee",0,(G32-L32)*tab!$G$57+(H32-M32)*tab!$H$57+(I32-N32)*tab!$I$57)</f>
        <v>0</v>
      </c>
      <c r="Y32" s="123">
        <f t="shared" si="3"/>
        <v>0</v>
      </c>
      <c r="Z32" s="5"/>
      <c r="AA32" s="22"/>
    </row>
    <row r="33" spans="2:27" ht="12" customHeight="1" x14ac:dyDescent="0.2">
      <c r="B33" s="18"/>
      <c r="C33" s="1">
        <v>15</v>
      </c>
      <c r="D33" s="118"/>
      <c r="E33" s="119"/>
      <c r="F33" s="43"/>
      <c r="G33" s="44"/>
      <c r="H33" s="44"/>
      <c r="I33" s="44"/>
      <c r="J33" s="68">
        <f t="shared" si="0"/>
        <v>0</v>
      </c>
      <c r="K33" s="42"/>
      <c r="L33" s="44"/>
      <c r="M33" s="44"/>
      <c r="N33" s="44"/>
      <c r="O33" s="68">
        <f t="shared" si="1"/>
        <v>0</v>
      </c>
      <c r="P33" s="42"/>
      <c r="Q33" s="123" t="str">
        <f t="shared" si="4"/>
        <v>ja</v>
      </c>
      <c r="R33" s="123" t="str">
        <f t="shared" si="5"/>
        <v>ja</v>
      </c>
      <c r="S33" s="123">
        <f>IF(Q33="nee",0,(J33-O33)*(tab!$C$19*tab!$D$8+tab!$D$23))</f>
        <v>0</v>
      </c>
      <c r="T33" s="123">
        <f>(G33-L33)*tab!$E$29+(H33-M33)*tab!$F$29+(I33-N33)*tab!$G$29</f>
        <v>0</v>
      </c>
      <c r="U33" s="123">
        <f t="shared" si="2"/>
        <v>0</v>
      </c>
      <c r="V33" s="181"/>
      <c r="W33" s="123">
        <f>IF(R33="nee",0,(J33-O33)*tab!$C$57)</f>
        <v>0</v>
      </c>
      <c r="X33" s="123">
        <f>IF(R33="nee",0,(G33-L33)*tab!$G$57+(H33-M33)*tab!$H$57+(I33-N33)*tab!$I$57)</f>
        <v>0</v>
      </c>
      <c r="Y33" s="123">
        <f t="shared" si="3"/>
        <v>0</v>
      </c>
      <c r="Z33" s="5"/>
      <c r="AA33" s="22"/>
    </row>
    <row r="34" spans="2:27" ht="12" customHeight="1" x14ac:dyDescent="0.2">
      <c r="B34" s="18"/>
      <c r="C34" s="1">
        <v>16</v>
      </c>
      <c r="D34" s="118"/>
      <c r="E34" s="119"/>
      <c r="F34" s="43"/>
      <c r="G34" s="44"/>
      <c r="H34" s="44"/>
      <c r="I34" s="44"/>
      <c r="J34" s="68">
        <f t="shared" si="0"/>
        <v>0</v>
      </c>
      <c r="K34" s="42"/>
      <c r="L34" s="44"/>
      <c r="M34" s="44"/>
      <c r="N34" s="44"/>
      <c r="O34" s="68">
        <f t="shared" si="1"/>
        <v>0</v>
      </c>
      <c r="P34" s="42"/>
      <c r="Q34" s="123" t="str">
        <f t="shared" si="4"/>
        <v>ja</v>
      </c>
      <c r="R34" s="123" t="str">
        <f t="shared" si="5"/>
        <v>ja</v>
      </c>
      <c r="S34" s="123">
        <f>IF(Q34="nee",0,(J34-O34)*(tab!$C$19*tab!$D$8+tab!$D$23))</f>
        <v>0</v>
      </c>
      <c r="T34" s="123">
        <f>(G34-L34)*tab!$E$29+(H34-M34)*tab!$F$29+(I34-N34)*tab!$G$29</f>
        <v>0</v>
      </c>
      <c r="U34" s="123">
        <f t="shared" si="2"/>
        <v>0</v>
      </c>
      <c r="V34" s="181"/>
      <c r="W34" s="123">
        <f>IF(R34="nee",0,(J34-O34)*tab!$C$57)</f>
        <v>0</v>
      </c>
      <c r="X34" s="123">
        <f>IF(R34="nee",0,(G34-L34)*tab!$G$57+(H34-M34)*tab!$H$57+(I34-N34)*tab!$I$57)</f>
        <v>0</v>
      </c>
      <c r="Y34" s="123">
        <f t="shared" si="3"/>
        <v>0</v>
      </c>
      <c r="Z34" s="5"/>
      <c r="AA34" s="22"/>
    </row>
    <row r="35" spans="2:27" ht="12" customHeight="1" x14ac:dyDescent="0.2">
      <c r="B35" s="18"/>
      <c r="C35" s="1">
        <v>17</v>
      </c>
      <c r="D35" s="118"/>
      <c r="E35" s="119"/>
      <c r="F35" s="43"/>
      <c r="G35" s="44"/>
      <c r="H35" s="44"/>
      <c r="I35" s="44"/>
      <c r="J35" s="68">
        <f t="shared" si="0"/>
        <v>0</v>
      </c>
      <c r="K35" s="42"/>
      <c r="L35" s="44"/>
      <c r="M35" s="44"/>
      <c r="N35" s="44"/>
      <c r="O35" s="68">
        <f t="shared" si="1"/>
        <v>0</v>
      </c>
      <c r="P35" s="42"/>
      <c r="Q35" s="123" t="str">
        <f t="shared" si="4"/>
        <v>ja</v>
      </c>
      <c r="R35" s="123" t="str">
        <f t="shared" si="5"/>
        <v>ja</v>
      </c>
      <c r="S35" s="123">
        <f>IF(Q35="nee",0,(J35-O35)*(tab!$C$19*tab!$D$8+tab!$D$23))</f>
        <v>0</v>
      </c>
      <c r="T35" s="123">
        <f>(G35-L35)*tab!$E$29+(H35-M35)*tab!$F$29+(I35-N35)*tab!$G$29</f>
        <v>0</v>
      </c>
      <c r="U35" s="123">
        <f t="shared" si="2"/>
        <v>0</v>
      </c>
      <c r="V35" s="181"/>
      <c r="W35" s="123">
        <f>IF(R35="nee",0,(J35-O35)*tab!$C$57)</f>
        <v>0</v>
      </c>
      <c r="X35" s="123">
        <f>IF(R35="nee",0,(G35-L35)*tab!$G$57+(H35-M35)*tab!$H$57+(I35-N35)*tab!$I$57)</f>
        <v>0</v>
      </c>
      <c r="Y35" s="123">
        <f t="shared" si="3"/>
        <v>0</v>
      </c>
      <c r="Z35" s="5"/>
      <c r="AA35" s="22"/>
    </row>
    <row r="36" spans="2:27" ht="12" customHeight="1" x14ac:dyDescent="0.2">
      <c r="B36" s="18"/>
      <c r="C36" s="1">
        <v>18</v>
      </c>
      <c r="D36" s="118"/>
      <c r="E36" s="119"/>
      <c r="F36" s="43"/>
      <c r="G36" s="44"/>
      <c r="H36" s="44"/>
      <c r="I36" s="44"/>
      <c r="J36" s="68">
        <f t="shared" si="0"/>
        <v>0</v>
      </c>
      <c r="K36" s="42"/>
      <c r="L36" s="44"/>
      <c r="M36" s="44"/>
      <c r="N36" s="44"/>
      <c r="O36" s="68">
        <f t="shared" si="1"/>
        <v>0</v>
      </c>
      <c r="P36" s="42"/>
      <c r="Q36" s="123" t="str">
        <f t="shared" si="4"/>
        <v>ja</v>
      </c>
      <c r="R36" s="123" t="str">
        <f t="shared" si="5"/>
        <v>ja</v>
      </c>
      <c r="S36" s="123">
        <f>IF(Q36="nee",0,(J36-O36)*(tab!$C$19*tab!$D$8+tab!$D$23))</f>
        <v>0</v>
      </c>
      <c r="T36" s="123">
        <f>(G36-L36)*tab!$E$29+(H36-M36)*tab!$F$29+(I36-N36)*tab!$G$29</f>
        <v>0</v>
      </c>
      <c r="U36" s="123">
        <f t="shared" si="2"/>
        <v>0</v>
      </c>
      <c r="V36" s="181"/>
      <c r="W36" s="123">
        <f>IF(R36="nee",0,(J36-O36)*tab!$C$57)</f>
        <v>0</v>
      </c>
      <c r="X36" s="123">
        <f>IF(R36="nee",0,(G36-L36)*tab!$G$57+(H36-M36)*tab!$H$57+(I36-N36)*tab!$I$57)</f>
        <v>0</v>
      </c>
      <c r="Y36" s="123">
        <f t="shared" si="3"/>
        <v>0</v>
      </c>
      <c r="Z36" s="5"/>
      <c r="AA36" s="22"/>
    </row>
    <row r="37" spans="2:27" ht="12" customHeight="1" x14ac:dyDescent="0.2">
      <c r="B37" s="18"/>
      <c r="C37" s="1">
        <v>19</v>
      </c>
      <c r="D37" s="118"/>
      <c r="E37" s="119"/>
      <c r="F37" s="43"/>
      <c r="G37" s="44"/>
      <c r="H37" s="44"/>
      <c r="I37" s="44"/>
      <c r="J37" s="68">
        <f t="shared" si="0"/>
        <v>0</v>
      </c>
      <c r="K37" s="42"/>
      <c r="L37" s="44"/>
      <c r="M37" s="44"/>
      <c r="N37" s="44"/>
      <c r="O37" s="68">
        <f t="shared" si="1"/>
        <v>0</v>
      </c>
      <c r="P37" s="42"/>
      <c r="Q37" s="123" t="str">
        <f t="shared" si="4"/>
        <v>ja</v>
      </c>
      <c r="R37" s="123" t="str">
        <f t="shared" si="5"/>
        <v>ja</v>
      </c>
      <c r="S37" s="123">
        <f>IF(Q37="nee",0,(J37-O37)*(tab!$C$19*tab!$D$8+tab!$D$23))</f>
        <v>0</v>
      </c>
      <c r="T37" s="123">
        <f>(G37-L37)*tab!$E$29+(H37-M37)*tab!$F$29+(I37-N37)*tab!$G$29</f>
        <v>0</v>
      </c>
      <c r="U37" s="123">
        <f t="shared" si="2"/>
        <v>0</v>
      </c>
      <c r="V37" s="181"/>
      <c r="W37" s="123">
        <f>IF(R37="nee",0,(J37-O37)*tab!$C$57)</f>
        <v>0</v>
      </c>
      <c r="X37" s="123">
        <f>IF(R37="nee",0,(G37-L37)*tab!$G$57+(H37-M37)*tab!$H$57+(I37-N37)*tab!$I$57)</f>
        <v>0</v>
      </c>
      <c r="Y37" s="123">
        <f t="shared" si="3"/>
        <v>0</v>
      </c>
      <c r="Z37" s="5"/>
      <c r="AA37" s="22"/>
    </row>
    <row r="38" spans="2:27" ht="12" customHeight="1" x14ac:dyDescent="0.2">
      <c r="B38" s="18"/>
      <c r="C38" s="1">
        <v>20</v>
      </c>
      <c r="D38" s="118"/>
      <c r="E38" s="119"/>
      <c r="F38" s="43"/>
      <c r="G38" s="44"/>
      <c r="H38" s="44"/>
      <c r="I38" s="44"/>
      <c r="J38" s="68">
        <f t="shared" si="0"/>
        <v>0</v>
      </c>
      <c r="K38" s="42"/>
      <c r="L38" s="44"/>
      <c r="M38" s="44"/>
      <c r="N38" s="44"/>
      <c r="O38" s="68">
        <f t="shared" si="1"/>
        <v>0</v>
      </c>
      <c r="P38" s="42"/>
      <c r="Q38" s="123" t="str">
        <f t="shared" si="4"/>
        <v>ja</v>
      </c>
      <c r="R38" s="123" t="str">
        <f t="shared" si="5"/>
        <v>ja</v>
      </c>
      <c r="S38" s="123">
        <f>IF(Q38="nee",0,(J38-O38)*(tab!$C$19*tab!$D$8+tab!$D$23))</f>
        <v>0</v>
      </c>
      <c r="T38" s="123">
        <f>(G38-L38)*tab!$E$29+(H38-M38)*tab!$F$29+(I38-N38)*tab!$G$29</f>
        <v>0</v>
      </c>
      <c r="U38" s="123">
        <f t="shared" si="2"/>
        <v>0</v>
      </c>
      <c r="V38" s="181"/>
      <c r="W38" s="123">
        <f>IF(R38="nee",0,(J38-O38)*tab!$C$57)</f>
        <v>0</v>
      </c>
      <c r="X38" s="123">
        <f>IF(R38="nee",0,(G38-L38)*tab!$G$57+(H38-M38)*tab!$H$57+(I38-N38)*tab!$I$57)</f>
        <v>0</v>
      </c>
      <c r="Y38" s="123">
        <f t="shared" si="3"/>
        <v>0</v>
      </c>
      <c r="Z38" s="5"/>
      <c r="AA38" s="22"/>
    </row>
    <row r="39" spans="2:27" ht="12" customHeight="1" x14ac:dyDescent="0.2">
      <c r="B39" s="18"/>
      <c r="C39" s="1">
        <v>21</v>
      </c>
      <c r="D39" s="118"/>
      <c r="E39" s="119"/>
      <c r="F39" s="43"/>
      <c r="G39" s="44"/>
      <c r="H39" s="44"/>
      <c r="I39" s="44"/>
      <c r="J39" s="68">
        <f t="shared" si="0"/>
        <v>0</v>
      </c>
      <c r="K39" s="42"/>
      <c r="L39" s="44"/>
      <c r="M39" s="44"/>
      <c r="N39" s="44"/>
      <c r="O39" s="68">
        <f t="shared" si="1"/>
        <v>0</v>
      </c>
      <c r="P39" s="42"/>
      <c r="Q39" s="123" t="str">
        <f t="shared" si="4"/>
        <v>ja</v>
      </c>
      <c r="R39" s="123" t="str">
        <f t="shared" si="5"/>
        <v>ja</v>
      </c>
      <c r="S39" s="123">
        <f>IF(Q39="nee",0,(J39-O39)*(tab!$C$19*tab!$D$8+tab!$D$23))</f>
        <v>0</v>
      </c>
      <c r="T39" s="123">
        <f>(G39-L39)*tab!$E$29+(H39-M39)*tab!$F$29+(I39-N39)*tab!$G$29</f>
        <v>0</v>
      </c>
      <c r="U39" s="123">
        <f t="shared" si="2"/>
        <v>0</v>
      </c>
      <c r="V39" s="181"/>
      <c r="W39" s="123">
        <f>IF(R39="nee",0,(J39-O39)*tab!$C$57)</f>
        <v>0</v>
      </c>
      <c r="X39" s="123">
        <f>IF(R39="nee",0,(G39-L39)*tab!$G$57+(H39-M39)*tab!$H$57+(I39-N39)*tab!$I$57)</f>
        <v>0</v>
      </c>
      <c r="Y39" s="123">
        <f t="shared" si="3"/>
        <v>0</v>
      </c>
      <c r="Z39" s="5"/>
      <c r="AA39" s="22"/>
    </row>
    <row r="40" spans="2:27" ht="12" customHeight="1" x14ac:dyDescent="0.2">
      <c r="B40" s="18"/>
      <c r="C40" s="1">
        <v>22</v>
      </c>
      <c r="D40" s="118"/>
      <c r="E40" s="118"/>
      <c r="F40" s="43"/>
      <c r="G40" s="44"/>
      <c r="H40" s="44"/>
      <c r="I40" s="44"/>
      <c r="J40" s="68">
        <f t="shared" si="0"/>
        <v>0</v>
      </c>
      <c r="K40" s="42"/>
      <c r="L40" s="44"/>
      <c r="M40" s="44"/>
      <c r="N40" s="44"/>
      <c r="O40" s="68">
        <f t="shared" si="1"/>
        <v>0</v>
      </c>
      <c r="P40" s="42"/>
      <c r="Q40" s="123" t="str">
        <f t="shared" si="4"/>
        <v>ja</v>
      </c>
      <c r="R40" s="123" t="str">
        <f t="shared" si="5"/>
        <v>ja</v>
      </c>
      <c r="S40" s="123">
        <f>IF(Q40="nee",0,(J40-O40)*(tab!$C$19*tab!$D$8+tab!$D$23))</f>
        <v>0</v>
      </c>
      <c r="T40" s="123">
        <f>(G40-L40)*tab!$E$29+(H40-M40)*tab!$F$29+(I40-N40)*tab!$G$29</f>
        <v>0</v>
      </c>
      <c r="U40" s="123">
        <f t="shared" si="2"/>
        <v>0</v>
      </c>
      <c r="V40" s="181"/>
      <c r="W40" s="123">
        <f>IF(R40="nee",0,(J40-O40)*tab!$C$57)</f>
        <v>0</v>
      </c>
      <c r="X40" s="123">
        <f>IF(R40="nee",0,(G40-L40)*tab!$G$57+(H40-M40)*tab!$H$57+(I40-N40)*tab!$I$57)</f>
        <v>0</v>
      </c>
      <c r="Y40" s="123">
        <f t="shared" si="3"/>
        <v>0</v>
      </c>
      <c r="Z40" s="5"/>
      <c r="AA40" s="22"/>
    </row>
    <row r="41" spans="2:27" ht="12" customHeight="1" x14ac:dyDescent="0.2">
      <c r="B41" s="18"/>
      <c r="C41" s="1">
        <v>23</v>
      </c>
      <c r="D41" s="118"/>
      <c r="E41" s="118"/>
      <c r="F41" s="43"/>
      <c r="G41" s="44"/>
      <c r="H41" s="44"/>
      <c r="I41" s="44"/>
      <c r="J41" s="68">
        <f t="shared" si="0"/>
        <v>0</v>
      </c>
      <c r="K41" s="42"/>
      <c r="L41" s="44"/>
      <c r="M41" s="44"/>
      <c r="N41" s="44"/>
      <c r="O41" s="68">
        <f t="shared" si="1"/>
        <v>0</v>
      </c>
      <c r="P41" s="42"/>
      <c r="Q41" s="123" t="str">
        <f t="shared" si="4"/>
        <v>ja</v>
      </c>
      <c r="R41" s="123" t="str">
        <f t="shared" si="5"/>
        <v>ja</v>
      </c>
      <c r="S41" s="123">
        <f>IF(Q41="nee",0,(J41-O41)*(tab!$C$19*tab!$D$8+tab!$D$23))</f>
        <v>0</v>
      </c>
      <c r="T41" s="123">
        <f>(G41-L41)*tab!$E$29+(H41-M41)*tab!$F$29+(I41-N41)*tab!$G$29</f>
        <v>0</v>
      </c>
      <c r="U41" s="123">
        <f t="shared" si="2"/>
        <v>0</v>
      </c>
      <c r="V41" s="181"/>
      <c r="W41" s="123">
        <f>IF(R41="nee",0,(J41-O41)*tab!$C$57)</f>
        <v>0</v>
      </c>
      <c r="X41" s="123">
        <f>IF(R41="nee",0,(G41-L41)*tab!$G$57+(H41-M41)*tab!$H$57+(I41-N41)*tab!$I$57)</f>
        <v>0</v>
      </c>
      <c r="Y41" s="123">
        <f t="shared" si="3"/>
        <v>0</v>
      </c>
      <c r="Z41" s="5"/>
      <c r="AA41" s="22"/>
    </row>
    <row r="42" spans="2:27" ht="12" customHeight="1" x14ac:dyDescent="0.2">
      <c r="B42" s="18"/>
      <c r="C42" s="1">
        <v>24</v>
      </c>
      <c r="D42" s="118"/>
      <c r="E42" s="118"/>
      <c r="F42" s="43"/>
      <c r="G42" s="44"/>
      <c r="H42" s="44"/>
      <c r="I42" s="44"/>
      <c r="J42" s="68">
        <f t="shared" si="0"/>
        <v>0</v>
      </c>
      <c r="K42" s="42"/>
      <c r="L42" s="44"/>
      <c r="M42" s="44"/>
      <c r="N42" s="44"/>
      <c r="O42" s="68">
        <f t="shared" si="1"/>
        <v>0</v>
      </c>
      <c r="P42" s="42"/>
      <c r="Q42" s="123" t="str">
        <f t="shared" si="4"/>
        <v>ja</v>
      </c>
      <c r="R42" s="123" t="str">
        <f t="shared" si="5"/>
        <v>ja</v>
      </c>
      <c r="S42" s="123">
        <f>IF(Q42="nee",0,(J42-O42)*(tab!$C$19*tab!$D$8+tab!$D$23))</f>
        <v>0</v>
      </c>
      <c r="T42" s="123">
        <f>(G42-L42)*tab!$E$29+(H42-M42)*tab!$F$29+(I42-N42)*tab!$G$29</f>
        <v>0</v>
      </c>
      <c r="U42" s="123">
        <f t="shared" si="2"/>
        <v>0</v>
      </c>
      <c r="V42" s="181"/>
      <c r="W42" s="123">
        <f>IF(R42="nee",0,(J42-O42)*tab!$C$57)</f>
        <v>0</v>
      </c>
      <c r="X42" s="123">
        <f>IF(R42="nee",0,(G42-L42)*tab!$G$57+(H42-M42)*tab!$H$57+(I42-N42)*tab!$I$57)</f>
        <v>0</v>
      </c>
      <c r="Y42" s="123">
        <f t="shared" si="3"/>
        <v>0</v>
      </c>
      <c r="Z42" s="5"/>
      <c r="AA42" s="22"/>
    </row>
    <row r="43" spans="2:27" ht="12" customHeight="1" x14ac:dyDescent="0.2">
      <c r="B43" s="18"/>
      <c r="C43" s="1">
        <v>25</v>
      </c>
      <c r="D43" s="118"/>
      <c r="E43" s="118"/>
      <c r="F43" s="43"/>
      <c r="G43" s="44"/>
      <c r="H43" s="44"/>
      <c r="I43" s="44"/>
      <c r="J43" s="68">
        <f t="shared" si="0"/>
        <v>0</v>
      </c>
      <c r="K43" s="42"/>
      <c r="L43" s="44"/>
      <c r="M43" s="44"/>
      <c r="N43" s="44"/>
      <c r="O43" s="68">
        <f t="shared" si="1"/>
        <v>0</v>
      </c>
      <c r="P43" s="42"/>
      <c r="Q43" s="123" t="str">
        <f t="shared" si="4"/>
        <v>ja</v>
      </c>
      <c r="R43" s="123" t="str">
        <f t="shared" si="5"/>
        <v>ja</v>
      </c>
      <c r="S43" s="123">
        <f>IF(Q43="nee",0,(J43-O43)*(tab!$C$19*tab!$D$8+tab!$D$23))</f>
        <v>0</v>
      </c>
      <c r="T43" s="123">
        <f>(G43-L43)*tab!$E$29+(H43-M43)*tab!$F$29+(I43-N43)*tab!$G$29</f>
        <v>0</v>
      </c>
      <c r="U43" s="123">
        <f t="shared" si="2"/>
        <v>0</v>
      </c>
      <c r="V43" s="181"/>
      <c r="W43" s="123">
        <f>IF(R43="nee",0,(J43-O43)*tab!$C$57)</f>
        <v>0</v>
      </c>
      <c r="X43" s="123">
        <f>IF(R43="nee",0,(G43-L43)*tab!$G$57+(H43-M43)*tab!$H$57+(I43-N43)*tab!$I$57)</f>
        <v>0</v>
      </c>
      <c r="Y43" s="123">
        <f t="shared" si="3"/>
        <v>0</v>
      </c>
      <c r="Z43" s="5"/>
      <c r="AA43" s="22"/>
    </row>
    <row r="44" spans="2:27" ht="12" customHeight="1" x14ac:dyDescent="0.2">
      <c r="B44" s="18"/>
      <c r="C44" s="1">
        <v>26</v>
      </c>
      <c r="D44" s="118"/>
      <c r="E44" s="118"/>
      <c r="F44" s="43"/>
      <c r="G44" s="44"/>
      <c r="H44" s="44"/>
      <c r="I44" s="44"/>
      <c r="J44" s="68">
        <f t="shared" si="0"/>
        <v>0</v>
      </c>
      <c r="K44" s="42"/>
      <c r="L44" s="44"/>
      <c r="M44" s="44"/>
      <c r="N44" s="44"/>
      <c r="O44" s="68">
        <f t="shared" si="1"/>
        <v>0</v>
      </c>
      <c r="P44" s="42"/>
      <c r="Q44" s="123" t="str">
        <f t="shared" si="4"/>
        <v>ja</v>
      </c>
      <c r="R44" s="123" t="str">
        <f t="shared" si="5"/>
        <v>ja</v>
      </c>
      <c r="S44" s="123">
        <f>IF(Q44="nee",0,(J44-O44)*(tab!$C$19*tab!$D$8+tab!$D$23))</f>
        <v>0</v>
      </c>
      <c r="T44" s="123">
        <f>(G44-L44)*tab!$E$29+(H44-M44)*tab!$F$29+(I44-N44)*tab!$G$29</f>
        <v>0</v>
      </c>
      <c r="U44" s="123">
        <f t="shared" si="2"/>
        <v>0</v>
      </c>
      <c r="V44" s="181"/>
      <c r="W44" s="123">
        <f>IF(R44="nee",0,(J44-O44)*tab!$C$57)</f>
        <v>0</v>
      </c>
      <c r="X44" s="123">
        <f>IF(R44="nee",0,(G44-L44)*tab!$G$57+(H44-M44)*tab!$H$57+(I44-N44)*tab!$I$57)</f>
        <v>0</v>
      </c>
      <c r="Y44" s="123">
        <f t="shared" si="3"/>
        <v>0</v>
      </c>
      <c r="Z44" s="5"/>
      <c r="AA44" s="22"/>
    </row>
    <row r="45" spans="2:27" ht="12" customHeight="1" x14ac:dyDescent="0.2">
      <c r="B45" s="18"/>
      <c r="C45" s="1">
        <v>27</v>
      </c>
      <c r="D45" s="118"/>
      <c r="E45" s="118"/>
      <c r="F45" s="43"/>
      <c r="G45" s="44"/>
      <c r="H45" s="44"/>
      <c r="I45" s="44"/>
      <c r="J45" s="68">
        <f t="shared" si="0"/>
        <v>0</v>
      </c>
      <c r="K45" s="42"/>
      <c r="L45" s="44"/>
      <c r="M45" s="44"/>
      <c r="N45" s="44"/>
      <c r="O45" s="68">
        <f t="shared" si="1"/>
        <v>0</v>
      </c>
      <c r="P45" s="42"/>
      <c r="Q45" s="123" t="str">
        <f t="shared" si="4"/>
        <v>ja</v>
      </c>
      <c r="R45" s="123" t="str">
        <f t="shared" si="5"/>
        <v>ja</v>
      </c>
      <c r="S45" s="123">
        <f>IF(Q45="nee",0,(J45-O45)*(tab!$C$19*tab!$D$8+tab!$D$23))</f>
        <v>0</v>
      </c>
      <c r="T45" s="123">
        <f>(G45-L45)*tab!$E$29+(H45-M45)*tab!$F$29+(I45-N45)*tab!$G$29</f>
        <v>0</v>
      </c>
      <c r="U45" s="123">
        <f t="shared" si="2"/>
        <v>0</v>
      </c>
      <c r="V45" s="181"/>
      <c r="W45" s="123">
        <f>IF(R45="nee",0,(J45-O45)*tab!$C$57)</f>
        <v>0</v>
      </c>
      <c r="X45" s="123">
        <f>IF(R45="nee",0,(G45-L45)*tab!$G$57+(H45-M45)*tab!$H$57+(I45-N45)*tab!$I$57)</f>
        <v>0</v>
      </c>
      <c r="Y45" s="123">
        <f t="shared" si="3"/>
        <v>0</v>
      </c>
      <c r="Z45" s="5"/>
      <c r="AA45" s="22"/>
    </row>
    <row r="46" spans="2:27" ht="12" customHeight="1" x14ac:dyDescent="0.2">
      <c r="B46" s="18"/>
      <c r="C46" s="1">
        <v>28</v>
      </c>
      <c r="D46" s="118"/>
      <c r="E46" s="118"/>
      <c r="F46" s="43"/>
      <c r="G46" s="44"/>
      <c r="H46" s="44"/>
      <c r="I46" s="44"/>
      <c r="J46" s="68">
        <f t="shared" si="0"/>
        <v>0</v>
      </c>
      <c r="K46" s="42"/>
      <c r="L46" s="44"/>
      <c r="M46" s="44"/>
      <c r="N46" s="44"/>
      <c r="O46" s="68">
        <f t="shared" si="1"/>
        <v>0</v>
      </c>
      <c r="P46" s="42"/>
      <c r="Q46" s="123" t="str">
        <f t="shared" si="4"/>
        <v>ja</v>
      </c>
      <c r="R46" s="123" t="str">
        <f t="shared" si="5"/>
        <v>ja</v>
      </c>
      <c r="S46" s="123">
        <f>IF(Q46="nee",0,(J46-O46)*(tab!$C$19*tab!$D$8+tab!$D$23))</f>
        <v>0</v>
      </c>
      <c r="T46" s="123">
        <f>(G46-L46)*tab!$E$29+(H46-M46)*tab!$F$29+(I46-N46)*tab!$G$29</f>
        <v>0</v>
      </c>
      <c r="U46" s="123">
        <f t="shared" si="2"/>
        <v>0</v>
      </c>
      <c r="V46" s="181"/>
      <c r="W46" s="123">
        <f>IF(R46="nee",0,(J46-O46)*tab!$C$57)</f>
        <v>0</v>
      </c>
      <c r="X46" s="123">
        <f>IF(R46="nee",0,(G46-L46)*tab!$G$57+(H46-M46)*tab!$H$57+(I46-N46)*tab!$I$57)</f>
        <v>0</v>
      </c>
      <c r="Y46" s="123">
        <f t="shared" si="3"/>
        <v>0</v>
      </c>
      <c r="Z46" s="5"/>
      <c r="AA46" s="22"/>
    </row>
    <row r="47" spans="2:27" ht="12" customHeight="1" x14ac:dyDescent="0.2">
      <c r="B47" s="18"/>
      <c r="C47" s="1">
        <v>29</v>
      </c>
      <c r="D47" s="118"/>
      <c r="E47" s="118"/>
      <c r="F47" s="43"/>
      <c r="G47" s="44"/>
      <c r="H47" s="44"/>
      <c r="I47" s="44"/>
      <c r="J47" s="68">
        <f t="shared" si="0"/>
        <v>0</v>
      </c>
      <c r="K47" s="42"/>
      <c r="L47" s="44"/>
      <c r="M47" s="44"/>
      <c r="N47" s="44"/>
      <c r="O47" s="68">
        <f t="shared" si="1"/>
        <v>0</v>
      </c>
      <c r="P47" s="42"/>
      <c r="Q47" s="123" t="str">
        <f t="shared" si="4"/>
        <v>ja</v>
      </c>
      <c r="R47" s="123" t="str">
        <f t="shared" si="5"/>
        <v>ja</v>
      </c>
      <c r="S47" s="123">
        <f>IF(Q47="nee",0,(J47-O47)*(tab!$C$19*tab!$D$8+tab!$D$23))</f>
        <v>0</v>
      </c>
      <c r="T47" s="123">
        <f>(G47-L47)*tab!$E$29+(H47-M47)*tab!$F$29+(I47-N47)*tab!$G$29</f>
        <v>0</v>
      </c>
      <c r="U47" s="123">
        <f t="shared" si="2"/>
        <v>0</v>
      </c>
      <c r="V47" s="181"/>
      <c r="W47" s="123">
        <f>IF(R47="nee",0,(J47-O47)*tab!$C$57)</f>
        <v>0</v>
      </c>
      <c r="X47" s="123">
        <f>IF(R47="nee",0,(G47-L47)*tab!$G$57+(H47-M47)*tab!$H$57+(I47-N47)*tab!$I$57)</f>
        <v>0</v>
      </c>
      <c r="Y47" s="123">
        <f t="shared" si="3"/>
        <v>0</v>
      </c>
      <c r="Z47" s="5"/>
      <c r="AA47" s="22"/>
    </row>
    <row r="48" spans="2:27" ht="12" customHeight="1" x14ac:dyDescent="0.2">
      <c r="B48" s="18"/>
      <c r="C48" s="1">
        <v>30</v>
      </c>
      <c r="D48" s="118"/>
      <c r="E48" s="118"/>
      <c r="F48" s="43"/>
      <c r="G48" s="44"/>
      <c r="H48" s="44"/>
      <c r="I48" s="44"/>
      <c r="J48" s="68">
        <f t="shared" si="0"/>
        <v>0</v>
      </c>
      <c r="K48" s="42"/>
      <c r="L48" s="44"/>
      <c r="M48" s="44"/>
      <c r="N48" s="44"/>
      <c r="O48" s="68">
        <f t="shared" si="1"/>
        <v>0</v>
      </c>
      <c r="P48" s="42"/>
      <c r="Q48" s="123" t="str">
        <f t="shared" si="4"/>
        <v>ja</v>
      </c>
      <c r="R48" s="123" t="str">
        <f t="shared" si="5"/>
        <v>ja</v>
      </c>
      <c r="S48" s="123">
        <f>IF(Q48="nee",0,(J48-O48)*(tab!$C$19*tab!$D$8+tab!$D$23))</f>
        <v>0</v>
      </c>
      <c r="T48" s="123">
        <f>(G48-L48)*tab!$E$29+(H48-M48)*tab!$F$29+(I48-N48)*tab!$G$29</f>
        <v>0</v>
      </c>
      <c r="U48" s="123">
        <f t="shared" si="2"/>
        <v>0</v>
      </c>
      <c r="V48" s="181"/>
      <c r="W48" s="123">
        <f>IF(R48="nee",0,(J48-O48)*tab!$C$57)</f>
        <v>0</v>
      </c>
      <c r="X48" s="123">
        <f>IF(R48="nee",0,(G48-L48)*tab!$G$57+(H48-M48)*tab!$H$57+(I48-N48)*tab!$I$57)</f>
        <v>0</v>
      </c>
      <c r="Y48" s="123">
        <f t="shared" si="3"/>
        <v>0</v>
      </c>
      <c r="Z48" s="5"/>
      <c r="AA48" s="22"/>
    </row>
    <row r="49" spans="2:27" s="99" customFormat="1" ht="12" customHeight="1" x14ac:dyDescent="0.2">
      <c r="B49" s="80"/>
      <c r="C49" s="73"/>
      <c r="D49" s="83"/>
      <c r="E49" s="83"/>
      <c r="F49" s="112"/>
      <c r="G49" s="113">
        <f>SUM(G19:G44)</f>
        <v>4</v>
      </c>
      <c r="H49" s="113">
        <f>SUM(H19:H44)</f>
        <v>0</v>
      </c>
      <c r="I49" s="113">
        <f>SUM(I19:I44)</f>
        <v>0</v>
      </c>
      <c r="J49" s="113">
        <f>SUM(J19:J44)</f>
        <v>4</v>
      </c>
      <c r="K49" s="114"/>
      <c r="L49" s="113">
        <f>SUM(L19:L44)</f>
        <v>1</v>
      </c>
      <c r="M49" s="113">
        <f>SUM(M19:M44)</f>
        <v>0</v>
      </c>
      <c r="N49" s="113">
        <f>SUM(N19:N44)</f>
        <v>0</v>
      </c>
      <c r="O49" s="113">
        <f>SUM(O19:O44)</f>
        <v>1</v>
      </c>
      <c r="P49" s="114"/>
      <c r="Q49" s="114"/>
      <c r="R49" s="114"/>
      <c r="S49" s="222"/>
      <c r="T49" s="222"/>
      <c r="U49" s="195">
        <f t="shared" ref="U49" si="6">SUM(U19:U48)</f>
        <v>37263.922272000003</v>
      </c>
      <c r="V49" s="114"/>
      <c r="W49" s="223"/>
      <c r="X49" s="223"/>
      <c r="Y49" s="196">
        <f>SUM(Y19:Y48)</f>
        <v>4025.07</v>
      </c>
      <c r="Z49" s="5"/>
      <c r="AA49" s="22"/>
    </row>
    <row r="50" spans="2:27" ht="12" customHeight="1" x14ac:dyDescent="0.2">
      <c r="B50" s="18"/>
      <c r="C50" s="1"/>
      <c r="D50" s="38"/>
      <c r="E50" s="2"/>
      <c r="F50" s="2"/>
      <c r="G50" s="42"/>
      <c r="H50" s="42"/>
      <c r="I50" s="42"/>
      <c r="J50" s="42"/>
      <c r="K50" s="42"/>
      <c r="L50" s="42"/>
      <c r="M50" s="42"/>
      <c r="N50" s="42"/>
      <c r="O50" s="42"/>
      <c r="P50" s="42"/>
      <c r="Q50" s="42"/>
      <c r="R50" s="42"/>
      <c r="S50" s="42"/>
      <c r="T50" s="42"/>
      <c r="W50" s="7"/>
      <c r="X50" s="7"/>
      <c r="Y50" s="7"/>
      <c r="Z50" s="48"/>
      <c r="AA50" s="22"/>
    </row>
    <row r="51" spans="2:27" ht="12" customHeight="1" x14ac:dyDescent="0.2">
      <c r="B51" s="18"/>
      <c r="C51" s="97"/>
      <c r="D51" s="176" t="s">
        <v>63</v>
      </c>
      <c r="E51" s="27"/>
      <c r="F51" s="27"/>
      <c r="G51" s="28"/>
      <c r="H51" s="29"/>
      <c r="I51" s="29"/>
      <c r="J51" s="30"/>
      <c r="K51" s="30"/>
      <c r="L51" s="28"/>
      <c r="M51" s="29"/>
      <c r="N51" s="120"/>
      <c r="O51" s="49"/>
      <c r="P51" s="49"/>
      <c r="Q51" s="49"/>
      <c r="R51" s="49"/>
      <c r="S51" s="49"/>
      <c r="T51" s="49"/>
      <c r="U51" s="49"/>
      <c r="V51" s="49"/>
      <c r="W51" s="49"/>
      <c r="X51" s="49"/>
      <c r="Y51" s="49"/>
      <c r="Z51" s="41"/>
      <c r="AA51" s="16"/>
    </row>
    <row r="52" spans="2:27" ht="12" customHeight="1" x14ac:dyDescent="0.2">
      <c r="B52" s="18"/>
      <c r="C52" s="97"/>
      <c r="D52" s="176"/>
      <c r="E52" s="27"/>
      <c r="F52" s="27"/>
      <c r="G52" s="28"/>
      <c r="H52" s="29"/>
      <c r="I52" s="29"/>
      <c r="J52" s="30"/>
      <c r="K52" s="30"/>
      <c r="L52" s="28"/>
      <c r="M52" s="29"/>
      <c r="N52" s="120"/>
      <c r="O52" s="49"/>
      <c r="P52" s="49"/>
      <c r="Q52" s="79" t="s">
        <v>87</v>
      </c>
      <c r="R52" s="81" t="s">
        <v>87</v>
      </c>
      <c r="S52" s="180" t="s">
        <v>78</v>
      </c>
      <c r="T52" s="106"/>
      <c r="U52" s="106"/>
      <c r="V52" s="106"/>
      <c r="W52" s="81" t="s">
        <v>76</v>
      </c>
      <c r="X52" s="35"/>
      <c r="Y52" s="35"/>
      <c r="Z52" s="41"/>
      <c r="AA52" s="16"/>
    </row>
    <row r="53" spans="2:27" ht="12" customHeight="1" x14ac:dyDescent="0.2">
      <c r="B53" s="18"/>
      <c r="C53" s="97"/>
      <c r="D53" s="38" t="str">
        <f>+D17</f>
        <v xml:space="preserve">School </v>
      </c>
      <c r="E53" s="28"/>
      <c r="F53" s="27"/>
      <c r="G53" s="76" t="s">
        <v>108</v>
      </c>
      <c r="H53" s="39"/>
      <c r="I53" s="39"/>
      <c r="J53" s="39"/>
      <c r="K53" s="39"/>
      <c r="L53" s="76" t="s">
        <v>109</v>
      </c>
      <c r="M53" s="39"/>
      <c r="N53" s="39"/>
      <c r="O53" s="39"/>
      <c r="P53" s="39"/>
      <c r="Q53" s="81" t="s">
        <v>88</v>
      </c>
      <c r="R53" s="81" t="s">
        <v>90</v>
      </c>
      <c r="S53" s="76" t="s">
        <v>111</v>
      </c>
      <c r="T53" s="81"/>
      <c r="U53" s="40" t="s">
        <v>58</v>
      </c>
      <c r="V53" s="40"/>
      <c r="W53" s="76" t="s">
        <v>130</v>
      </c>
      <c r="X53" s="40"/>
      <c r="Y53" s="40" t="s">
        <v>58</v>
      </c>
      <c r="Z53" s="41"/>
      <c r="AA53" s="16"/>
    </row>
    <row r="54" spans="2:27" ht="12" customHeight="1" x14ac:dyDescent="0.2">
      <c r="B54" s="18"/>
      <c r="C54" s="1"/>
      <c r="D54" s="77" t="s">
        <v>59</v>
      </c>
      <c r="E54" s="74" t="s">
        <v>159</v>
      </c>
      <c r="F54" s="38"/>
      <c r="G54" s="42" t="s">
        <v>17</v>
      </c>
      <c r="H54" s="42" t="s">
        <v>18</v>
      </c>
      <c r="I54" s="42" t="s">
        <v>19</v>
      </c>
      <c r="J54" s="42" t="s">
        <v>61</v>
      </c>
      <c r="K54" s="42"/>
      <c r="L54" s="42" t="s">
        <v>17</v>
      </c>
      <c r="M54" s="42" t="s">
        <v>18</v>
      </c>
      <c r="N54" s="42" t="s">
        <v>19</v>
      </c>
      <c r="O54" s="42" t="s">
        <v>61</v>
      </c>
      <c r="P54" s="42"/>
      <c r="Q54" s="74" t="s">
        <v>89</v>
      </c>
      <c r="R54" s="81" t="s">
        <v>89</v>
      </c>
      <c r="S54" s="74" t="s">
        <v>67</v>
      </c>
      <c r="T54" s="74" t="s">
        <v>68</v>
      </c>
      <c r="U54" s="40" t="s">
        <v>112</v>
      </c>
      <c r="V54" s="40"/>
      <c r="W54" s="42" t="s">
        <v>67</v>
      </c>
      <c r="X54" s="42" t="s">
        <v>68</v>
      </c>
      <c r="Y54" s="40" t="s">
        <v>62</v>
      </c>
      <c r="Z54" s="5"/>
      <c r="AA54" s="22"/>
    </row>
    <row r="55" spans="2:27" ht="12" customHeight="1" x14ac:dyDescent="0.2">
      <c r="B55" s="18"/>
      <c r="C55" s="1">
        <v>1</v>
      </c>
      <c r="D55" s="118" t="s">
        <v>95</v>
      </c>
      <c r="E55" s="267" t="s">
        <v>164</v>
      </c>
      <c r="F55" s="43"/>
      <c r="G55" s="266">
        <v>0</v>
      </c>
      <c r="H55" s="266">
        <v>0</v>
      </c>
      <c r="I55" s="266">
        <v>0</v>
      </c>
      <c r="J55" s="68">
        <f>SUM(G55:I55)</f>
        <v>0</v>
      </c>
      <c r="K55" s="42"/>
      <c r="L55" s="266">
        <v>0</v>
      </c>
      <c r="M55" s="266">
        <v>0</v>
      </c>
      <c r="N55" s="266">
        <v>0</v>
      </c>
      <c r="O55" s="68">
        <f>SUM(L55:N55)</f>
        <v>0</v>
      </c>
      <c r="P55" s="42"/>
      <c r="Q55" s="123" t="str">
        <f t="shared" ref="Q55:R84" si="7">+Q19</f>
        <v>ja</v>
      </c>
      <c r="R55" s="123" t="str">
        <f t="shared" si="7"/>
        <v>ja</v>
      </c>
      <c r="S55" s="123">
        <f>IF(Q55="nee",0,(J55-O55)*(tab!$C$20*tab!$D$8+tab!$D$23))</f>
        <v>0</v>
      </c>
      <c r="T55" s="123">
        <f>IF((J55-O55)&lt;=0,0,(G55-L55)*tab!$E$30+(H55-M55)*tab!$F$30+(I55-N55)*tab!$G$30)</f>
        <v>0</v>
      </c>
      <c r="U55" s="123">
        <f>IF(SUM(S55:T55)&lt;0,0,SUM(S55:T55))</f>
        <v>0</v>
      </c>
      <c r="V55" s="181"/>
      <c r="W55" s="123">
        <f>IF(R55="nee",0,IF((J55-O55)&lt;0,0,(J55-O55)*tab!$C$58))</f>
        <v>0</v>
      </c>
      <c r="X55" s="123">
        <f>IF(R55="nee",0,(G55-L55)*tab!$G$58+(H55-M55)*tab!$H$58+(I55-N55)*tab!$I$58)</f>
        <v>0</v>
      </c>
      <c r="Y55" s="123">
        <f>IF(SUM(W55:X55)&lt;=0,0,SUM(W55:X55))</f>
        <v>0</v>
      </c>
      <c r="Z55" s="5"/>
      <c r="AA55" s="22"/>
    </row>
    <row r="56" spans="2:27" ht="12" customHeight="1" x14ac:dyDescent="0.2">
      <c r="B56" s="18"/>
      <c r="C56" s="1">
        <v>2</v>
      </c>
      <c r="D56" s="118" t="s">
        <v>96</v>
      </c>
      <c r="E56" s="267" t="s">
        <v>165</v>
      </c>
      <c r="F56" s="43"/>
      <c r="G56" s="266">
        <v>2</v>
      </c>
      <c r="H56" s="266">
        <v>0</v>
      </c>
      <c r="I56" s="266">
        <v>0</v>
      </c>
      <c r="J56" s="68">
        <f t="shared" ref="J56:J84" si="8">SUM(G56:I56)</f>
        <v>2</v>
      </c>
      <c r="K56" s="42"/>
      <c r="L56" s="266">
        <v>0</v>
      </c>
      <c r="M56" s="266">
        <v>0</v>
      </c>
      <c r="N56" s="266">
        <v>0</v>
      </c>
      <c r="O56" s="68">
        <f t="shared" ref="O56:O84" si="9">SUM(L56:N56)</f>
        <v>0</v>
      </c>
      <c r="P56" s="42"/>
      <c r="Q56" s="123" t="str">
        <f t="shared" si="7"/>
        <v>ja</v>
      </c>
      <c r="R56" s="123" t="str">
        <f t="shared" si="7"/>
        <v>ja</v>
      </c>
      <c r="S56" s="123">
        <f>IF(Q56="nee",0,(J56-O56)*(tab!$C$20*tab!$D$8+tab!$D$23))</f>
        <v>5470.4489440000007</v>
      </c>
      <c r="T56" s="123">
        <f>IF((J56-O56)&lt;=0,0,(G56-L56)*tab!$E$30+(H56-M56)*tab!$F$30+(I56-N56)*tab!$G$30)</f>
        <v>15666.993920000001</v>
      </c>
      <c r="U56" s="123">
        <f t="shared" ref="U56:U84" si="10">IF(SUM(S56:T56)&lt;0,0,SUM(S56:T56))</f>
        <v>21137.442864000001</v>
      </c>
      <c r="V56" s="181"/>
      <c r="W56" s="123">
        <f>IF(R56="nee",0,IF((J56-O56)&lt;0,0,(J56-O56)*tab!$C$58))</f>
        <v>1118.46</v>
      </c>
      <c r="X56" s="123">
        <f>IF(R56="nee",0,(G56-L56)*tab!$G$58+(H56-M56)*tab!$H$58+(I56-N56)*tab!$I$58)</f>
        <v>1568.8</v>
      </c>
      <c r="Y56" s="123">
        <f t="shared" ref="Y56:Y84" si="11">IF(SUM(W56:X56)&lt;=0,0,SUM(W56:X56))</f>
        <v>2687.26</v>
      </c>
      <c r="Z56" s="5"/>
      <c r="AA56" s="22"/>
    </row>
    <row r="57" spans="2:27" ht="12" customHeight="1" x14ac:dyDescent="0.2">
      <c r="B57" s="18"/>
      <c r="C57" s="1">
        <v>3</v>
      </c>
      <c r="D57" s="118" t="s">
        <v>97</v>
      </c>
      <c r="E57" s="267" t="s">
        <v>166</v>
      </c>
      <c r="F57" s="43"/>
      <c r="G57" s="266">
        <v>0</v>
      </c>
      <c r="H57" s="266">
        <v>0</v>
      </c>
      <c r="I57" s="266">
        <v>0</v>
      </c>
      <c r="J57" s="68">
        <f t="shared" si="8"/>
        <v>0</v>
      </c>
      <c r="K57" s="42"/>
      <c r="L57" s="266">
        <v>1</v>
      </c>
      <c r="M57" s="266">
        <v>0</v>
      </c>
      <c r="N57" s="266">
        <v>0</v>
      </c>
      <c r="O57" s="68">
        <f t="shared" si="9"/>
        <v>1</v>
      </c>
      <c r="P57" s="42"/>
      <c r="Q57" s="123" t="str">
        <f t="shared" si="7"/>
        <v>ja</v>
      </c>
      <c r="R57" s="123" t="str">
        <f t="shared" si="7"/>
        <v>ja</v>
      </c>
      <c r="S57" s="123">
        <f>IF(Q57="nee",0,(J57-O57)*(tab!$C$20*tab!$D$8+tab!$D$23))</f>
        <v>-2735.2244720000003</v>
      </c>
      <c r="T57" s="123">
        <f>IF((J57-O57)&lt;=0,0,(G57-L57)*tab!$E$30+(H57-M57)*tab!$F$30+(I57-N57)*tab!$G$30)</f>
        <v>0</v>
      </c>
      <c r="U57" s="123">
        <f t="shared" si="10"/>
        <v>0</v>
      </c>
      <c r="V57" s="181"/>
      <c r="W57" s="123">
        <f>IF(R57="nee",0,IF((J57-O57)&lt;0,0,(J57-O57)*tab!$C$58))</f>
        <v>0</v>
      </c>
      <c r="X57" s="123">
        <f>IF(R57="nee",0,(G57-L57)*tab!$G$58+(H57-M57)*tab!$H$58+(I57-N57)*tab!$I$58)</f>
        <v>-784.4</v>
      </c>
      <c r="Y57" s="123">
        <f t="shared" si="11"/>
        <v>0</v>
      </c>
      <c r="Z57" s="5"/>
      <c r="AA57" s="22"/>
    </row>
    <row r="58" spans="2:27" ht="12" customHeight="1" x14ac:dyDescent="0.2">
      <c r="B58" s="18"/>
      <c r="C58" s="1">
        <v>4</v>
      </c>
      <c r="D58" s="118" t="s">
        <v>98</v>
      </c>
      <c r="E58" s="267" t="s">
        <v>177</v>
      </c>
      <c r="F58" s="43"/>
      <c r="G58" s="266">
        <v>2</v>
      </c>
      <c r="H58" s="266">
        <v>0</v>
      </c>
      <c r="I58" s="266">
        <v>0</v>
      </c>
      <c r="J58" s="68">
        <f t="shared" si="8"/>
        <v>2</v>
      </c>
      <c r="K58" s="42"/>
      <c r="L58" s="266">
        <v>1</v>
      </c>
      <c r="M58" s="266">
        <v>0</v>
      </c>
      <c r="N58" s="266">
        <v>0</v>
      </c>
      <c r="O58" s="68">
        <f t="shared" si="9"/>
        <v>1</v>
      </c>
      <c r="P58" s="42"/>
      <c r="Q58" s="123" t="str">
        <f t="shared" si="7"/>
        <v>ja</v>
      </c>
      <c r="R58" s="123" t="str">
        <f t="shared" si="7"/>
        <v>ja</v>
      </c>
      <c r="S58" s="123">
        <f>IF(Q58="nee",0,(J58-O58)*(tab!$C$20*tab!$D$8+tab!$D$23))</f>
        <v>2735.2244720000003</v>
      </c>
      <c r="T58" s="123">
        <f>IF((J58-O58)&lt;=0,0,(G58-L58)*tab!$E$30+(H58-M58)*tab!$F$30+(I58-N58)*tab!$G$30)</f>
        <v>7833.4969600000004</v>
      </c>
      <c r="U58" s="123">
        <f t="shared" si="10"/>
        <v>10568.721432</v>
      </c>
      <c r="V58" s="181"/>
      <c r="W58" s="123">
        <f>IF(R58="nee",0,IF((J58-O58)&lt;0,0,(J58-O58)*tab!$C$58))</f>
        <v>559.23</v>
      </c>
      <c r="X58" s="123">
        <f>IF(R58="nee",0,(G58-L58)*tab!$G$58+(H58-M58)*tab!$H$58+(I58-N58)*tab!$I$58)</f>
        <v>784.4</v>
      </c>
      <c r="Y58" s="123">
        <f t="shared" si="11"/>
        <v>1343.63</v>
      </c>
      <c r="Z58" s="5"/>
      <c r="AA58" s="22"/>
    </row>
    <row r="59" spans="2:27" ht="12" customHeight="1" x14ac:dyDescent="0.2">
      <c r="B59" s="18"/>
      <c r="C59" s="1">
        <v>5</v>
      </c>
      <c r="D59" s="118" t="s">
        <v>171</v>
      </c>
      <c r="E59" s="267" t="s">
        <v>167</v>
      </c>
      <c r="F59" s="43"/>
      <c r="G59" s="266">
        <v>0</v>
      </c>
      <c r="H59" s="266">
        <v>0</v>
      </c>
      <c r="I59" s="266">
        <v>0</v>
      </c>
      <c r="J59" s="68">
        <f t="shared" si="8"/>
        <v>0</v>
      </c>
      <c r="K59" s="42"/>
      <c r="L59" s="266">
        <v>0</v>
      </c>
      <c r="M59" s="266">
        <v>0</v>
      </c>
      <c r="N59" s="266">
        <v>0</v>
      </c>
      <c r="O59" s="68">
        <f t="shared" si="9"/>
        <v>0</v>
      </c>
      <c r="P59" s="42"/>
      <c r="Q59" s="123" t="str">
        <f t="shared" si="7"/>
        <v>ja</v>
      </c>
      <c r="R59" s="123" t="str">
        <f t="shared" si="7"/>
        <v>ja</v>
      </c>
      <c r="S59" s="123">
        <f>IF(Q59="nee",0,(J59-O59)*(tab!$C$20*tab!$D$8+tab!$D$23))</f>
        <v>0</v>
      </c>
      <c r="T59" s="123">
        <f>IF((J59-O59)&lt;=0,0,(G59-L59)*tab!$E$30+(H59-M59)*tab!$F$30+(I59-N59)*tab!$G$30)</f>
        <v>0</v>
      </c>
      <c r="U59" s="123">
        <f t="shared" si="10"/>
        <v>0</v>
      </c>
      <c r="V59" s="181"/>
      <c r="W59" s="123">
        <f>IF(R59="nee",0,IF((J59-O59)&lt;0,0,(J59-O59)*tab!$C$58))</f>
        <v>0</v>
      </c>
      <c r="X59" s="123">
        <f>IF(R59="nee",0,(G59-L59)*tab!$G$58+(H59-M59)*tab!$H$58+(I59-N59)*tab!$I$58)</f>
        <v>0</v>
      </c>
      <c r="Y59" s="123">
        <f t="shared" si="11"/>
        <v>0</v>
      </c>
      <c r="Z59" s="5"/>
      <c r="AA59" s="22"/>
    </row>
    <row r="60" spans="2:27" ht="12" customHeight="1" x14ac:dyDescent="0.2">
      <c r="B60" s="18"/>
      <c r="C60" s="1">
        <v>6</v>
      </c>
      <c r="D60" s="118" t="s">
        <v>172</v>
      </c>
      <c r="E60" s="267" t="s">
        <v>168</v>
      </c>
      <c r="F60" s="43"/>
      <c r="G60" s="266">
        <v>0</v>
      </c>
      <c r="H60" s="266">
        <v>0</v>
      </c>
      <c r="I60" s="266">
        <v>0</v>
      </c>
      <c r="J60" s="68">
        <f t="shared" si="8"/>
        <v>0</v>
      </c>
      <c r="K60" s="42"/>
      <c r="L60" s="266">
        <v>0</v>
      </c>
      <c r="M60" s="266">
        <v>0</v>
      </c>
      <c r="N60" s="266">
        <v>0</v>
      </c>
      <c r="O60" s="68">
        <f t="shared" si="9"/>
        <v>0</v>
      </c>
      <c r="P60" s="42"/>
      <c r="Q60" s="123" t="str">
        <f t="shared" si="7"/>
        <v>ja</v>
      </c>
      <c r="R60" s="123" t="str">
        <f t="shared" si="7"/>
        <v>ja</v>
      </c>
      <c r="S60" s="123">
        <f>IF(Q60="nee",0,(J60-O60)*(tab!$C$20*tab!$D$8+tab!$D$23))</f>
        <v>0</v>
      </c>
      <c r="T60" s="123">
        <f>IF((J60-O60)&lt;=0,0,(G60-L60)*tab!$E$30+(H60-M60)*tab!$F$30+(I60-N60)*tab!$G$30)</f>
        <v>0</v>
      </c>
      <c r="U60" s="123">
        <f t="shared" si="10"/>
        <v>0</v>
      </c>
      <c r="V60" s="181"/>
      <c r="W60" s="123">
        <f>IF(R60="nee",0,IF((J60-O60)&lt;0,0,(J60-O60)*tab!$C$58))</f>
        <v>0</v>
      </c>
      <c r="X60" s="123">
        <f>IF(R60="nee",0,(G60-L60)*tab!$G$58+(H60-M60)*tab!$H$58+(I60-N60)*tab!$I$58)</f>
        <v>0</v>
      </c>
      <c r="Y60" s="123">
        <f t="shared" si="11"/>
        <v>0</v>
      </c>
      <c r="Z60" s="5"/>
      <c r="AA60" s="22"/>
    </row>
    <row r="61" spans="2:27" ht="12" customHeight="1" x14ac:dyDescent="0.2">
      <c r="B61" s="18"/>
      <c r="C61" s="1">
        <v>7</v>
      </c>
      <c r="D61" s="118" t="s">
        <v>101</v>
      </c>
      <c r="E61" s="267" t="s">
        <v>169</v>
      </c>
      <c r="F61" s="43"/>
      <c r="G61" s="266">
        <v>2</v>
      </c>
      <c r="H61" s="266">
        <v>0</v>
      </c>
      <c r="I61" s="266">
        <v>0</v>
      </c>
      <c r="J61" s="68">
        <f t="shared" si="8"/>
        <v>2</v>
      </c>
      <c r="K61" s="42"/>
      <c r="L61" s="266">
        <v>0</v>
      </c>
      <c r="M61" s="266">
        <v>0</v>
      </c>
      <c r="N61" s="266">
        <v>0</v>
      </c>
      <c r="O61" s="68">
        <f t="shared" si="9"/>
        <v>0</v>
      </c>
      <c r="P61" s="42"/>
      <c r="Q61" s="123" t="str">
        <f t="shared" si="7"/>
        <v>ja</v>
      </c>
      <c r="R61" s="123" t="str">
        <f t="shared" si="7"/>
        <v>ja</v>
      </c>
      <c r="S61" s="123">
        <f>IF(Q61="nee",0,(J61-O61)*(tab!$C$20*tab!$D$8+tab!$D$23))</f>
        <v>5470.4489440000007</v>
      </c>
      <c r="T61" s="123">
        <f>IF((J61-O61)&lt;=0,0,(G61-L61)*tab!$E$30+(H61-M61)*tab!$F$30+(I61-N61)*tab!$G$30)</f>
        <v>15666.993920000001</v>
      </c>
      <c r="U61" s="123">
        <f t="shared" si="10"/>
        <v>21137.442864000001</v>
      </c>
      <c r="V61" s="181"/>
      <c r="W61" s="123">
        <f>IF(R61="nee",0,IF((J61-O61)&lt;0,0,(J61-O61)*tab!$C$58))</f>
        <v>1118.46</v>
      </c>
      <c r="X61" s="123">
        <f>IF(R61="nee",0,(G61-L61)*tab!$G$58+(H61-M61)*tab!$H$58+(I61-N61)*tab!$I$58)</f>
        <v>1568.8</v>
      </c>
      <c r="Y61" s="123">
        <f t="shared" si="11"/>
        <v>2687.26</v>
      </c>
      <c r="Z61" s="5"/>
      <c r="AA61" s="22"/>
    </row>
    <row r="62" spans="2:27" ht="12" customHeight="1" x14ac:dyDescent="0.2">
      <c r="B62" s="18"/>
      <c r="C62" s="1">
        <v>8</v>
      </c>
      <c r="D62" s="118" t="s">
        <v>102</v>
      </c>
      <c r="E62" s="267" t="s">
        <v>170</v>
      </c>
      <c r="F62" s="43"/>
      <c r="G62" s="266">
        <v>0</v>
      </c>
      <c r="H62" s="266">
        <v>0</v>
      </c>
      <c r="I62" s="266">
        <v>0</v>
      </c>
      <c r="J62" s="68">
        <f t="shared" si="8"/>
        <v>0</v>
      </c>
      <c r="K62" s="42"/>
      <c r="L62" s="266">
        <v>0</v>
      </c>
      <c r="M62" s="266">
        <v>0</v>
      </c>
      <c r="N62" s="266">
        <v>0</v>
      </c>
      <c r="O62" s="68">
        <f t="shared" si="9"/>
        <v>0</v>
      </c>
      <c r="P62" s="42"/>
      <c r="Q62" s="123" t="str">
        <f t="shared" si="7"/>
        <v>ja</v>
      </c>
      <c r="R62" s="123" t="str">
        <f t="shared" si="7"/>
        <v>ja</v>
      </c>
      <c r="S62" s="123">
        <f>IF(Q62="nee",0,(J62-O62)*(tab!$C$20*tab!$D$8+tab!$D$23))</f>
        <v>0</v>
      </c>
      <c r="T62" s="123">
        <f>IF((J62-O62)&lt;=0,0,(G62-L62)*tab!$E$30+(H62-M62)*tab!$F$30+(I62-N62)*tab!$G$30)</f>
        <v>0</v>
      </c>
      <c r="U62" s="123">
        <f t="shared" si="10"/>
        <v>0</v>
      </c>
      <c r="V62" s="181"/>
      <c r="W62" s="123">
        <f>IF(R62="nee",0,IF((J62-O62)&lt;0,0,(J62-O62)*tab!$C$58))</f>
        <v>0</v>
      </c>
      <c r="X62" s="123">
        <f>IF(R62="nee",0,(G62-L62)*tab!$G$58+(H62-M62)*tab!$H$58+(I62-N62)*tab!$I$58)</f>
        <v>0</v>
      </c>
      <c r="Y62" s="123">
        <f t="shared" si="11"/>
        <v>0</v>
      </c>
      <c r="Z62" s="5"/>
      <c r="AA62" s="22"/>
    </row>
    <row r="63" spans="2:27" ht="12" customHeight="1" x14ac:dyDescent="0.2">
      <c r="B63" s="18"/>
      <c r="C63" s="1">
        <v>9</v>
      </c>
      <c r="D63" s="118">
        <f t="shared" ref="D63:E84" si="12">+D27</f>
        <v>0</v>
      </c>
      <c r="E63" s="119">
        <f t="shared" si="12"/>
        <v>0</v>
      </c>
      <c r="F63" s="43"/>
      <c r="G63" s="44"/>
      <c r="H63" s="44"/>
      <c r="I63" s="44"/>
      <c r="J63" s="68">
        <f t="shared" si="8"/>
        <v>0</v>
      </c>
      <c r="K63" s="42"/>
      <c r="L63" s="44"/>
      <c r="M63" s="44"/>
      <c r="N63" s="44"/>
      <c r="O63" s="68">
        <f t="shared" si="9"/>
        <v>0</v>
      </c>
      <c r="P63" s="42"/>
      <c r="Q63" s="123" t="str">
        <f t="shared" si="7"/>
        <v>ja</v>
      </c>
      <c r="R63" s="123" t="str">
        <f t="shared" si="7"/>
        <v>ja</v>
      </c>
      <c r="S63" s="123">
        <f>IF(Q63="nee",0,(J63-O63)*(tab!$C$20*tab!$D$8+tab!$D$23))</f>
        <v>0</v>
      </c>
      <c r="T63" s="123">
        <f>IF((J63-O63)&lt;=0,0,(G63-L63)*tab!$E$30+(H63-M63)*tab!$F$30+(I63-N63)*tab!$G$30)</f>
        <v>0</v>
      </c>
      <c r="U63" s="123">
        <f t="shared" si="10"/>
        <v>0</v>
      </c>
      <c r="V63" s="181"/>
      <c r="W63" s="123">
        <f>IF(R63="nee",0,IF((J63-O63)&lt;0,0,(J63-O63)*tab!$C$58))</f>
        <v>0</v>
      </c>
      <c r="X63" s="123">
        <f>IF(R63="nee",0,(G63-L63)*tab!$G$58+(H63-M63)*tab!$H$58+(I63-N63)*tab!$I$58)</f>
        <v>0</v>
      </c>
      <c r="Y63" s="123">
        <f t="shared" si="11"/>
        <v>0</v>
      </c>
      <c r="Z63" s="5"/>
      <c r="AA63" s="22"/>
    </row>
    <row r="64" spans="2:27" ht="12" customHeight="1" x14ac:dyDescent="0.2">
      <c r="B64" s="18"/>
      <c r="C64" s="1">
        <v>10</v>
      </c>
      <c r="D64" s="118">
        <f t="shared" si="12"/>
        <v>0</v>
      </c>
      <c r="E64" s="119">
        <f t="shared" si="12"/>
        <v>0</v>
      </c>
      <c r="F64" s="43"/>
      <c r="G64" s="44"/>
      <c r="H64" s="44"/>
      <c r="I64" s="44"/>
      <c r="J64" s="68">
        <f t="shared" si="8"/>
        <v>0</v>
      </c>
      <c r="K64" s="42"/>
      <c r="L64" s="44"/>
      <c r="M64" s="44"/>
      <c r="N64" s="44"/>
      <c r="O64" s="68">
        <f t="shared" si="9"/>
        <v>0</v>
      </c>
      <c r="P64" s="42"/>
      <c r="Q64" s="123" t="str">
        <f t="shared" si="7"/>
        <v>ja</v>
      </c>
      <c r="R64" s="123" t="str">
        <f t="shared" si="7"/>
        <v>ja</v>
      </c>
      <c r="S64" s="123">
        <f>IF(Q64="nee",0,(J64-O64)*(tab!$C$20*tab!$D$8+tab!$D$23))</f>
        <v>0</v>
      </c>
      <c r="T64" s="123">
        <f>IF((J64-O64)&lt;=0,0,(G64-L64)*tab!$E$30+(H64-M64)*tab!$F$30+(I64-N64)*tab!$G$30)</f>
        <v>0</v>
      </c>
      <c r="U64" s="123">
        <f t="shared" si="10"/>
        <v>0</v>
      </c>
      <c r="V64" s="181"/>
      <c r="W64" s="123">
        <f>IF(R64="nee",0,IF((J64-O64)&lt;0,0,(J64-O64)*tab!$C$58))</f>
        <v>0</v>
      </c>
      <c r="X64" s="123">
        <f>IF(R64="nee",0,(G64-L64)*tab!$G$58+(H64-M64)*tab!$H$58+(I64-N64)*tab!$I$58)</f>
        <v>0</v>
      </c>
      <c r="Y64" s="123">
        <f t="shared" si="11"/>
        <v>0</v>
      </c>
      <c r="Z64" s="5"/>
      <c r="AA64" s="22"/>
    </row>
    <row r="65" spans="2:27" ht="12" customHeight="1" x14ac:dyDescent="0.2">
      <c r="B65" s="18"/>
      <c r="C65" s="1">
        <v>11</v>
      </c>
      <c r="D65" s="118">
        <f t="shared" si="12"/>
        <v>0</v>
      </c>
      <c r="E65" s="119">
        <f t="shared" si="12"/>
        <v>0</v>
      </c>
      <c r="F65" s="43"/>
      <c r="G65" s="44"/>
      <c r="H65" s="44"/>
      <c r="I65" s="44"/>
      <c r="J65" s="68">
        <f t="shared" si="8"/>
        <v>0</v>
      </c>
      <c r="K65" s="42"/>
      <c r="L65" s="44"/>
      <c r="M65" s="44"/>
      <c r="N65" s="44"/>
      <c r="O65" s="68">
        <f t="shared" si="9"/>
        <v>0</v>
      </c>
      <c r="P65" s="42"/>
      <c r="Q65" s="123" t="str">
        <f t="shared" si="7"/>
        <v>ja</v>
      </c>
      <c r="R65" s="123" t="str">
        <f t="shared" si="7"/>
        <v>ja</v>
      </c>
      <c r="S65" s="123">
        <f>IF(Q65="nee",0,(J65-O65)*(tab!$C$20*tab!$D$8+tab!$D$23))</f>
        <v>0</v>
      </c>
      <c r="T65" s="123">
        <f>IF((J65-O65)&lt;=0,0,(G65-L65)*tab!$E$30+(H65-M65)*tab!$F$30+(I65-N65)*tab!$G$30)</f>
        <v>0</v>
      </c>
      <c r="U65" s="123">
        <f t="shared" si="10"/>
        <v>0</v>
      </c>
      <c r="V65" s="181"/>
      <c r="W65" s="123">
        <f>IF(R65="nee",0,IF((J65-O65)&lt;0,0,(J65-O65)*tab!$C$58))</f>
        <v>0</v>
      </c>
      <c r="X65" s="123">
        <f>IF(R65="nee",0,(G65-L65)*tab!$G$58+(H65-M65)*tab!$H$58+(I65-N65)*tab!$I$58)</f>
        <v>0</v>
      </c>
      <c r="Y65" s="123">
        <f t="shared" si="11"/>
        <v>0</v>
      </c>
      <c r="Z65" s="5"/>
      <c r="AA65" s="22"/>
    </row>
    <row r="66" spans="2:27" ht="12" customHeight="1" x14ac:dyDescent="0.2">
      <c r="B66" s="18"/>
      <c r="C66" s="1">
        <v>12</v>
      </c>
      <c r="D66" s="118">
        <f t="shared" si="12"/>
        <v>0</v>
      </c>
      <c r="E66" s="119">
        <f t="shared" si="12"/>
        <v>0</v>
      </c>
      <c r="F66" s="43"/>
      <c r="G66" s="44"/>
      <c r="H66" s="44"/>
      <c r="I66" s="44"/>
      <c r="J66" s="68">
        <f t="shared" si="8"/>
        <v>0</v>
      </c>
      <c r="K66" s="42"/>
      <c r="L66" s="44"/>
      <c r="M66" s="44"/>
      <c r="N66" s="44"/>
      <c r="O66" s="68">
        <f t="shared" si="9"/>
        <v>0</v>
      </c>
      <c r="P66" s="42"/>
      <c r="Q66" s="123" t="str">
        <f t="shared" si="7"/>
        <v>ja</v>
      </c>
      <c r="R66" s="123" t="str">
        <f t="shared" si="7"/>
        <v>ja</v>
      </c>
      <c r="S66" s="123">
        <f>IF(Q66="nee",0,(J66-O66)*(tab!$C$20*tab!$D$8+tab!$D$23))</f>
        <v>0</v>
      </c>
      <c r="T66" s="123">
        <f>IF((J66-O66)&lt;=0,0,(G66-L66)*tab!$E$30+(H66-M66)*tab!$F$30+(I66-N66)*tab!$G$30)</f>
        <v>0</v>
      </c>
      <c r="U66" s="123">
        <f t="shared" si="10"/>
        <v>0</v>
      </c>
      <c r="V66" s="181"/>
      <c r="W66" s="123">
        <f>IF(R66="nee",0,IF((J66-O66)&lt;0,0,(J66-O66)*tab!$C$58))</f>
        <v>0</v>
      </c>
      <c r="X66" s="123">
        <f>IF(R66="nee",0,(G66-L66)*tab!$G$58+(H66-M66)*tab!$H$58+(I66-N66)*tab!$I$58)</f>
        <v>0</v>
      </c>
      <c r="Y66" s="123">
        <f t="shared" si="11"/>
        <v>0</v>
      </c>
      <c r="Z66" s="5"/>
      <c r="AA66" s="22"/>
    </row>
    <row r="67" spans="2:27" ht="12" customHeight="1" x14ac:dyDescent="0.2">
      <c r="B67" s="18"/>
      <c r="C67" s="1">
        <v>13</v>
      </c>
      <c r="D67" s="118">
        <f t="shared" si="12"/>
        <v>0</v>
      </c>
      <c r="E67" s="119">
        <f t="shared" si="12"/>
        <v>0</v>
      </c>
      <c r="F67" s="43"/>
      <c r="G67" s="44"/>
      <c r="H67" s="44"/>
      <c r="I67" s="44"/>
      <c r="J67" s="68">
        <f t="shared" si="8"/>
        <v>0</v>
      </c>
      <c r="K67" s="42"/>
      <c r="L67" s="44"/>
      <c r="M67" s="44"/>
      <c r="N67" s="44"/>
      <c r="O67" s="68">
        <f t="shared" si="9"/>
        <v>0</v>
      </c>
      <c r="P67" s="42"/>
      <c r="Q67" s="123" t="str">
        <f t="shared" si="7"/>
        <v>ja</v>
      </c>
      <c r="R67" s="123" t="str">
        <f t="shared" si="7"/>
        <v>ja</v>
      </c>
      <c r="S67" s="123">
        <f>IF(Q67="nee",0,(J67-O67)*(tab!$C$20*tab!$D$8+tab!$D$23))</f>
        <v>0</v>
      </c>
      <c r="T67" s="123">
        <f>IF((J67-O67)&lt;=0,0,(G67-L67)*tab!$E$30+(H67-M67)*tab!$F$30+(I67-N67)*tab!$G$30)</f>
        <v>0</v>
      </c>
      <c r="U67" s="123">
        <f t="shared" si="10"/>
        <v>0</v>
      </c>
      <c r="V67" s="181"/>
      <c r="W67" s="123">
        <f>IF(R67="nee",0,IF((J67-O67)&lt;0,0,(J67-O67)*tab!$C$58))</f>
        <v>0</v>
      </c>
      <c r="X67" s="123">
        <f>IF(R67="nee",0,(G67-L67)*tab!$G$58+(H67-M67)*tab!$H$58+(I67-N67)*tab!$I$58)</f>
        <v>0</v>
      </c>
      <c r="Y67" s="123">
        <f t="shared" si="11"/>
        <v>0</v>
      </c>
      <c r="Z67" s="5"/>
      <c r="AA67" s="22"/>
    </row>
    <row r="68" spans="2:27" ht="12" customHeight="1" x14ac:dyDescent="0.2">
      <c r="B68" s="18"/>
      <c r="C68" s="1">
        <v>14</v>
      </c>
      <c r="D68" s="118">
        <f t="shared" si="12"/>
        <v>0</v>
      </c>
      <c r="E68" s="119">
        <f t="shared" si="12"/>
        <v>0</v>
      </c>
      <c r="F68" s="43"/>
      <c r="G68" s="44"/>
      <c r="H68" s="44"/>
      <c r="I68" s="44"/>
      <c r="J68" s="68">
        <f t="shared" si="8"/>
        <v>0</v>
      </c>
      <c r="K68" s="42"/>
      <c r="L68" s="44"/>
      <c r="M68" s="44"/>
      <c r="N68" s="44"/>
      <c r="O68" s="68">
        <f t="shared" si="9"/>
        <v>0</v>
      </c>
      <c r="P68" s="42"/>
      <c r="Q68" s="123" t="str">
        <f t="shared" si="7"/>
        <v>ja</v>
      </c>
      <c r="R68" s="123" t="str">
        <f t="shared" si="7"/>
        <v>ja</v>
      </c>
      <c r="S68" s="123">
        <f>IF(Q68="nee",0,(J68-O68)*(tab!$C$20*tab!$D$8+tab!$D$23))</f>
        <v>0</v>
      </c>
      <c r="T68" s="123">
        <f>IF((J68-O68)&lt;=0,0,(G68-L68)*tab!$E$30+(H68-M68)*tab!$F$30+(I68-N68)*tab!$G$30)</f>
        <v>0</v>
      </c>
      <c r="U68" s="123">
        <f t="shared" si="10"/>
        <v>0</v>
      </c>
      <c r="V68" s="181"/>
      <c r="W68" s="123">
        <f>IF(R68="nee",0,IF((J68-O68)&lt;0,0,(J68-O68)*tab!$C$58))</f>
        <v>0</v>
      </c>
      <c r="X68" s="123">
        <f>IF(R68="nee",0,(G68-L68)*tab!$G$58+(H68-M68)*tab!$H$58+(I68-N68)*tab!$I$58)</f>
        <v>0</v>
      </c>
      <c r="Y68" s="123">
        <f t="shared" si="11"/>
        <v>0</v>
      </c>
      <c r="Z68" s="5"/>
      <c r="AA68" s="22"/>
    </row>
    <row r="69" spans="2:27" ht="12" customHeight="1" x14ac:dyDescent="0.2">
      <c r="B69" s="18"/>
      <c r="C69" s="1">
        <v>15</v>
      </c>
      <c r="D69" s="118">
        <f t="shared" si="12"/>
        <v>0</v>
      </c>
      <c r="E69" s="119">
        <f t="shared" si="12"/>
        <v>0</v>
      </c>
      <c r="F69" s="43"/>
      <c r="G69" s="44"/>
      <c r="H69" s="44"/>
      <c r="I69" s="44"/>
      <c r="J69" s="68">
        <f t="shared" si="8"/>
        <v>0</v>
      </c>
      <c r="K69" s="42"/>
      <c r="L69" s="44"/>
      <c r="M69" s="44"/>
      <c r="N69" s="44"/>
      <c r="O69" s="68">
        <f t="shared" si="9"/>
        <v>0</v>
      </c>
      <c r="P69" s="42"/>
      <c r="Q69" s="123" t="str">
        <f t="shared" si="7"/>
        <v>ja</v>
      </c>
      <c r="R69" s="123" t="str">
        <f t="shared" si="7"/>
        <v>ja</v>
      </c>
      <c r="S69" s="123">
        <f>IF(Q69="nee",0,(J69-O69)*(tab!$C$20*tab!$D$8+tab!$D$23))</f>
        <v>0</v>
      </c>
      <c r="T69" s="123">
        <f>IF((J69-O69)&lt;=0,0,(G69-L69)*tab!$E$30+(H69-M69)*tab!$F$30+(I69-N69)*tab!$G$30)</f>
        <v>0</v>
      </c>
      <c r="U69" s="123">
        <f t="shared" si="10"/>
        <v>0</v>
      </c>
      <c r="V69" s="181"/>
      <c r="W69" s="123">
        <f>IF(R69="nee",0,IF((J69-O69)&lt;0,0,(J69-O69)*tab!$C$58))</f>
        <v>0</v>
      </c>
      <c r="X69" s="123">
        <f>IF(R69="nee",0,(G69-L69)*tab!$G$58+(H69-M69)*tab!$H$58+(I69-N69)*tab!$I$58)</f>
        <v>0</v>
      </c>
      <c r="Y69" s="123">
        <f t="shared" si="11"/>
        <v>0</v>
      </c>
      <c r="Z69" s="5"/>
      <c r="AA69" s="22"/>
    </row>
    <row r="70" spans="2:27" ht="12" customHeight="1" x14ac:dyDescent="0.2">
      <c r="B70" s="18"/>
      <c r="C70" s="1">
        <v>16</v>
      </c>
      <c r="D70" s="118">
        <f t="shared" si="12"/>
        <v>0</v>
      </c>
      <c r="E70" s="119">
        <f t="shared" si="12"/>
        <v>0</v>
      </c>
      <c r="F70" s="43"/>
      <c r="G70" s="44"/>
      <c r="H70" s="44"/>
      <c r="I70" s="44"/>
      <c r="J70" s="68">
        <f t="shared" si="8"/>
        <v>0</v>
      </c>
      <c r="K70" s="42"/>
      <c r="L70" s="44"/>
      <c r="M70" s="44"/>
      <c r="N70" s="44"/>
      <c r="O70" s="68">
        <f t="shared" si="9"/>
        <v>0</v>
      </c>
      <c r="P70" s="42"/>
      <c r="Q70" s="123" t="str">
        <f t="shared" si="7"/>
        <v>ja</v>
      </c>
      <c r="R70" s="123" t="str">
        <f t="shared" si="7"/>
        <v>ja</v>
      </c>
      <c r="S70" s="123">
        <f>IF(Q70="nee",0,(J70-O70)*(tab!$C$20*tab!$D$8+tab!$D$23))</f>
        <v>0</v>
      </c>
      <c r="T70" s="123">
        <f>IF((J70-O70)&lt;=0,0,(G70-L70)*tab!$E$30+(H70-M70)*tab!$F$30+(I70-N70)*tab!$G$30)</f>
        <v>0</v>
      </c>
      <c r="U70" s="123">
        <f t="shared" si="10"/>
        <v>0</v>
      </c>
      <c r="V70" s="181"/>
      <c r="W70" s="123">
        <f>IF(R70="nee",0,IF((J70-O70)&lt;0,0,(J70-O70)*tab!$C$58))</f>
        <v>0</v>
      </c>
      <c r="X70" s="123">
        <f>IF(R70="nee",0,(G70-L70)*tab!$G$58+(H70-M70)*tab!$H$58+(I70-N70)*tab!$I$58)</f>
        <v>0</v>
      </c>
      <c r="Y70" s="123">
        <f t="shared" si="11"/>
        <v>0</v>
      </c>
      <c r="Z70" s="5"/>
      <c r="AA70" s="22"/>
    </row>
    <row r="71" spans="2:27" ht="12" customHeight="1" x14ac:dyDescent="0.2">
      <c r="B71" s="18"/>
      <c r="C71" s="1">
        <v>17</v>
      </c>
      <c r="D71" s="118">
        <f t="shared" si="12"/>
        <v>0</v>
      </c>
      <c r="E71" s="119">
        <f t="shared" si="12"/>
        <v>0</v>
      </c>
      <c r="F71" s="43"/>
      <c r="G71" s="44"/>
      <c r="H71" s="44"/>
      <c r="I71" s="44"/>
      <c r="J71" s="68">
        <f t="shared" si="8"/>
        <v>0</v>
      </c>
      <c r="K71" s="42"/>
      <c r="L71" s="44"/>
      <c r="M71" s="44"/>
      <c r="N71" s="44"/>
      <c r="O71" s="68">
        <f t="shared" si="9"/>
        <v>0</v>
      </c>
      <c r="P71" s="42"/>
      <c r="Q71" s="123" t="str">
        <f t="shared" si="7"/>
        <v>ja</v>
      </c>
      <c r="R71" s="123" t="str">
        <f t="shared" si="7"/>
        <v>ja</v>
      </c>
      <c r="S71" s="123">
        <f>IF(Q71="nee",0,(J71-O71)*(tab!$C$20*tab!$D$8+tab!$D$23))</f>
        <v>0</v>
      </c>
      <c r="T71" s="123">
        <f>IF((J71-O71)&lt;=0,0,(G71-L71)*tab!$E$30+(H71-M71)*tab!$F$30+(I71-N71)*tab!$G$30)</f>
        <v>0</v>
      </c>
      <c r="U71" s="123">
        <f t="shared" si="10"/>
        <v>0</v>
      </c>
      <c r="V71" s="181"/>
      <c r="W71" s="123">
        <f>IF(R71="nee",0,IF((J71-O71)&lt;0,0,(J71-O71)*tab!$C$58))</f>
        <v>0</v>
      </c>
      <c r="X71" s="123">
        <f>IF(R71="nee",0,(G71-L71)*tab!$G$58+(H71-M71)*tab!$H$58+(I71-N71)*tab!$I$58)</f>
        <v>0</v>
      </c>
      <c r="Y71" s="123">
        <f t="shared" si="11"/>
        <v>0</v>
      </c>
      <c r="Z71" s="5"/>
      <c r="AA71" s="22"/>
    </row>
    <row r="72" spans="2:27" ht="12" customHeight="1" x14ac:dyDescent="0.2">
      <c r="B72" s="18"/>
      <c r="C72" s="1">
        <v>18</v>
      </c>
      <c r="D72" s="118">
        <f t="shared" si="12"/>
        <v>0</v>
      </c>
      <c r="E72" s="119">
        <f t="shared" si="12"/>
        <v>0</v>
      </c>
      <c r="F72" s="43"/>
      <c r="G72" s="44"/>
      <c r="H72" s="44"/>
      <c r="I72" s="44"/>
      <c r="J72" s="68">
        <f t="shared" si="8"/>
        <v>0</v>
      </c>
      <c r="K72" s="42"/>
      <c r="L72" s="44"/>
      <c r="M72" s="44"/>
      <c r="N72" s="44"/>
      <c r="O72" s="68">
        <f t="shared" si="9"/>
        <v>0</v>
      </c>
      <c r="P72" s="42"/>
      <c r="Q72" s="123" t="str">
        <f t="shared" si="7"/>
        <v>ja</v>
      </c>
      <c r="R72" s="123" t="str">
        <f t="shared" si="7"/>
        <v>ja</v>
      </c>
      <c r="S72" s="123">
        <f>IF(Q72="nee",0,(J72-O72)*(tab!$C$20*tab!$D$8+tab!$D$23))</f>
        <v>0</v>
      </c>
      <c r="T72" s="123">
        <f>IF((J72-O72)&lt;=0,0,(G72-L72)*tab!$E$30+(H72-M72)*tab!$F$30+(I72-N72)*tab!$G$30)</f>
        <v>0</v>
      </c>
      <c r="U72" s="123">
        <f t="shared" si="10"/>
        <v>0</v>
      </c>
      <c r="V72" s="181"/>
      <c r="W72" s="123">
        <f>IF(R72="nee",0,IF((J72-O72)&lt;0,0,(J72-O72)*tab!$C$58))</f>
        <v>0</v>
      </c>
      <c r="X72" s="123">
        <f>IF(R72="nee",0,(G72-L72)*tab!$G$58+(H72-M72)*tab!$H$58+(I72-N72)*tab!$I$58)</f>
        <v>0</v>
      </c>
      <c r="Y72" s="123">
        <f t="shared" si="11"/>
        <v>0</v>
      </c>
      <c r="Z72" s="5"/>
      <c r="AA72" s="22"/>
    </row>
    <row r="73" spans="2:27" ht="12" customHeight="1" x14ac:dyDescent="0.2">
      <c r="B73" s="18"/>
      <c r="C73" s="1">
        <v>19</v>
      </c>
      <c r="D73" s="118">
        <f t="shared" si="12"/>
        <v>0</v>
      </c>
      <c r="E73" s="119">
        <f t="shared" si="12"/>
        <v>0</v>
      </c>
      <c r="F73" s="43"/>
      <c r="G73" s="44"/>
      <c r="H73" s="44"/>
      <c r="I73" s="44"/>
      <c r="J73" s="68">
        <f t="shared" si="8"/>
        <v>0</v>
      </c>
      <c r="K73" s="42"/>
      <c r="L73" s="44"/>
      <c r="M73" s="44"/>
      <c r="N73" s="44"/>
      <c r="O73" s="68">
        <f t="shared" si="9"/>
        <v>0</v>
      </c>
      <c r="P73" s="42"/>
      <c r="Q73" s="123" t="str">
        <f t="shared" si="7"/>
        <v>ja</v>
      </c>
      <c r="R73" s="123" t="str">
        <f t="shared" si="7"/>
        <v>ja</v>
      </c>
      <c r="S73" s="123">
        <f>IF(Q73="nee",0,(J73-O73)*(tab!$C$20*tab!$D$8+tab!$D$23))</f>
        <v>0</v>
      </c>
      <c r="T73" s="123">
        <f>IF((J73-O73)&lt;=0,0,(G73-L73)*tab!$E$30+(H73-M73)*tab!$F$30+(I73-N73)*tab!$G$30)</f>
        <v>0</v>
      </c>
      <c r="U73" s="123">
        <f t="shared" si="10"/>
        <v>0</v>
      </c>
      <c r="V73" s="181"/>
      <c r="W73" s="123">
        <f>IF(R73="nee",0,IF((J73-O73)&lt;0,0,(J73-O73)*tab!$C$58))</f>
        <v>0</v>
      </c>
      <c r="X73" s="123">
        <f>IF(R73="nee",0,(G73-L73)*tab!$G$58+(H73-M73)*tab!$H$58+(I73-N73)*tab!$I$58)</f>
        <v>0</v>
      </c>
      <c r="Y73" s="123">
        <f t="shared" si="11"/>
        <v>0</v>
      </c>
      <c r="Z73" s="5"/>
      <c r="AA73" s="22"/>
    </row>
    <row r="74" spans="2:27" ht="12" customHeight="1" x14ac:dyDescent="0.2">
      <c r="B74" s="18"/>
      <c r="C74" s="1">
        <v>20</v>
      </c>
      <c r="D74" s="118">
        <f t="shared" si="12"/>
        <v>0</v>
      </c>
      <c r="E74" s="119">
        <f t="shared" si="12"/>
        <v>0</v>
      </c>
      <c r="F74" s="43"/>
      <c r="G74" s="44"/>
      <c r="H74" s="44"/>
      <c r="I74" s="44"/>
      <c r="J74" s="68">
        <f t="shared" si="8"/>
        <v>0</v>
      </c>
      <c r="K74" s="42"/>
      <c r="L74" s="44"/>
      <c r="M74" s="44"/>
      <c r="N74" s="44"/>
      <c r="O74" s="68">
        <f t="shared" si="9"/>
        <v>0</v>
      </c>
      <c r="P74" s="42"/>
      <c r="Q74" s="123" t="str">
        <f t="shared" si="7"/>
        <v>ja</v>
      </c>
      <c r="R74" s="123" t="str">
        <f t="shared" si="7"/>
        <v>ja</v>
      </c>
      <c r="S74" s="123">
        <f>IF(Q74="nee",0,(J74-O74)*(tab!$C$20*tab!$D$8+tab!$D$23))</f>
        <v>0</v>
      </c>
      <c r="T74" s="123">
        <f>IF((J74-O74)&lt;=0,0,(G74-L74)*tab!$E$30+(H74-M74)*tab!$F$30+(I74-N74)*tab!$G$30)</f>
        <v>0</v>
      </c>
      <c r="U74" s="123">
        <f t="shared" si="10"/>
        <v>0</v>
      </c>
      <c r="V74" s="181"/>
      <c r="W74" s="123">
        <f>IF(R74="nee",0,IF((J74-O74)&lt;0,0,(J74-O74)*tab!$C$58))</f>
        <v>0</v>
      </c>
      <c r="X74" s="123">
        <f>IF(R74="nee",0,(G74-L74)*tab!$G$58+(H74-M74)*tab!$H$58+(I74-N74)*tab!$I$58)</f>
        <v>0</v>
      </c>
      <c r="Y74" s="123">
        <f t="shared" si="11"/>
        <v>0</v>
      </c>
      <c r="Z74" s="5"/>
      <c r="AA74" s="22"/>
    </row>
    <row r="75" spans="2:27" ht="12" customHeight="1" x14ac:dyDescent="0.2">
      <c r="B75" s="18"/>
      <c r="C75" s="1">
        <v>21</v>
      </c>
      <c r="D75" s="118">
        <f t="shared" si="12"/>
        <v>0</v>
      </c>
      <c r="E75" s="119">
        <f t="shared" si="12"/>
        <v>0</v>
      </c>
      <c r="F75" s="43"/>
      <c r="G75" s="44"/>
      <c r="H75" s="44"/>
      <c r="I75" s="44"/>
      <c r="J75" s="68">
        <f t="shared" si="8"/>
        <v>0</v>
      </c>
      <c r="K75" s="42"/>
      <c r="L75" s="44"/>
      <c r="M75" s="44"/>
      <c r="N75" s="44"/>
      <c r="O75" s="68">
        <f t="shared" si="9"/>
        <v>0</v>
      </c>
      <c r="P75" s="42"/>
      <c r="Q75" s="123" t="str">
        <f t="shared" si="7"/>
        <v>ja</v>
      </c>
      <c r="R75" s="123" t="str">
        <f t="shared" si="7"/>
        <v>ja</v>
      </c>
      <c r="S75" s="123">
        <f>IF(Q75="nee",0,(J75-O75)*(tab!$C$20*tab!$D$8+tab!$D$23))</f>
        <v>0</v>
      </c>
      <c r="T75" s="123">
        <f>IF((J75-O75)&lt;=0,0,(G75-L75)*tab!$E$30+(H75-M75)*tab!$F$30+(I75-N75)*tab!$G$30)</f>
        <v>0</v>
      </c>
      <c r="U75" s="123">
        <f t="shared" si="10"/>
        <v>0</v>
      </c>
      <c r="V75" s="181"/>
      <c r="W75" s="123">
        <f>IF(R75="nee",0,IF((J75-O75)&lt;0,0,(J75-O75)*tab!$C$58))</f>
        <v>0</v>
      </c>
      <c r="X75" s="123">
        <f>IF(R75="nee",0,(G75-L75)*tab!$G$58+(H75-M75)*tab!$H$58+(I75-N75)*tab!$I$58)</f>
        <v>0</v>
      </c>
      <c r="Y75" s="123">
        <f t="shared" si="11"/>
        <v>0</v>
      </c>
      <c r="Z75" s="5"/>
      <c r="AA75" s="22"/>
    </row>
    <row r="76" spans="2:27" ht="12" customHeight="1" x14ac:dyDescent="0.2">
      <c r="B76" s="18"/>
      <c r="C76" s="1">
        <v>22</v>
      </c>
      <c r="D76" s="118">
        <f t="shared" si="12"/>
        <v>0</v>
      </c>
      <c r="E76" s="119">
        <f t="shared" si="12"/>
        <v>0</v>
      </c>
      <c r="F76" s="43"/>
      <c r="G76" s="44"/>
      <c r="H76" s="44"/>
      <c r="I76" s="44"/>
      <c r="J76" s="68">
        <f t="shared" si="8"/>
        <v>0</v>
      </c>
      <c r="K76" s="42"/>
      <c r="L76" s="44"/>
      <c r="M76" s="44"/>
      <c r="N76" s="44"/>
      <c r="O76" s="68">
        <f t="shared" si="9"/>
        <v>0</v>
      </c>
      <c r="P76" s="42"/>
      <c r="Q76" s="123" t="str">
        <f t="shared" si="7"/>
        <v>ja</v>
      </c>
      <c r="R76" s="123" t="str">
        <f t="shared" si="7"/>
        <v>ja</v>
      </c>
      <c r="S76" s="123">
        <f>IF(Q76="nee",0,(J76-O76)*(tab!$C$20*tab!$D$8+tab!$D$23))</f>
        <v>0</v>
      </c>
      <c r="T76" s="123">
        <f>IF((J76-O76)&lt;=0,0,(G76-L76)*tab!$E$30+(H76-M76)*tab!$F$30+(I76-N76)*tab!$G$30)</f>
        <v>0</v>
      </c>
      <c r="U76" s="123">
        <f t="shared" si="10"/>
        <v>0</v>
      </c>
      <c r="V76" s="181"/>
      <c r="W76" s="123">
        <f>IF(R76="nee",0,IF((J76-O76)&lt;0,0,(J76-O76)*tab!$C$58))</f>
        <v>0</v>
      </c>
      <c r="X76" s="123">
        <f>IF(R76="nee",0,(G76-L76)*tab!$G$58+(H76-M76)*tab!$H$58+(I76-N76)*tab!$I$58)</f>
        <v>0</v>
      </c>
      <c r="Y76" s="123">
        <f t="shared" si="11"/>
        <v>0</v>
      </c>
      <c r="Z76" s="5"/>
      <c r="AA76" s="22"/>
    </row>
    <row r="77" spans="2:27" ht="12" customHeight="1" x14ac:dyDescent="0.2">
      <c r="B77" s="18"/>
      <c r="C77" s="1">
        <v>23</v>
      </c>
      <c r="D77" s="118">
        <f t="shared" si="12"/>
        <v>0</v>
      </c>
      <c r="E77" s="119">
        <f t="shared" si="12"/>
        <v>0</v>
      </c>
      <c r="F77" s="43"/>
      <c r="G77" s="44"/>
      <c r="H77" s="44"/>
      <c r="I77" s="44"/>
      <c r="J77" s="68">
        <f t="shared" si="8"/>
        <v>0</v>
      </c>
      <c r="K77" s="42"/>
      <c r="L77" s="44"/>
      <c r="M77" s="44"/>
      <c r="N77" s="44"/>
      <c r="O77" s="68">
        <f t="shared" si="9"/>
        <v>0</v>
      </c>
      <c r="P77" s="42"/>
      <c r="Q77" s="123" t="str">
        <f t="shared" si="7"/>
        <v>ja</v>
      </c>
      <c r="R77" s="123" t="str">
        <f t="shared" si="7"/>
        <v>ja</v>
      </c>
      <c r="S77" s="123">
        <f>IF(Q77="nee",0,(J77-O77)*(tab!$C$20*tab!$D$8+tab!$D$23))</f>
        <v>0</v>
      </c>
      <c r="T77" s="123">
        <f>IF((J77-O77)&lt;=0,0,(G77-L77)*tab!$E$30+(H77-M77)*tab!$F$30+(I77-N77)*tab!$G$30)</f>
        <v>0</v>
      </c>
      <c r="U77" s="123">
        <f t="shared" si="10"/>
        <v>0</v>
      </c>
      <c r="V77" s="181"/>
      <c r="W77" s="123">
        <f>IF(R77="nee",0,IF((J77-O77)&lt;0,0,(J77-O77)*tab!$C$58))</f>
        <v>0</v>
      </c>
      <c r="X77" s="123">
        <f>IF(R77="nee",0,(G77-L77)*tab!$G$58+(H77-M77)*tab!$H$58+(I77-N77)*tab!$I$58)</f>
        <v>0</v>
      </c>
      <c r="Y77" s="123">
        <f t="shared" si="11"/>
        <v>0</v>
      </c>
      <c r="Z77" s="5"/>
      <c r="AA77" s="22"/>
    </row>
    <row r="78" spans="2:27" ht="12" customHeight="1" x14ac:dyDescent="0.2">
      <c r="B78" s="18"/>
      <c r="C78" s="1">
        <v>24</v>
      </c>
      <c r="D78" s="118">
        <f t="shared" si="12"/>
        <v>0</v>
      </c>
      <c r="E78" s="119">
        <f t="shared" si="12"/>
        <v>0</v>
      </c>
      <c r="F78" s="43"/>
      <c r="G78" s="44"/>
      <c r="H78" s="44"/>
      <c r="I78" s="44"/>
      <c r="J78" s="68">
        <f t="shared" si="8"/>
        <v>0</v>
      </c>
      <c r="K78" s="42"/>
      <c r="L78" s="44"/>
      <c r="M78" s="44"/>
      <c r="N78" s="44"/>
      <c r="O78" s="68">
        <f t="shared" si="9"/>
        <v>0</v>
      </c>
      <c r="P78" s="42"/>
      <c r="Q78" s="123" t="str">
        <f t="shared" si="7"/>
        <v>ja</v>
      </c>
      <c r="R78" s="123" t="str">
        <f t="shared" si="7"/>
        <v>ja</v>
      </c>
      <c r="S78" s="123">
        <f>IF(Q78="nee",0,(J78-O78)*(tab!$C$20*tab!$D$8+tab!$D$23))</f>
        <v>0</v>
      </c>
      <c r="T78" s="123">
        <f>IF((J78-O78)&lt;=0,0,(G78-L78)*tab!$E$30+(H78-M78)*tab!$F$30+(I78-N78)*tab!$G$30)</f>
        <v>0</v>
      </c>
      <c r="U78" s="123">
        <f t="shared" si="10"/>
        <v>0</v>
      </c>
      <c r="V78" s="181"/>
      <c r="W78" s="123">
        <f>IF(R78="nee",0,IF((J78-O78)&lt;0,0,(J78-O78)*tab!$C$58))</f>
        <v>0</v>
      </c>
      <c r="X78" s="123">
        <f>IF(R78="nee",0,(G78-L78)*tab!$G$58+(H78-M78)*tab!$H$58+(I78-N78)*tab!$I$58)</f>
        <v>0</v>
      </c>
      <c r="Y78" s="123">
        <f t="shared" si="11"/>
        <v>0</v>
      </c>
      <c r="Z78" s="5"/>
      <c r="AA78" s="22"/>
    </row>
    <row r="79" spans="2:27" ht="12" customHeight="1" x14ac:dyDescent="0.2">
      <c r="B79" s="18"/>
      <c r="C79" s="1">
        <v>25</v>
      </c>
      <c r="D79" s="118">
        <f t="shared" si="12"/>
        <v>0</v>
      </c>
      <c r="E79" s="119">
        <f t="shared" si="12"/>
        <v>0</v>
      </c>
      <c r="F79" s="43"/>
      <c r="G79" s="44"/>
      <c r="H79" s="44"/>
      <c r="I79" s="44"/>
      <c r="J79" s="68">
        <f t="shared" si="8"/>
        <v>0</v>
      </c>
      <c r="K79" s="42"/>
      <c r="L79" s="44"/>
      <c r="M79" s="44"/>
      <c r="N79" s="44"/>
      <c r="O79" s="68">
        <f t="shared" si="9"/>
        <v>0</v>
      </c>
      <c r="P79" s="42"/>
      <c r="Q79" s="123" t="str">
        <f t="shared" si="7"/>
        <v>ja</v>
      </c>
      <c r="R79" s="123" t="str">
        <f t="shared" si="7"/>
        <v>ja</v>
      </c>
      <c r="S79" s="123">
        <f>IF(Q79="nee",0,(J79-O79)*(tab!$C$20*tab!$D$8+tab!$D$23))</f>
        <v>0</v>
      </c>
      <c r="T79" s="123">
        <f>IF((J79-O79)&lt;=0,0,(G79-L79)*tab!$E$30+(H79-M79)*tab!$F$30+(I79-N79)*tab!$G$30)</f>
        <v>0</v>
      </c>
      <c r="U79" s="123">
        <f t="shared" si="10"/>
        <v>0</v>
      </c>
      <c r="V79" s="181"/>
      <c r="W79" s="123">
        <f>IF(R79="nee",0,IF((J79-O79)&lt;0,0,(J79-O79)*tab!$C$58))</f>
        <v>0</v>
      </c>
      <c r="X79" s="123">
        <f>IF(R79="nee",0,(G79-L79)*tab!$G$58+(H79-M79)*tab!$H$58+(I79-N79)*tab!$I$58)</f>
        <v>0</v>
      </c>
      <c r="Y79" s="123">
        <f t="shared" si="11"/>
        <v>0</v>
      </c>
      <c r="Z79" s="5"/>
      <c r="AA79" s="22"/>
    </row>
    <row r="80" spans="2:27" ht="12" customHeight="1" x14ac:dyDescent="0.2">
      <c r="B80" s="18"/>
      <c r="C80" s="1">
        <v>26</v>
      </c>
      <c r="D80" s="118">
        <f t="shared" si="12"/>
        <v>0</v>
      </c>
      <c r="E80" s="119">
        <f t="shared" si="12"/>
        <v>0</v>
      </c>
      <c r="F80" s="43"/>
      <c r="G80" s="44"/>
      <c r="H80" s="44"/>
      <c r="I80" s="44"/>
      <c r="J80" s="68">
        <f t="shared" si="8"/>
        <v>0</v>
      </c>
      <c r="K80" s="42"/>
      <c r="L80" s="44"/>
      <c r="M80" s="44"/>
      <c r="N80" s="44"/>
      <c r="O80" s="68">
        <f t="shared" si="9"/>
        <v>0</v>
      </c>
      <c r="P80" s="42"/>
      <c r="Q80" s="123" t="str">
        <f t="shared" si="7"/>
        <v>ja</v>
      </c>
      <c r="R80" s="123" t="str">
        <f t="shared" si="7"/>
        <v>ja</v>
      </c>
      <c r="S80" s="123">
        <f>IF(Q80="nee",0,(J80-O80)*(tab!$C$20*tab!$D$8+tab!$D$23))</f>
        <v>0</v>
      </c>
      <c r="T80" s="123">
        <f>IF((J80-O80)&lt;=0,0,(G80-L80)*tab!$E$30+(H80-M80)*tab!$F$30+(I80-N80)*tab!$G$30)</f>
        <v>0</v>
      </c>
      <c r="U80" s="123">
        <f t="shared" si="10"/>
        <v>0</v>
      </c>
      <c r="V80" s="181"/>
      <c r="W80" s="123">
        <f>IF(R80="nee",0,IF((J80-O80)&lt;0,0,(J80-O80)*tab!$C$58))</f>
        <v>0</v>
      </c>
      <c r="X80" s="123">
        <f>IF(R80="nee",0,(G80-L80)*tab!$G$58+(H80-M80)*tab!$H$58+(I80-N80)*tab!$I$58)</f>
        <v>0</v>
      </c>
      <c r="Y80" s="123">
        <f t="shared" si="11"/>
        <v>0</v>
      </c>
      <c r="Z80" s="5"/>
      <c r="AA80" s="22"/>
    </row>
    <row r="81" spans="2:27" ht="12" customHeight="1" x14ac:dyDescent="0.2">
      <c r="B81" s="18"/>
      <c r="C81" s="1">
        <v>27</v>
      </c>
      <c r="D81" s="118">
        <f t="shared" si="12"/>
        <v>0</v>
      </c>
      <c r="E81" s="119">
        <f t="shared" si="12"/>
        <v>0</v>
      </c>
      <c r="F81" s="43"/>
      <c r="G81" s="44"/>
      <c r="H81" s="44"/>
      <c r="I81" s="44"/>
      <c r="J81" s="68">
        <f t="shared" si="8"/>
        <v>0</v>
      </c>
      <c r="K81" s="42"/>
      <c r="L81" s="44"/>
      <c r="M81" s="44"/>
      <c r="N81" s="44"/>
      <c r="O81" s="68">
        <f t="shared" si="9"/>
        <v>0</v>
      </c>
      <c r="P81" s="42"/>
      <c r="Q81" s="123" t="str">
        <f t="shared" si="7"/>
        <v>ja</v>
      </c>
      <c r="R81" s="123" t="str">
        <f t="shared" si="7"/>
        <v>ja</v>
      </c>
      <c r="S81" s="123">
        <f>IF(Q81="nee",0,(J81-O81)*(tab!$C$20*tab!$D$8+tab!$D$23))</f>
        <v>0</v>
      </c>
      <c r="T81" s="123">
        <f>IF((J81-O81)&lt;=0,0,(G81-L81)*tab!$E$30+(H81-M81)*tab!$F$30+(I81-N81)*tab!$G$30)</f>
        <v>0</v>
      </c>
      <c r="U81" s="123">
        <f t="shared" si="10"/>
        <v>0</v>
      </c>
      <c r="V81" s="181"/>
      <c r="W81" s="123">
        <f>IF(R81="nee",0,IF((J81-O81)&lt;0,0,(J81-O81)*tab!$C$58))</f>
        <v>0</v>
      </c>
      <c r="X81" s="123">
        <f>IF(R81="nee",0,(G81-L81)*tab!$G$58+(H81-M81)*tab!$H$58+(I81-N81)*tab!$I$58)</f>
        <v>0</v>
      </c>
      <c r="Y81" s="123">
        <f t="shared" si="11"/>
        <v>0</v>
      </c>
      <c r="Z81" s="5"/>
      <c r="AA81" s="22"/>
    </row>
    <row r="82" spans="2:27" ht="12" customHeight="1" x14ac:dyDescent="0.2">
      <c r="B82" s="18"/>
      <c r="C82" s="1">
        <v>28</v>
      </c>
      <c r="D82" s="118">
        <f t="shared" si="12"/>
        <v>0</v>
      </c>
      <c r="E82" s="119">
        <f t="shared" si="12"/>
        <v>0</v>
      </c>
      <c r="F82" s="43"/>
      <c r="G82" s="44"/>
      <c r="H82" s="44"/>
      <c r="I82" s="44"/>
      <c r="J82" s="68">
        <f t="shared" si="8"/>
        <v>0</v>
      </c>
      <c r="K82" s="42"/>
      <c r="L82" s="44"/>
      <c r="M82" s="44"/>
      <c r="N82" s="44"/>
      <c r="O82" s="68">
        <f t="shared" si="9"/>
        <v>0</v>
      </c>
      <c r="P82" s="42"/>
      <c r="Q82" s="123" t="str">
        <f t="shared" si="7"/>
        <v>ja</v>
      </c>
      <c r="R82" s="123" t="str">
        <f t="shared" si="7"/>
        <v>ja</v>
      </c>
      <c r="S82" s="123">
        <f>IF(Q82="nee",0,(J82-O82)*(tab!$C$20*tab!$D$8+tab!$D$23))</f>
        <v>0</v>
      </c>
      <c r="T82" s="123">
        <f>IF((J82-O82)&lt;=0,0,(G82-L82)*tab!$E$30+(H82-M82)*tab!$F$30+(I82-N82)*tab!$G$30)</f>
        <v>0</v>
      </c>
      <c r="U82" s="123">
        <f t="shared" si="10"/>
        <v>0</v>
      </c>
      <c r="V82" s="181"/>
      <c r="W82" s="123">
        <f>IF(R82="nee",0,IF((J82-O82)&lt;0,0,(J82-O82)*tab!$C$58))</f>
        <v>0</v>
      </c>
      <c r="X82" s="123">
        <f>IF(R82="nee",0,(G82-L82)*tab!$G$58+(H82-M82)*tab!$H$58+(I82-N82)*tab!$I$58)</f>
        <v>0</v>
      </c>
      <c r="Y82" s="123">
        <f t="shared" si="11"/>
        <v>0</v>
      </c>
      <c r="Z82" s="5"/>
      <c r="AA82" s="22"/>
    </row>
    <row r="83" spans="2:27" ht="12" customHeight="1" x14ac:dyDescent="0.2">
      <c r="B83" s="18"/>
      <c r="C83" s="1">
        <v>29</v>
      </c>
      <c r="D83" s="118">
        <f t="shared" si="12"/>
        <v>0</v>
      </c>
      <c r="E83" s="119">
        <f t="shared" si="12"/>
        <v>0</v>
      </c>
      <c r="F83" s="43"/>
      <c r="G83" s="44"/>
      <c r="H83" s="44"/>
      <c r="I83" s="44"/>
      <c r="J83" s="68">
        <f t="shared" si="8"/>
        <v>0</v>
      </c>
      <c r="K83" s="42"/>
      <c r="L83" s="44"/>
      <c r="M83" s="44"/>
      <c r="N83" s="44"/>
      <c r="O83" s="68">
        <f t="shared" si="9"/>
        <v>0</v>
      </c>
      <c r="P83" s="42"/>
      <c r="Q83" s="123" t="str">
        <f t="shared" si="7"/>
        <v>ja</v>
      </c>
      <c r="R83" s="123" t="str">
        <f t="shared" si="7"/>
        <v>ja</v>
      </c>
      <c r="S83" s="123">
        <f>IF(Q83="nee",0,(J83-O83)*(tab!$C$20*tab!$D$8+tab!$D$23))</f>
        <v>0</v>
      </c>
      <c r="T83" s="123">
        <f>IF((J83-O83)&lt;=0,0,(G83-L83)*tab!$E$30+(H83-M83)*tab!$F$30+(I83-N83)*tab!$G$30)</f>
        <v>0</v>
      </c>
      <c r="U83" s="123">
        <f t="shared" si="10"/>
        <v>0</v>
      </c>
      <c r="V83" s="181"/>
      <c r="W83" s="123">
        <f>IF(R83="nee",0,IF((J83-O83)&lt;0,0,(J83-O83)*tab!$C$58))</f>
        <v>0</v>
      </c>
      <c r="X83" s="123">
        <f>IF(R83="nee",0,(G83-L83)*tab!$G$58+(H83-M83)*tab!$H$58+(I83-N83)*tab!$I$58)</f>
        <v>0</v>
      </c>
      <c r="Y83" s="123">
        <f t="shared" si="11"/>
        <v>0</v>
      </c>
      <c r="Z83" s="5"/>
      <c r="AA83" s="22"/>
    </row>
    <row r="84" spans="2:27" ht="12" customHeight="1" x14ac:dyDescent="0.2">
      <c r="B84" s="18"/>
      <c r="C84" s="1">
        <v>30</v>
      </c>
      <c r="D84" s="118">
        <f t="shared" si="12"/>
        <v>0</v>
      </c>
      <c r="E84" s="119">
        <f t="shared" si="12"/>
        <v>0</v>
      </c>
      <c r="F84" s="43"/>
      <c r="G84" s="44"/>
      <c r="H84" s="44"/>
      <c r="I84" s="44"/>
      <c r="J84" s="68">
        <f t="shared" si="8"/>
        <v>0</v>
      </c>
      <c r="K84" s="42"/>
      <c r="L84" s="44"/>
      <c r="M84" s="44"/>
      <c r="N84" s="44"/>
      <c r="O84" s="68">
        <f t="shared" si="9"/>
        <v>0</v>
      </c>
      <c r="P84" s="42"/>
      <c r="Q84" s="123" t="str">
        <f t="shared" si="7"/>
        <v>ja</v>
      </c>
      <c r="R84" s="123" t="str">
        <f t="shared" si="7"/>
        <v>ja</v>
      </c>
      <c r="S84" s="123">
        <f>IF(Q84="nee",0,(J84-O84)*(tab!$C$20*tab!$D$8+tab!$D$23))</f>
        <v>0</v>
      </c>
      <c r="T84" s="123">
        <f>IF((J84-O84)&lt;=0,0,(G84-L84)*tab!$E$30+(H84-M84)*tab!$F$30+(I84-N84)*tab!$G$30)</f>
        <v>0</v>
      </c>
      <c r="U84" s="123">
        <f t="shared" si="10"/>
        <v>0</v>
      </c>
      <c r="V84" s="181"/>
      <c r="W84" s="123">
        <f>IF(R84="nee",0,IF((J84-O84)&lt;0,0,(J84-O84)*tab!$C$58))</f>
        <v>0</v>
      </c>
      <c r="X84" s="123">
        <f>IF(R84="nee",0,(G84-L84)*tab!$G$58+(H84-M84)*tab!$H$58+(I84-N84)*tab!$I$58)</f>
        <v>0</v>
      </c>
      <c r="Y84" s="123">
        <f t="shared" si="11"/>
        <v>0</v>
      </c>
      <c r="Z84" s="5"/>
      <c r="AA84" s="22"/>
    </row>
    <row r="85" spans="2:27" s="99" customFormat="1" ht="12" customHeight="1" x14ac:dyDescent="0.2">
      <c r="B85" s="80"/>
      <c r="C85" s="73"/>
      <c r="D85" s="83"/>
      <c r="E85" s="83"/>
      <c r="F85" s="112"/>
      <c r="G85" s="113">
        <f>SUM(G55:G80)</f>
        <v>6</v>
      </c>
      <c r="H85" s="113">
        <f>SUM(H55:H80)</f>
        <v>0</v>
      </c>
      <c r="I85" s="113">
        <f>SUM(I55:I80)</f>
        <v>0</v>
      </c>
      <c r="J85" s="113">
        <f>SUM(J55:J80)</f>
        <v>6</v>
      </c>
      <c r="K85" s="114"/>
      <c r="L85" s="113">
        <f>SUM(L55:L80)</f>
        <v>2</v>
      </c>
      <c r="M85" s="113">
        <f>SUM(M55:M80)</f>
        <v>0</v>
      </c>
      <c r="N85" s="113">
        <f>SUM(N55:N80)</f>
        <v>0</v>
      </c>
      <c r="O85" s="113">
        <f>SUM(O55:O80)</f>
        <v>2</v>
      </c>
      <c r="P85" s="114"/>
      <c r="Q85" s="114"/>
      <c r="R85" s="114"/>
      <c r="S85" s="222"/>
      <c r="T85" s="222"/>
      <c r="U85" s="195">
        <f t="shared" ref="U85" si="13">SUM(U55:U84)</f>
        <v>52843.60716</v>
      </c>
      <c r="V85" s="114"/>
      <c r="W85" s="223"/>
      <c r="X85" s="223"/>
      <c r="Y85" s="196">
        <f>SUM(Y55:Y84)</f>
        <v>6718.1500000000005</v>
      </c>
      <c r="Z85" s="5"/>
      <c r="AA85" s="22"/>
    </row>
    <row r="86" spans="2:27" ht="12" customHeight="1" x14ac:dyDescent="0.2">
      <c r="B86" s="18"/>
      <c r="C86" s="1"/>
      <c r="D86" s="38"/>
      <c r="E86" s="38"/>
      <c r="F86" s="45"/>
      <c r="G86" s="98"/>
      <c r="H86" s="98"/>
      <c r="I86" s="98"/>
      <c r="J86" s="47"/>
      <c r="K86" s="47"/>
      <c r="L86" s="98"/>
      <c r="M86" s="98"/>
      <c r="N86" s="98"/>
      <c r="O86" s="47"/>
      <c r="P86" s="47"/>
      <c r="Q86" s="47"/>
      <c r="R86" s="47"/>
      <c r="S86" s="47"/>
      <c r="T86" s="47"/>
      <c r="U86" s="50"/>
      <c r="V86" s="50"/>
      <c r="W86" s="50"/>
      <c r="X86" s="50"/>
      <c r="Y86" s="50"/>
      <c r="Z86" s="51"/>
      <c r="AA86" s="22"/>
    </row>
    <row r="87" spans="2:27" ht="12" customHeight="1" x14ac:dyDescent="0.2">
      <c r="B87" s="18"/>
      <c r="C87" s="1"/>
      <c r="D87" s="38"/>
      <c r="E87" s="38"/>
      <c r="F87" s="45"/>
      <c r="G87" s="98"/>
      <c r="H87" s="98"/>
      <c r="I87" s="98"/>
      <c r="J87" s="47"/>
      <c r="K87" s="47"/>
      <c r="L87" s="98"/>
      <c r="M87" s="98"/>
      <c r="N87" s="98"/>
      <c r="O87" s="47"/>
      <c r="P87" s="47"/>
      <c r="Q87" s="47"/>
      <c r="R87" s="47"/>
      <c r="S87" s="47"/>
      <c r="T87" s="47"/>
      <c r="U87" s="50"/>
      <c r="V87" s="50"/>
      <c r="W87" s="50"/>
      <c r="X87" s="50"/>
      <c r="Y87" s="50"/>
      <c r="Z87" s="51"/>
      <c r="AA87" s="22"/>
    </row>
    <row r="88" spans="2:27" ht="12" customHeight="1" x14ac:dyDescent="0.2">
      <c r="B88" s="18"/>
      <c r="C88" s="1"/>
      <c r="D88" s="38" t="s">
        <v>71</v>
      </c>
      <c r="E88" s="38"/>
      <c r="F88" s="45"/>
      <c r="G88" s="46">
        <f>+G49+G85</f>
        <v>10</v>
      </c>
      <c r="H88" s="46">
        <f t="shared" ref="H88:J88" si="14">+H49+H85</f>
        <v>0</v>
      </c>
      <c r="I88" s="46">
        <f t="shared" si="14"/>
        <v>0</v>
      </c>
      <c r="J88" s="46">
        <f t="shared" si="14"/>
        <v>10</v>
      </c>
      <c r="K88" s="47"/>
      <c r="L88" s="46">
        <f>+L49+L85</f>
        <v>3</v>
      </c>
      <c r="M88" s="46">
        <f t="shared" ref="M88:O88" si="15">+M49+M85</f>
        <v>0</v>
      </c>
      <c r="N88" s="46">
        <f t="shared" si="15"/>
        <v>0</v>
      </c>
      <c r="O88" s="46">
        <f t="shared" si="15"/>
        <v>3</v>
      </c>
      <c r="P88" s="47"/>
      <c r="Q88" s="47"/>
      <c r="R88" s="47"/>
      <c r="S88" s="180" t="s">
        <v>78</v>
      </c>
      <c r="T88" s="106"/>
      <c r="U88" s="106"/>
      <c r="V88" s="106"/>
      <c r="W88" s="81" t="s">
        <v>76</v>
      </c>
      <c r="X88" s="35"/>
      <c r="Y88" s="35"/>
      <c r="Z88" s="51"/>
      <c r="AA88" s="22"/>
    </row>
    <row r="89" spans="2:27" ht="12" customHeight="1" x14ac:dyDescent="0.2">
      <c r="B89" s="18"/>
      <c r="C89" s="1"/>
      <c r="D89" s="38"/>
      <c r="E89" s="38"/>
      <c r="F89" s="45"/>
      <c r="G89" s="98"/>
      <c r="H89" s="98"/>
      <c r="I89" s="98"/>
      <c r="J89" s="98"/>
      <c r="K89" s="47"/>
      <c r="L89" s="98"/>
      <c r="M89" s="98"/>
      <c r="N89" s="98"/>
      <c r="O89" s="98"/>
      <c r="P89" s="47"/>
      <c r="Q89" s="47"/>
      <c r="R89" s="47"/>
      <c r="S89" s="76" t="s">
        <v>111</v>
      </c>
      <c r="T89" s="81"/>
      <c r="U89" s="40" t="s">
        <v>58</v>
      </c>
      <c r="V89" s="40"/>
      <c r="W89" s="76" t="s">
        <v>130</v>
      </c>
      <c r="X89" s="40"/>
      <c r="Y89" s="40" t="s">
        <v>58</v>
      </c>
      <c r="Z89" s="51"/>
      <c r="AA89" s="22"/>
    </row>
    <row r="90" spans="2:27" ht="12" customHeight="1" x14ac:dyDescent="0.2">
      <c r="B90" s="18"/>
      <c r="C90" s="1"/>
      <c r="D90" s="38"/>
      <c r="E90" s="38"/>
      <c r="F90" s="45"/>
      <c r="G90" s="98"/>
      <c r="H90" s="98"/>
      <c r="I90" s="98"/>
      <c r="J90" s="47"/>
      <c r="K90" s="47"/>
      <c r="L90" s="98"/>
      <c r="M90" s="98"/>
      <c r="N90" s="98"/>
      <c r="O90" s="47"/>
      <c r="P90" s="47"/>
      <c r="Q90" s="47"/>
      <c r="R90" s="47"/>
      <c r="S90" s="74" t="s">
        <v>67</v>
      </c>
      <c r="T90" s="74" t="s">
        <v>68</v>
      </c>
      <c r="U90" s="40" t="s">
        <v>112</v>
      </c>
      <c r="V90" s="40"/>
      <c r="W90" s="42" t="s">
        <v>67</v>
      </c>
      <c r="X90" s="42" t="s">
        <v>68</v>
      </c>
      <c r="Y90" s="40" t="s">
        <v>62</v>
      </c>
      <c r="Z90" s="51"/>
      <c r="AA90" s="22"/>
    </row>
    <row r="91" spans="2:27" ht="12" customHeight="1" x14ac:dyDescent="0.2">
      <c r="B91" s="18"/>
      <c r="C91" s="1"/>
      <c r="D91" s="38" t="s">
        <v>65</v>
      </c>
      <c r="E91" s="38"/>
      <c r="F91" s="45"/>
      <c r="G91" s="98"/>
      <c r="H91" s="98"/>
      <c r="I91" s="98"/>
      <c r="J91" s="47"/>
      <c r="K91" s="47"/>
      <c r="L91" s="98"/>
      <c r="M91" s="98"/>
      <c r="N91" s="98"/>
      <c r="O91" s="47"/>
      <c r="P91" s="47"/>
      <c r="Q91" s="82"/>
      <c r="R91" s="82"/>
      <c r="S91" s="224"/>
      <c r="T91" s="224"/>
      <c r="U91" s="198">
        <f>+U49</f>
        <v>37263.922272000003</v>
      </c>
      <c r="V91" s="94"/>
      <c r="W91" s="225"/>
      <c r="X91" s="225"/>
      <c r="Y91" s="53">
        <f>+Y49</f>
        <v>4025.07</v>
      </c>
      <c r="Z91" s="48"/>
      <c r="AA91" s="22"/>
    </row>
    <row r="92" spans="2:27" ht="12" customHeight="1" x14ac:dyDescent="0.2">
      <c r="B92" s="18"/>
      <c r="C92" s="1"/>
      <c r="D92" s="38" t="s">
        <v>157</v>
      </c>
      <c r="E92" s="38"/>
      <c r="F92" s="45"/>
      <c r="G92" s="98"/>
      <c r="H92" s="98"/>
      <c r="I92" s="98"/>
      <c r="J92" s="47"/>
      <c r="K92" s="47"/>
      <c r="L92" s="98"/>
      <c r="M92" s="98"/>
      <c r="N92" s="98"/>
      <c r="O92" s="47"/>
      <c r="P92" s="47"/>
      <c r="Q92" s="82"/>
      <c r="R92" s="82"/>
      <c r="S92" s="224"/>
      <c r="T92" s="224"/>
      <c r="U92" s="198">
        <f>+U85</f>
        <v>52843.60716</v>
      </c>
      <c r="V92" s="94"/>
      <c r="W92" s="225"/>
      <c r="X92" s="225"/>
      <c r="Y92" s="53">
        <f>+Y85</f>
        <v>6718.1500000000005</v>
      </c>
      <c r="Z92" s="48"/>
      <c r="AA92" s="22"/>
    </row>
    <row r="93" spans="2:27" ht="12" customHeight="1" x14ac:dyDescent="0.2">
      <c r="B93" s="18"/>
      <c r="C93" s="1"/>
      <c r="D93" s="38"/>
      <c r="E93" s="38"/>
      <c r="F93" s="45"/>
      <c r="G93" s="98"/>
      <c r="H93" s="98"/>
      <c r="I93" s="98"/>
      <c r="J93" s="47"/>
      <c r="K93" s="47"/>
      <c r="L93" s="98"/>
      <c r="M93" s="98"/>
      <c r="N93" s="98"/>
      <c r="O93" s="47"/>
      <c r="P93" s="47"/>
      <c r="Q93" s="47"/>
      <c r="R93" s="47"/>
      <c r="S93" s="47"/>
      <c r="T93" s="47"/>
      <c r="U93" s="54"/>
      <c r="V93" s="54"/>
      <c r="W93" s="54"/>
      <c r="X93" s="54"/>
      <c r="Y93" s="94"/>
      <c r="Z93" s="48"/>
      <c r="AA93" s="22"/>
    </row>
    <row r="94" spans="2:27" ht="12" customHeight="1" x14ac:dyDescent="0.2">
      <c r="B94" s="18"/>
      <c r="C94" s="1"/>
      <c r="D94" s="38" t="s">
        <v>113</v>
      </c>
      <c r="E94" s="38"/>
      <c r="F94" s="45"/>
      <c r="G94" s="98"/>
      <c r="H94" s="98"/>
      <c r="I94" s="98"/>
      <c r="J94" s="47"/>
      <c r="K94" s="47"/>
      <c r="L94" s="98"/>
      <c r="M94" s="98"/>
      <c r="N94" s="98"/>
      <c r="O94" s="47"/>
      <c r="P94" s="47"/>
      <c r="Q94" s="47"/>
      <c r="R94" s="47"/>
      <c r="S94" s="223"/>
      <c r="T94" s="223"/>
      <c r="U94" s="196">
        <f t="shared" ref="U94" si="16">SUM(U91:U92)</f>
        <v>90107.52943200001</v>
      </c>
      <c r="V94" s="54"/>
      <c r="W94" s="226"/>
      <c r="X94" s="226"/>
      <c r="Y94" s="199">
        <f t="shared" ref="Y94" si="17">SUM(Y91:Y92)</f>
        <v>10743.220000000001</v>
      </c>
      <c r="Z94" s="48"/>
      <c r="AA94" s="22"/>
    </row>
    <row r="95" spans="2:27" ht="12" customHeight="1" x14ac:dyDescent="0.2">
      <c r="B95" s="18"/>
      <c r="C95" s="1"/>
      <c r="D95" s="38"/>
      <c r="E95" s="38"/>
      <c r="F95" s="45"/>
      <c r="G95" s="98"/>
      <c r="H95" s="98"/>
      <c r="I95" s="98"/>
      <c r="J95" s="47"/>
      <c r="K95" s="47"/>
      <c r="L95" s="98"/>
      <c r="M95" s="98"/>
      <c r="N95" s="98"/>
      <c r="O95" s="47"/>
      <c r="P95" s="47"/>
      <c r="Q95" s="47"/>
      <c r="R95" s="47"/>
      <c r="S95" s="47"/>
      <c r="T95" s="47"/>
      <c r="U95" s="54"/>
      <c r="V95" s="54"/>
      <c r="W95" s="54"/>
      <c r="X95" s="54"/>
      <c r="Y95" s="54"/>
      <c r="Z95" s="48"/>
      <c r="AA95" s="22"/>
    </row>
    <row r="96" spans="2:27" ht="12" customHeight="1" x14ac:dyDescent="0.2">
      <c r="B96" s="18"/>
      <c r="C96" s="65"/>
      <c r="D96" s="71"/>
      <c r="E96" s="71"/>
      <c r="F96" s="109"/>
      <c r="G96" s="110"/>
      <c r="H96" s="110"/>
      <c r="I96" s="110"/>
      <c r="J96" s="111"/>
      <c r="K96" s="111"/>
      <c r="L96" s="110"/>
      <c r="M96" s="110"/>
      <c r="N96" s="110"/>
      <c r="O96" s="111"/>
      <c r="P96" s="111"/>
      <c r="Q96" s="111"/>
      <c r="R96" s="111"/>
      <c r="S96" s="111"/>
      <c r="T96" s="111"/>
      <c r="U96" s="111"/>
      <c r="V96" s="111"/>
      <c r="W96" s="19"/>
      <c r="X96" s="19"/>
      <c r="Y96" s="19"/>
      <c r="Z96" s="19"/>
      <c r="AA96" s="22"/>
    </row>
    <row r="97" spans="1:27" ht="12" customHeight="1" x14ac:dyDescent="0.25">
      <c r="B97" s="55"/>
      <c r="C97" s="66"/>
      <c r="D97" s="56"/>
      <c r="E97" s="56"/>
      <c r="F97" s="56"/>
      <c r="G97" s="57"/>
      <c r="H97" s="57"/>
      <c r="I97" s="57"/>
      <c r="J97" s="57"/>
      <c r="K97" s="57"/>
      <c r="L97" s="57"/>
      <c r="M97" s="57"/>
      <c r="N97" s="57"/>
      <c r="O97" s="57"/>
      <c r="P97" s="57"/>
      <c r="Q97" s="57"/>
      <c r="R97" s="57"/>
      <c r="S97" s="57"/>
      <c r="T97" s="57"/>
      <c r="U97" s="57"/>
      <c r="V97" s="57"/>
      <c r="W97" s="56"/>
      <c r="X97" s="56"/>
      <c r="Y97" s="56"/>
      <c r="Z97" s="58"/>
      <c r="AA97" s="59"/>
    </row>
    <row r="98" spans="1:27" ht="12" customHeight="1" x14ac:dyDescent="0.2">
      <c r="Z98" s="48"/>
      <c r="AA98" s="48"/>
    </row>
    <row r="99" spans="1:27" ht="12" customHeight="1" x14ac:dyDescent="0.2">
      <c r="A99" s="12"/>
      <c r="Z99" s="48"/>
      <c r="AA99" s="48"/>
    </row>
    <row r="100" spans="1:27" ht="12" customHeight="1" x14ac:dyDescent="0.2">
      <c r="A100" s="12"/>
      <c r="B100" s="8"/>
      <c r="C100" s="63"/>
      <c r="D100" s="9"/>
      <c r="E100" s="9"/>
      <c r="F100" s="9"/>
      <c r="G100" s="10"/>
      <c r="H100" s="10"/>
      <c r="I100" s="10"/>
      <c r="J100" s="10"/>
      <c r="K100" s="10"/>
      <c r="L100" s="10"/>
      <c r="M100" s="10"/>
      <c r="N100" s="10"/>
      <c r="O100" s="10"/>
      <c r="P100" s="10"/>
      <c r="Q100" s="10"/>
      <c r="R100" s="10"/>
      <c r="S100" s="10"/>
      <c r="T100" s="10"/>
      <c r="U100" s="10"/>
      <c r="V100" s="10"/>
      <c r="W100" s="10"/>
      <c r="X100" s="10"/>
      <c r="Y100" s="10"/>
      <c r="Z100" s="9"/>
      <c r="AA100" s="11"/>
    </row>
    <row r="101" spans="1:27" ht="12" customHeight="1" x14ac:dyDescent="0.2">
      <c r="A101" s="12"/>
      <c r="B101" s="13"/>
      <c r="C101" s="64"/>
      <c r="D101" s="14"/>
      <c r="E101" s="14"/>
      <c r="F101" s="14"/>
      <c r="G101" s="15"/>
      <c r="H101" s="15"/>
      <c r="I101" s="15"/>
      <c r="J101" s="15"/>
      <c r="K101" s="15"/>
      <c r="L101" s="15"/>
      <c r="M101" s="15"/>
      <c r="N101" s="15"/>
      <c r="O101" s="15"/>
      <c r="P101" s="15"/>
      <c r="Q101" s="15"/>
      <c r="R101" s="15"/>
      <c r="S101" s="15"/>
      <c r="T101" s="15"/>
      <c r="U101" s="15"/>
      <c r="V101" s="15"/>
      <c r="W101" s="15"/>
      <c r="X101" s="15"/>
      <c r="Y101" s="15"/>
      <c r="Z101" s="14"/>
      <c r="AA101" s="16"/>
    </row>
    <row r="102" spans="1:27" ht="18.75" x14ac:dyDescent="0.3">
      <c r="A102" s="12"/>
      <c r="B102" s="13"/>
      <c r="C102" s="175" t="s">
        <v>136</v>
      </c>
      <c r="D102" s="14"/>
      <c r="E102" s="14"/>
      <c r="F102" s="14"/>
      <c r="G102" s="15"/>
      <c r="H102" s="15"/>
      <c r="I102" s="17"/>
      <c r="J102" s="15"/>
      <c r="K102" s="15"/>
      <c r="L102" s="15"/>
      <c r="M102" s="15"/>
      <c r="N102" s="17"/>
      <c r="O102" s="15"/>
      <c r="P102" s="15"/>
      <c r="Q102" s="15"/>
      <c r="R102" s="15"/>
      <c r="S102" s="15"/>
      <c r="T102" s="15"/>
      <c r="U102" s="15"/>
      <c r="V102" s="15"/>
      <c r="W102" s="15"/>
      <c r="X102" s="15"/>
      <c r="Y102" s="15"/>
      <c r="Z102" s="14"/>
      <c r="AA102" s="16"/>
    </row>
    <row r="103" spans="1:27" ht="15.75" x14ac:dyDescent="0.25">
      <c r="A103" s="12"/>
      <c r="B103" s="13"/>
      <c r="C103" s="72" t="str">
        <f>+G106</f>
        <v>SWV PO ergens</v>
      </c>
      <c r="D103" s="14"/>
      <c r="E103" s="14"/>
      <c r="F103" s="14"/>
      <c r="G103" s="15"/>
      <c r="H103" s="15"/>
      <c r="I103" s="17"/>
      <c r="J103" s="15"/>
      <c r="K103" s="15"/>
      <c r="L103" s="15"/>
      <c r="M103" s="15"/>
      <c r="N103" s="17"/>
      <c r="O103" s="15"/>
      <c r="P103" s="15"/>
      <c r="Q103" s="15"/>
      <c r="R103" s="15"/>
      <c r="S103" s="15"/>
      <c r="T103" s="15"/>
      <c r="U103" s="15"/>
      <c r="V103" s="15"/>
      <c r="W103" s="15"/>
      <c r="X103" s="15"/>
      <c r="Y103" s="15"/>
      <c r="Z103" s="14"/>
      <c r="AA103" s="16"/>
    </row>
    <row r="104" spans="1:27" ht="12" customHeight="1" x14ac:dyDescent="0.25">
      <c r="B104" s="13"/>
      <c r="C104" s="72"/>
      <c r="D104" s="14"/>
      <c r="E104" s="14"/>
      <c r="F104" s="14"/>
      <c r="G104" s="15"/>
      <c r="H104" s="15"/>
      <c r="I104" s="17"/>
      <c r="J104" s="15"/>
      <c r="K104" s="15"/>
      <c r="L104" s="15"/>
      <c r="M104" s="15"/>
      <c r="N104" s="17"/>
      <c r="O104" s="15"/>
      <c r="P104" s="15"/>
      <c r="Q104" s="15"/>
      <c r="R104" s="15"/>
      <c r="S104" s="15"/>
      <c r="T104" s="15"/>
      <c r="U104" s="15"/>
      <c r="V104" s="15"/>
      <c r="W104" s="15"/>
      <c r="X104" s="15"/>
      <c r="Y104" s="15"/>
      <c r="Z104" s="14"/>
      <c r="AA104" s="16"/>
    </row>
    <row r="105" spans="1:27" ht="12" customHeight="1" x14ac:dyDescent="0.2">
      <c r="B105" s="13"/>
      <c r="C105" s="85"/>
      <c r="D105" s="85"/>
      <c r="E105" s="85"/>
      <c r="F105" s="85"/>
      <c r="G105" s="216"/>
      <c r="H105" s="216"/>
      <c r="I105" s="216"/>
      <c r="J105" s="216"/>
      <c r="K105" s="216"/>
      <c r="L105" s="216"/>
      <c r="M105" s="86"/>
      <c r="N105" s="85"/>
      <c r="O105" s="15"/>
      <c r="P105" s="15"/>
      <c r="Q105" s="15"/>
      <c r="R105" s="15"/>
      <c r="S105" s="15"/>
      <c r="T105" s="15"/>
      <c r="U105" s="15"/>
      <c r="V105" s="15"/>
      <c r="W105" s="15"/>
      <c r="X105" s="15"/>
      <c r="Y105" s="15"/>
      <c r="Z105" s="14"/>
      <c r="AA105" s="16"/>
    </row>
    <row r="106" spans="1:27" ht="12" customHeight="1" x14ac:dyDescent="0.25">
      <c r="A106" s="25"/>
      <c r="B106" s="13"/>
      <c r="C106" s="85"/>
      <c r="D106" s="200" t="s">
        <v>137</v>
      </c>
      <c r="E106" s="200"/>
      <c r="F106" s="214"/>
      <c r="G106" s="269" t="str">
        <f>+G8</f>
        <v>SWV PO ergens</v>
      </c>
      <c r="H106" s="270"/>
      <c r="I106" s="270"/>
      <c r="J106" s="270"/>
      <c r="K106" s="270"/>
      <c r="L106" s="270"/>
      <c r="M106" s="215"/>
      <c r="N106" s="85"/>
      <c r="O106" s="15"/>
      <c r="P106" s="15"/>
      <c r="Q106" s="15"/>
      <c r="R106" s="15"/>
      <c r="S106" s="15"/>
      <c r="T106" s="15"/>
      <c r="U106" s="15"/>
      <c r="V106" s="15"/>
      <c r="W106" s="15"/>
      <c r="X106" s="15"/>
      <c r="Y106" s="15"/>
      <c r="Z106" s="14"/>
      <c r="AA106" s="16"/>
    </row>
    <row r="107" spans="1:27" ht="12" customHeight="1" x14ac:dyDescent="0.25">
      <c r="A107" s="33"/>
      <c r="B107" s="13"/>
      <c r="C107" s="85"/>
      <c r="D107" s="200" t="s">
        <v>49</v>
      </c>
      <c r="E107" s="200"/>
      <c r="F107" s="214"/>
      <c r="G107" s="269" t="str">
        <f>+G9</f>
        <v>PO5501</v>
      </c>
      <c r="H107" s="270"/>
      <c r="I107" s="219"/>
      <c r="J107" s="217"/>
      <c r="K107" s="217"/>
      <c r="L107" s="217"/>
      <c r="M107" s="86"/>
      <c r="N107" s="85"/>
      <c r="O107" s="15"/>
      <c r="P107" s="15"/>
      <c r="Q107" s="15"/>
      <c r="R107" s="15"/>
      <c r="S107" s="15"/>
      <c r="T107" s="15"/>
      <c r="U107" s="15"/>
      <c r="V107" s="15"/>
      <c r="W107" s="15"/>
      <c r="X107" s="15"/>
      <c r="Y107" s="15"/>
      <c r="Z107" s="14"/>
      <c r="AA107" s="16"/>
    </row>
    <row r="108" spans="1:27" ht="12" customHeight="1" x14ac:dyDescent="0.2">
      <c r="A108" s="12"/>
      <c r="B108" s="13"/>
      <c r="C108" s="85"/>
      <c r="D108" s="85"/>
      <c r="E108" s="85"/>
      <c r="F108" s="85"/>
      <c r="G108" s="217"/>
      <c r="H108" s="217"/>
      <c r="I108" s="86"/>
      <c r="J108" s="86"/>
      <c r="K108" s="86"/>
      <c r="L108" s="86"/>
      <c r="M108" s="86"/>
      <c r="N108" s="85"/>
      <c r="O108" s="15"/>
      <c r="P108" s="15"/>
      <c r="Q108" s="15"/>
      <c r="R108" s="15"/>
      <c r="S108" s="15"/>
      <c r="T108" s="15"/>
      <c r="U108" s="15"/>
      <c r="V108" s="15"/>
      <c r="W108" s="15"/>
      <c r="X108" s="15"/>
      <c r="Y108" s="15"/>
      <c r="Z108" s="14"/>
      <c r="AA108" s="16"/>
    </row>
    <row r="109" spans="1:27" ht="14.25" customHeight="1" x14ac:dyDescent="0.25">
      <c r="B109" s="13"/>
      <c r="C109" s="185" t="s">
        <v>116</v>
      </c>
      <c r="D109" s="192"/>
      <c r="E109" s="192"/>
      <c r="F109" s="192"/>
      <c r="G109" s="190" t="s">
        <v>117</v>
      </c>
      <c r="H109" s="193"/>
      <c r="I109" s="193"/>
      <c r="J109" s="191"/>
      <c r="K109" s="193"/>
      <c r="L109" s="15"/>
      <c r="M109" s="15"/>
      <c r="N109" s="15"/>
      <c r="O109" s="17"/>
      <c r="P109" s="15"/>
      <c r="Q109" s="15"/>
      <c r="R109" s="15"/>
      <c r="S109" s="15"/>
      <c r="T109" s="15"/>
      <c r="U109" s="15"/>
      <c r="V109" s="15"/>
      <c r="W109" s="15"/>
      <c r="X109" s="15"/>
      <c r="Y109" s="15"/>
      <c r="Z109" s="14"/>
      <c r="AA109" s="16"/>
    </row>
    <row r="110" spans="1:27" ht="12" customHeight="1" x14ac:dyDescent="0.25">
      <c r="B110" s="78"/>
      <c r="C110" s="186" t="s">
        <v>114</v>
      </c>
      <c r="D110" s="187"/>
      <c r="E110" s="188" t="s">
        <v>118</v>
      </c>
      <c r="F110" s="188"/>
      <c r="G110" s="187" t="s">
        <v>115</v>
      </c>
      <c r="H110" s="189"/>
      <c r="I110" s="189"/>
      <c r="J110" s="194" t="s">
        <v>141</v>
      </c>
      <c r="K110" s="189"/>
      <c r="L110" s="183"/>
      <c r="M110" s="183"/>
      <c r="N110" s="183"/>
      <c r="O110" s="21"/>
      <c r="P110" s="183"/>
      <c r="Q110" s="183"/>
      <c r="R110" s="183"/>
      <c r="S110" s="183"/>
      <c r="T110" s="183"/>
      <c r="U110" s="183"/>
      <c r="V110" s="183"/>
      <c r="W110" s="184"/>
      <c r="X110" s="184"/>
      <c r="Y110" s="184"/>
      <c r="Z110" s="70"/>
      <c r="AA110" s="37"/>
    </row>
    <row r="111" spans="1:27" ht="12" customHeight="1" x14ac:dyDescent="0.25">
      <c r="B111" s="18"/>
      <c r="C111" s="96"/>
      <c r="D111" s="19"/>
      <c r="E111" s="19"/>
      <c r="F111" s="19"/>
      <c r="G111"/>
      <c r="H111" s="20"/>
      <c r="I111" s="21"/>
      <c r="J111" s="20"/>
      <c r="K111" s="20"/>
      <c r="L111" s="20"/>
      <c r="M111" s="20"/>
      <c r="N111" s="21"/>
      <c r="O111" s="20"/>
      <c r="P111" s="20"/>
      <c r="Q111" s="20"/>
      <c r="R111" s="20"/>
      <c r="S111" s="20"/>
      <c r="T111" s="179"/>
      <c r="U111" s="178"/>
      <c r="V111" s="178"/>
      <c r="W111" s="20"/>
      <c r="X111" s="20"/>
      <c r="Y111" s="20"/>
      <c r="Z111" s="19"/>
      <c r="AA111" s="22"/>
    </row>
    <row r="112" spans="1:27" ht="12" customHeight="1" x14ac:dyDescent="0.2">
      <c r="B112" s="18"/>
      <c r="C112" s="1"/>
      <c r="D112" s="2"/>
      <c r="E112" s="2"/>
      <c r="F112" s="2"/>
      <c r="G112" s="42"/>
      <c r="H112" s="42"/>
      <c r="I112" s="42"/>
      <c r="J112" s="42"/>
      <c r="K112" s="42"/>
      <c r="L112" s="42"/>
      <c r="M112" s="42"/>
      <c r="N112" s="42"/>
      <c r="O112" s="42"/>
      <c r="P112" s="42"/>
      <c r="Q112" s="42"/>
      <c r="R112" s="42"/>
      <c r="S112" s="42"/>
      <c r="T112" s="42"/>
      <c r="U112" s="23"/>
      <c r="V112" s="23"/>
      <c r="W112" s="23"/>
      <c r="X112" s="23"/>
      <c r="Y112" s="23"/>
      <c r="Z112" s="24"/>
      <c r="AA112" s="22"/>
    </row>
    <row r="113" spans="1:27" ht="12" customHeight="1" x14ac:dyDescent="0.2">
      <c r="B113" s="26"/>
      <c r="C113" s="176"/>
      <c r="D113" s="176" t="s">
        <v>56</v>
      </c>
      <c r="E113" s="27"/>
      <c r="F113" s="27"/>
      <c r="G113" s="28" t="s">
        <v>121</v>
      </c>
      <c r="H113" s="29"/>
      <c r="I113" s="29"/>
      <c r="J113" s="30"/>
      <c r="K113" s="30"/>
      <c r="L113" s="28"/>
      <c r="M113" s="29"/>
      <c r="N113" s="120"/>
      <c r="O113" s="30"/>
      <c r="P113" s="30"/>
      <c r="Q113" s="176"/>
      <c r="R113" s="176"/>
      <c r="S113" s="30"/>
      <c r="T113" s="30"/>
      <c r="U113" s="30"/>
      <c r="V113" s="30"/>
      <c r="W113" s="30"/>
      <c r="X113" s="30"/>
      <c r="Y113" s="30"/>
      <c r="Z113" s="31"/>
      <c r="AA113" s="32"/>
    </row>
    <row r="114" spans="1:27" ht="12" customHeight="1" x14ac:dyDescent="0.2">
      <c r="B114" s="75"/>
      <c r="C114" s="100"/>
      <c r="D114" s="76"/>
      <c r="E114" s="102"/>
      <c r="F114" s="103"/>
      <c r="G114" s="177"/>
      <c r="H114" s="105"/>
      <c r="I114" s="121"/>
      <c r="J114" s="106"/>
      <c r="K114" s="106"/>
      <c r="L114" s="107"/>
      <c r="M114" s="105"/>
      <c r="N114" s="122"/>
      <c r="O114" s="106"/>
      <c r="P114" s="106"/>
      <c r="Q114" s="79" t="s">
        <v>87</v>
      </c>
      <c r="R114" s="81" t="s">
        <v>87</v>
      </c>
      <c r="S114" s="180" t="s">
        <v>78</v>
      </c>
      <c r="T114" s="106"/>
      <c r="U114" s="106"/>
      <c r="V114" s="106"/>
      <c r="W114" s="81" t="s">
        <v>76</v>
      </c>
      <c r="X114" s="35"/>
      <c r="Y114" s="35"/>
      <c r="Z114" s="36"/>
      <c r="AA114" s="37"/>
    </row>
    <row r="115" spans="1:27" ht="12" customHeight="1" x14ac:dyDescent="0.2">
      <c r="B115" s="75"/>
      <c r="C115" s="100"/>
      <c r="D115" s="83" t="s">
        <v>139</v>
      </c>
      <c r="E115" s="101"/>
      <c r="F115" s="102"/>
      <c r="G115" s="76" t="s">
        <v>108</v>
      </c>
      <c r="H115" s="39"/>
      <c r="I115" s="39"/>
      <c r="J115" s="39"/>
      <c r="K115" s="39"/>
      <c r="L115" s="76" t="s">
        <v>109</v>
      </c>
      <c r="M115" s="39"/>
      <c r="N115" s="39"/>
      <c r="O115" s="39"/>
      <c r="P115" s="39"/>
      <c r="Q115" s="81" t="s">
        <v>88</v>
      </c>
      <c r="R115" s="81" t="s">
        <v>90</v>
      </c>
      <c r="S115" s="76" t="s">
        <v>111</v>
      </c>
      <c r="T115" s="81"/>
      <c r="U115" s="40" t="s">
        <v>58</v>
      </c>
      <c r="V115" s="40"/>
      <c r="W115" s="76" t="s">
        <v>130</v>
      </c>
      <c r="X115" s="40"/>
      <c r="Y115" s="40" t="s">
        <v>58</v>
      </c>
      <c r="Z115" s="41"/>
      <c r="AA115" s="16"/>
    </row>
    <row r="116" spans="1:27" ht="12" customHeight="1" x14ac:dyDescent="0.2">
      <c r="B116" s="80"/>
      <c r="C116" s="73"/>
      <c r="D116" s="77" t="s">
        <v>59</v>
      </c>
      <c r="E116" s="74" t="s">
        <v>159</v>
      </c>
      <c r="F116" s="77"/>
      <c r="G116" s="74" t="s">
        <v>17</v>
      </c>
      <c r="H116" s="74" t="s">
        <v>18</v>
      </c>
      <c r="I116" s="74" t="s">
        <v>19</v>
      </c>
      <c r="J116" s="74" t="s">
        <v>61</v>
      </c>
      <c r="K116" s="74"/>
      <c r="L116" s="74" t="s">
        <v>17</v>
      </c>
      <c r="M116" s="74" t="s">
        <v>18</v>
      </c>
      <c r="N116" s="74" t="s">
        <v>19</v>
      </c>
      <c r="O116" s="73" t="s">
        <v>61</v>
      </c>
      <c r="P116" s="74"/>
      <c r="Q116" s="74" t="s">
        <v>89</v>
      </c>
      <c r="R116" s="81" t="s">
        <v>89</v>
      </c>
      <c r="S116" s="74" t="s">
        <v>67</v>
      </c>
      <c r="T116" s="74" t="s">
        <v>68</v>
      </c>
      <c r="U116" s="40" t="s">
        <v>112</v>
      </c>
      <c r="V116" s="40"/>
      <c r="W116" s="42" t="s">
        <v>67</v>
      </c>
      <c r="X116" s="42" t="s">
        <v>68</v>
      </c>
      <c r="Y116" s="40" t="s">
        <v>62</v>
      </c>
      <c r="Z116" s="5"/>
      <c r="AA116" s="22"/>
    </row>
    <row r="117" spans="1:27" s="7" customFormat="1" ht="12" customHeight="1" x14ac:dyDescent="0.2">
      <c r="A117" s="6"/>
      <c r="B117" s="18"/>
      <c r="C117" s="1">
        <v>1</v>
      </c>
      <c r="D117" s="211" t="str">
        <f>+D19</f>
        <v>A</v>
      </c>
      <c r="E117" s="212" t="str">
        <f>+E19</f>
        <v>88SV</v>
      </c>
      <c r="F117" s="43"/>
      <c r="G117" s="212">
        <f>+G19</f>
        <v>3</v>
      </c>
      <c r="H117" s="212">
        <f t="shared" ref="H117:I117" si="18">+H19</f>
        <v>0</v>
      </c>
      <c r="I117" s="212">
        <f t="shared" si="18"/>
        <v>0</v>
      </c>
      <c r="J117" s="68">
        <f>SUM(G117:I117)</f>
        <v>3</v>
      </c>
      <c r="K117" s="42"/>
      <c r="L117" s="212">
        <f>+L19</f>
        <v>1</v>
      </c>
      <c r="M117" s="212">
        <f t="shared" ref="M117:N117" si="19">+M19</f>
        <v>0</v>
      </c>
      <c r="N117" s="212">
        <f t="shared" si="19"/>
        <v>0</v>
      </c>
      <c r="O117" s="68">
        <f>SUM(L117:N117)</f>
        <v>1</v>
      </c>
      <c r="P117" s="42"/>
      <c r="Q117" s="227" t="str">
        <f>+Q19</f>
        <v>ja</v>
      </c>
      <c r="R117" s="227" t="str">
        <f>+R19</f>
        <v>ja</v>
      </c>
      <c r="S117" s="123">
        <f>IF(Q117="nee",0,(J117-O117)*(tab!$C$19*tab!$D$8+tab!$D$23))</f>
        <v>7567.2335200000007</v>
      </c>
      <c r="T117" s="123">
        <f>(G117-L117)*tab!$E$29+(H117-M117)*tab!$F$29+(I117-N117)*tab!$G$29</f>
        <v>17275.381327999999</v>
      </c>
      <c r="U117" s="123">
        <f>IF(SUM(S117:T117)&lt;0,0,SUM(S117:T117))</f>
        <v>24842.614848000001</v>
      </c>
      <c r="V117" s="181"/>
      <c r="W117" s="123">
        <f>IF(R117="nee",0,(J117-O117)*tab!$C$57)</f>
        <v>1278.8599999999999</v>
      </c>
      <c r="X117" s="123">
        <f>IF(R117="nee",0,(G117-L117)*tab!$G$57+(H117-M117)*tab!$H$57+(I117-N117)*tab!$I$57)</f>
        <v>1404.52</v>
      </c>
      <c r="Y117" s="123">
        <f>IF(SUM(W117:X117)&lt;=0,0,SUM(W117:X117))</f>
        <v>2683.38</v>
      </c>
      <c r="Z117" s="5"/>
      <c r="AA117" s="22"/>
    </row>
    <row r="118" spans="1:27" s="7" customFormat="1" ht="12" customHeight="1" x14ac:dyDescent="0.2">
      <c r="A118" s="6"/>
      <c r="B118" s="18"/>
      <c r="C118" s="1">
        <v>2</v>
      </c>
      <c r="D118" s="211" t="str">
        <f t="shared" ref="D118:E118" si="20">+D20</f>
        <v xml:space="preserve">B </v>
      </c>
      <c r="E118" s="212" t="str">
        <f t="shared" si="20"/>
        <v>88MK</v>
      </c>
      <c r="F118" s="43"/>
      <c r="G118" s="212">
        <f t="shared" ref="G118:I118" si="21">+G20</f>
        <v>1</v>
      </c>
      <c r="H118" s="212">
        <f t="shared" si="21"/>
        <v>0</v>
      </c>
      <c r="I118" s="212">
        <f t="shared" si="21"/>
        <v>0</v>
      </c>
      <c r="J118" s="68">
        <f t="shared" ref="J118:J146" si="22">SUM(G118:I118)</f>
        <v>1</v>
      </c>
      <c r="K118" s="42"/>
      <c r="L118" s="212">
        <f t="shared" ref="L118:N118" si="23">+L20</f>
        <v>0</v>
      </c>
      <c r="M118" s="212">
        <f t="shared" si="23"/>
        <v>0</v>
      </c>
      <c r="N118" s="212">
        <f t="shared" si="23"/>
        <v>0</v>
      </c>
      <c r="O118" s="68">
        <f t="shared" ref="O118:O146" si="24">SUM(L118:N118)</f>
        <v>0</v>
      </c>
      <c r="P118" s="42"/>
      <c r="Q118" s="123" t="str">
        <f>+Q117</f>
        <v>ja</v>
      </c>
      <c r="R118" s="123" t="str">
        <f>+R117</f>
        <v>ja</v>
      </c>
      <c r="S118" s="123">
        <f>IF(Q118="nee",0,(J118-O118)*(tab!$C$19*tab!$D$8+tab!$D$23))</f>
        <v>3783.6167600000003</v>
      </c>
      <c r="T118" s="123">
        <f>(G118-L118)*tab!$E$29+(H118-M118)*tab!$F$29+(I118-N118)*tab!$G$29</f>
        <v>8637.6906639999997</v>
      </c>
      <c r="U118" s="123">
        <f t="shared" ref="U118:U146" si="25">IF(SUM(S118:T118)&lt;0,0,SUM(S118:T118))</f>
        <v>12421.307424000001</v>
      </c>
      <c r="V118" s="181"/>
      <c r="W118" s="123">
        <f>IF(R118="nee",0,(J118-O118)*tab!$C$57)</f>
        <v>639.42999999999995</v>
      </c>
      <c r="X118" s="123">
        <f>IF(R118="nee",0,(G118-L118)*tab!$G$57+(H118-M118)*tab!$H$57+(I118-N118)*tab!$I$57)</f>
        <v>702.26</v>
      </c>
      <c r="Y118" s="123">
        <f t="shared" ref="Y118:Y146" si="26">IF(SUM(W118:X118)&lt;=0,0,SUM(W118:X118))</f>
        <v>1341.69</v>
      </c>
      <c r="Z118" s="5"/>
      <c r="AA118" s="22"/>
    </row>
    <row r="119" spans="1:27" s="7" customFormat="1" ht="12" customHeight="1" x14ac:dyDescent="0.2">
      <c r="A119" s="6"/>
      <c r="B119" s="18"/>
      <c r="C119" s="1">
        <v>3</v>
      </c>
      <c r="D119" s="211">
        <f t="shared" ref="D119:E119" si="27">+D21</f>
        <v>0</v>
      </c>
      <c r="E119" s="212">
        <f t="shared" si="27"/>
        <v>0</v>
      </c>
      <c r="F119" s="43"/>
      <c r="G119" s="212">
        <f t="shared" ref="G119:I119" si="28">+G21</f>
        <v>0</v>
      </c>
      <c r="H119" s="212">
        <f t="shared" si="28"/>
        <v>0</v>
      </c>
      <c r="I119" s="212">
        <f t="shared" si="28"/>
        <v>0</v>
      </c>
      <c r="J119" s="68">
        <f t="shared" si="22"/>
        <v>0</v>
      </c>
      <c r="K119" s="42"/>
      <c r="L119" s="212">
        <f t="shared" ref="L119:N119" si="29">+L21</f>
        <v>0</v>
      </c>
      <c r="M119" s="212">
        <f t="shared" si="29"/>
        <v>0</v>
      </c>
      <c r="N119" s="212">
        <f t="shared" si="29"/>
        <v>0</v>
      </c>
      <c r="O119" s="68">
        <f t="shared" si="24"/>
        <v>0</v>
      </c>
      <c r="P119" s="42"/>
      <c r="Q119" s="123" t="str">
        <f t="shared" ref="Q119:Q146" si="30">+Q118</f>
        <v>ja</v>
      </c>
      <c r="R119" s="123" t="str">
        <f t="shared" ref="R119:R146" si="31">+R118</f>
        <v>ja</v>
      </c>
      <c r="S119" s="123">
        <f>IF(Q119="nee",0,(J119-O119)*(tab!$C$19*tab!$D$8+tab!$D$23))</f>
        <v>0</v>
      </c>
      <c r="T119" s="123">
        <f>(G119-L119)*tab!$E$29+(H119-M119)*tab!$F$29+(I119-N119)*tab!$G$29</f>
        <v>0</v>
      </c>
      <c r="U119" s="123">
        <f t="shared" si="25"/>
        <v>0</v>
      </c>
      <c r="V119" s="181"/>
      <c r="W119" s="123">
        <f>IF(R119="nee",0,(J119-O119)*tab!$C$57)</f>
        <v>0</v>
      </c>
      <c r="X119" s="123">
        <f>IF(R119="nee",0,(G119-L119)*tab!$G$57+(H119-M119)*tab!$H$57+(I119-N119)*tab!$I$57)</f>
        <v>0</v>
      </c>
      <c r="Y119" s="123">
        <f t="shared" si="26"/>
        <v>0</v>
      </c>
      <c r="Z119" s="5"/>
      <c r="AA119" s="22"/>
    </row>
    <row r="120" spans="1:27" s="7" customFormat="1" ht="12" customHeight="1" x14ac:dyDescent="0.2">
      <c r="A120" s="6"/>
      <c r="B120" s="18"/>
      <c r="C120" s="1">
        <v>4</v>
      </c>
      <c r="D120" s="211">
        <f t="shared" ref="D120:E120" si="32">+D22</f>
        <v>0</v>
      </c>
      <c r="E120" s="212">
        <f t="shared" si="32"/>
        <v>0</v>
      </c>
      <c r="F120" s="43"/>
      <c r="G120" s="212">
        <f t="shared" ref="G120:I120" si="33">+G22</f>
        <v>0</v>
      </c>
      <c r="H120" s="212">
        <f t="shared" si="33"/>
        <v>0</v>
      </c>
      <c r="I120" s="212">
        <f t="shared" si="33"/>
        <v>0</v>
      </c>
      <c r="J120" s="68">
        <f t="shared" si="22"/>
        <v>0</v>
      </c>
      <c r="K120" s="42"/>
      <c r="L120" s="212">
        <f t="shared" ref="L120:N120" si="34">+L22</f>
        <v>0</v>
      </c>
      <c r="M120" s="212">
        <f t="shared" si="34"/>
        <v>0</v>
      </c>
      <c r="N120" s="212">
        <f t="shared" si="34"/>
        <v>0</v>
      </c>
      <c r="O120" s="68">
        <f t="shared" si="24"/>
        <v>0</v>
      </c>
      <c r="P120" s="42"/>
      <c r="Q120" s="123" t="str">
        <f t="shared" si="30"/>
        <v>ja</v>
      </c>
      <c r="R120" s="123" t="str">
        <f t="shared" si="31"/>
        <v>ja</v>
      </c>
      <c r="S120" s="123">
        <f>IF(Q120="nee",0,(J120-O120)*(tab!$C$19*tab!$D$8+tab!$D$23))</f>
        <v>0</v>
      </c>
      <c r="T120" s="123">
        <f>(G120-L120)*tab!$E$29+(H120-M120)*tab!$F$29+(I120-N120)*tab!$G$29</f>
        <v>0</v>
      </c>
      <c r="U120" s="123">
        <f t="shared" si="25"/>
        <v>0</v>
      </c>
      <c r="V120" s="181"/>
      <c r="W120" s="123">
        <f>IF(R120="nee",0,(J120-O120)*tab!$C$57)</f>
        <v>0</v>
      </c>
      <c r="X120" s="123">
        <f>IF(R120="nee",0,(G120-L120)*tab!$G$57+(H120-M120)*tab!$H$57+(I120-N120)*tab!$I$57)</f>
        <v>0</v>
      </c>
      <c r="Y120" s="123">
        <f t="shared" si="26"/>
        <v>0</v>
      </c>
      <c r="Z120" s="5"/>
      <c r="AA120" s="22"/>
    </row>
    <row r="121" spans="1:27" s="7" customFormat="1" ht="12" customHeight="1" x14ac:dyDescent="0.2">
      <c r="A121" s="6"/>
      <c r="B121" s="18"/>
      <c r="C121" s="1">
        <v>5</v>
      </c>
      <c r="D121" s="211">
        <f t="shared" ref="D121:E121" si="35">+D23</f>
        <v>0</v>
      </c>
      <c r="E121" s="212">
        <f t="shared" si="35"/>
        <v>0</v>
      </c>
      <c r="F121" s="43"/>
      <c r="G121" s="212">
        <f t="shared" ref="G121:I121" si="36">+G23</f>
        <v>0</v>
      </c>
      <c r="H121" s="212">
        <f t="shared" si="36"/>
        <v>0</v>
      </c>
      <c r="I121" s="212">
        <f t="shared" si="36"/>
        <v>0</v>
      </c>
      <c r="J121" s="68">
        <f t="shared" si="22"/>
        <v>0</v>
      </c>
      <c r="K121" s="42"/>
      <c r="L121" s="212">
        <f t="shared" ref="L121:N121" si="37">+L23</f>
        <v>0</v>
      </c>
      <c r="M121" s="212">
        <f t="shared" si="37"/>
        <v>0</v>
      </c>
      <c r="N121" s="212">
        <f t="shared" si="37"/>
        <v>0</v>
      </c>
      <c r="O121" s="68">
        <f t="shared" si="24"/>
        <v>0</v>
      </c>
      <c r="P121" s="42"/>
      <c r="Q121" s="123" t="str">
        <f t="shared" si="30"/>
        <v>ja</v>
      </c>
      <c r="R121" s="123" t="str">
        <f t="shared" si="31"/>
        <v>ja</v>
      </c>
      <c r="S121" s="123">
        <f>IF(Q121="nee",0,(J121-O121)*(tab!$C$19*tab!$D$8+tab!$D$23))</f>
        <v>0</v>
      </c>
      <c r="T121" s="123">
        <f>(G121-L121)*tab!$E$29+(H121-M121)*tab!$F$29+(I121-N121)*tab!$G$29</f>
        <v>0</v>
      </c>
      <c r="U121" s="123">
        <f t="shared" si="25"/>
        <v>0</v>
      </c>
      <c r="V121" s="181"/>
      <c r="W121" s="123">
        <f>IF(R121="nee",0,(J121-O121)*tab!$C$57)</f>
        <v>0</v>
      </c>
      <c r="X121" s="123">
        <f>IF(R121="nee",0,(G121-L121)*tab!$G$57+(H121-M121)*tab!$H$57+(I121-N121)*tab!$I$57)</f>
        <v>0</v>
      </c>
      <c r="Y121" s="123">
        <f t="shared" si="26"/>
        <v>0</v>
      </c>
      <c r="Z121" s="5"/>
      <c r="AA121" s="22"/>
    </row>
    <row r="122" spans="1:27" s="7" customFormat="1" ht="12" customHeight="1" x14ac:dyDescent="0.2">
      <c r="A122" s="6"/>
      <c r="B122" s="18"/>
      <c r="C122" s="1">
        <v>6</v>
      </c>
      <c r="D122" s="211">
        <f t="shared" ref="D122:E122" si="38">+D24</f>
        <v>0</v>
      </c>
      <c r="E122" s="212">
        <f t="shared" si="38"/>
        <v>0</v>
      </c>
      <c r="F122" s="43"/>
      <c r="G122" s="212">
        <f t="shared" ref="G122:I122" si="39">+G24</f>
        <v>0</v>
      </c>
      <c r="H122" s="212">
        <f t="shared" si="39"/>
        <v>0</v>
      </c>
      <c r="I122" s="212">
        <f t="shared" si="39"/>
        <v>0</v>
      </c>
      <c r="J122" s="68">
        <f t="shared" si="22"/>
        <v>0</v>
      </c>
      <c r="K122" s="42"/>
      <c r="L122" s="212">
        <f t="shared" ref="L122:N122" si="40">+L24</f>
        <v>0</v>
      </c>
      <c r="M122" s="212">
        <f t="shared" si="40"/>
        <v>0</v>
      </c>
      <c r="N122" s="212">
        <f t="shared" si="40"/>
        <v>0</v>
      </c>
      <c r="O122" s="68">
        <f t="shared" si="24"/>
        <v>0</v>
      </c>
      <c r="P122" s="42"/>
      <c r="Q122" s="123" t="str">
        <f t="shared" si="30"/>
        <v>ja</v>
      </c>
      <c r="R122" s="123" t="str">
        <f t="shared" si="31"/>
        <v>ja</v>
      </c>
      <c r="S122" s="123">
        <f>IF(Q122="nee",0,(J122-O122)*(tab!$C$19*tab!$D$8+tab!$D$23))</f>
        <v>0</v>
      </c>
      <c r="T122" s="123">
        <f>(G122-L122)*tab!$E$29+(H122-M122)*tab!$F$29+(I122-N122)*tab!$G$29</f>
        <v>0</v>
      </c>
      <c r="U122" s="123">
        <f t="shared" si="25"/>
        <v>0</v>
      </c>
      <c r="V122" s="181"/>
      <c r="W122" s="123">
        <f>IF(R122="nee",0,(J122-O122)*tab!$C$57)</f>
        <v>0</v>
      </c>
      <c r="X122" s="123">
        <f>IF(R122="nee",0,(G122-L122)*tab!$G$57+(H122-M122)*tab!$H$57+(I122-N122)*tab!$I$57)</f>
        <v>0</v>
      </c>
      <c r="Y122" s="123">
        <f t="shared" si="26"/>
        <v>0</v>
      </c>
      <c r="Z122" s="5"/>
      <c r="AA122" s="22"/>
    </row>
    <row r="123" spans="1:27" ht="12" customHeight="1" x14ac:dyDescent="0.2">
      <c r="B123" s="18"/>
      <c r="C123" s="1">
        <v>7</v>
      </c>
      <c r="D123" s="211">
        <f t="shared" ref="D123:E123" si="41">+D25</f>
        <v>0</v>
      </c>
      <c r="E123" s="212">
        <f t="shared" si="41"/>
        <v>0</v>
      </c>
      <c r="F123" s="43"/>
      <c r="G123" s="212">
        <f t="shared" ref="G123:I123" si="42">+G25</f>
        <v>0</v>
      </c>
      <c r="H123" s="212">
        <f t="shared" si="42"/>
        <v>0</v>
      </c>
      <c r="I123" s="212">
        <f t="shared" si="42"/>
        <v>0</v>
      </c>
      <c r="J123" s="68">
        <f t="shared" si="22"/>
        <v>0</v>
      </c>
      <c r="K123" s="42"/>
      <c r="L123" s="212">
        <f t="shared" ref="L123:N123" si="43">+L25</f>
        <v>0</v>
      </c>
      <c r="M123" s="212">
        <f t="shared" si="43"/>
        <v>0</v>
      </c>
      <c r="N123" s="212">
        <f t="shared" si="43"/>
        <v>0</v>
      </c>
      <c r="O123" s="68">
        <f t="shared" si="24"/>
        <v>0</v>
      </c>
      <c r="P123" s="42"/>
      <c r="Q123" s="123" t="str">
        <f t="shared" si="30"/>
        <v>ja</v>
      </c>
      <c r="R123" s="123" t="str">
        <f t="shared" si="31"/>
        <v>ja</v>
      </c>
      <c r="S123" s="123">
        <f>IF(Q123="nee",0,(J123-O123)*(tab!$C$19*tab!$D$8+tab!$D$23))</f>
        <v>0</v>
      </c>
      <c r="T123" s="123">
        <f>(G123-L123)*tab!$E$29+(H123-M123)*tab!$F$29+(I123-N123)*tab!$G$29</f>
        <v>0</v>
      </c>
      <c r="U123" s="123">
        <f t="shared" si="25"/>
        <v>0</v>
      </c>
      <c r="V123" s="181"/>
      <c r="W123" s="123">
        <f>IF(R123="nee",0,(J123-O123)*tab!$C$57)</f>
        <v>0</v>
      </c>
      <c r="X123" s="123">
        <f>IF(R123="nee",0,(G123-L123)*tab!$G$57+(H123-M123)*tab!$H$57+(I123-N123)*tab!$I$57)</f>
        <v>0</v>
      </c>
      <c r="Y123" s="123">
        <f t="shared" si="26"/>
        <v>0</v>
      </c>
      <c r="Z123" s="5"/>
      <c r="AA123" s="22"/>
    </row>
    <row r="124" spans="1:27" ht="12" customHeight="1" x14ac:dyDescent="0.2">
      <c r="B124" s="18"/>
      <c r="C124" s="1">
        <v>8</v>
      </c>
      <c r="D124" s="211">
        <f t="shared" ref="D124:E124" si="44">+D26</f>
        <v>0</v>
      </c>
      <c r="E124" s="212">
        <f t="shared" si="44"/>
        <v>0</v>
      </c>
      <c r="F124" s="43"/>
      <c r="G124" s="212">
        <f t="shared" ref="G124:I124" si="45">+G26</f>
        <v>0</v>
      </c>
      <c r="H124" s="212">
        <f t="shared" si="45"/>
        <v>0</v>
      </c>
      <c r="I124" s="212">
        <f t="shared" si="45"/>
        <v>0</v>
      </c>
      <c r="J124" s="68">
        <f t="shared" si="22"/>
        <v>0</v>
      </c>
      <c r="K124" s="42"/>
      <c r="L124" s="212">
        <f t="shared" ref="L124:N124" si="46">+L26</f>
        <v>0</v>
      </c>
      <c r="M124" s="212">
        <f t="shared" si="46"/>
        <v>0</v>
      </c>
      <c r="N124" s="212">
        <f t="shared" si="46"/>
        <v>0</v>
      </c>
      <c r="O124" s="68">
        <f t="shared" si="24"/>
        <v>0</v>
      </c>
      <c r="P124" s="42"/>
      <c r="Q124" s="123" t="str">
        <f t="shared" si="30"/>
        <v>ja</v>
      </c>
      <c r="R124" s="123" t="str">
        <f t="shared" si="31"/>
        <v>ja</v>
      </c>
      <c r="S124" s="123">
        <f>IF(Q124="nee",0,(J124-O124)*(tab!$C$19*tab!$D$8+tab!$D$23))</f>
        <v>0</v>
      </c>
      <c r="T124" s="123">
        <f>(G124-L124)*tab!$E$29+(H124-M124)*tab!$F$29+(I124-N124)*tab!$G$29</f>
        <v>0</v>
      </c>
      <c r="U124" s="123">
        <f t="shared" si="25"/>
        <v>0</v>
      </c>
      <c r="V124" s="181"/>
      <c r="W124" s="123">
        <f>IF(R124="nee",0,(J124-O124)*tab!$C$57)</f>
        <v>0</v>
      </c>
      <c r="X124" s="123">
        <f>IF(R124="nee",0,(G124-L124)*tab!$G$57+(H124-M124)*tab!$H$57+(I124-N124)*tab!$I$57)</f>
        <v>0</v>
      </c>
      <c r="Y124" s="123">
        <f t="shared" si="26"/>
        <v>0</v>
      </c>
      <c r="Z124" s="5"/>
      <c r="AA124" s="22"/>
    </row>
    <row r="125" spans="1:27" ht="12" customHeight="1" x14ac:dyDescent="0.2">
      <c r="B125" s="18"/>
      <c r="C125" s="1">
        <v>9</v>
      </c>
      <c r="D125" s="211">
        <f t="shared" ref="D125:E125" si="47">+D27</f>
        <v>0</v>
      </c>
      <c r="E125" s="212">
        <f t="shared" si="47"/>
        <v>0</v>
      </c>
      <c r="F125" s="43"/>
      <c r="G125" s="212">
        <f t="shared" ref="G125:I125" si="48">+G27</f>
        <v>0</v>
      </c>
      <c r="H125" s="212">
        <f t="shared" si="48"/>
        <v>0</v>
      </c>
      <c r="I125" s="212">
        <f t="shared" si="48"/>
        <v>0</v>
      </c>
      <c r="J125" s="68">
        <f t="shared" si="22"/>
        <v>0</v>
      </c>
      <c r="K125" s="42"/>
      <c r="L125" s="212">
        <f t="shared" ref="L125:N125" si="49">+L27</f>
        <v>0</v>
      </c>
      <c r="M125" s="212">
        <f t="shared" si="49"/>
        <v>0</v>
      </c>
      <c r="N125" s="212">
        <f t="shared" si="49"/>
        <v>0</v>
      </c>
      <c r="O125" s="68">
        <f t="shared" si="24"/>
        <v>0</v>
      </c>
      <c r="P125" s="42"/>
      <c r="Q125" s="123" t="str">
        <f t="shared" si="30"/>
        <v>ja</v>
      </c>
      <c r="R125" s="123" t="str">
        <f t="shared" si="31"/>
        <v>ja</v>
      </c>
      <c r="S125" s="123">
        <f>IF(Q125="nee",0,(J125-O125)*(tab!$C$19*tab!$D$8+tab!$D$23))</f>
        <v>0</v>
      </c>
      <c r="T125" s="123">
        <f>(G125-L125)*tab!$E$29+(H125-M125)*tab!$F$29+(I125-N125)*tab!$G$29</f>
        <v>0</v>
      </c>
      <c r="U125" s="123">
        <f t="shared" si="25"/>
        <v>0</v>
      </c>
      <c r="V125" s="181"/>
      <c r="W125" s="123">
        <f>IF(R125="nee",0,(J125-O125)*tab!$C$57)</f>
        <v>0</v>
      </c>
      <c r="X125" s="123">
        <f>IF(R125="nee",0,(G125-L125)*tab!$G$57+(H125-M125)*tab!$H$57+(I125-N125)*tab!$I$57)</f>
        <v>0</v>
      </c>
      <c r="Y125" s="123">
        <f t="shared" si="26"/>
        <v>0</v>
      </c>
      <c r="Z125" s="5"/>
      <c r="AA125" s="22"/>
    </row>
    <row r="126" spans="1:27" ht="12" customHeight="1" x14ac:dyDescent="0.2">
      <c r="B126" s="18"/>
      <c r="C126" s="1">
        <v>10</v>
      </c>
      <c r="D126" s="211">
        <f t="shared" ref="D126:E126" si="50">+D28</f>
        <v>0</v>
      </c>
      <c r="E126" s="212">
        <f t="shared" si="50"/>
        <v>0</v>
      </c>
      <c r="F126" s="43"/>
      <c r="G126" s="212">
        <f t="shared" ref="G126:I126" si="51">+G28</f>
        <v>0</v>
      </c>
      <c r="H126" s="212">
        <f t="shared" si="51"/>
        <v>0</v>
      </c>
      <c r="I126" s="212">
        <f t="shared" si="51"/>
        <v>0</v>
      </c>
      <c r="J126" s="68">
        <f t="shared" si="22"/>
        <v>0</v>
      </c>
      <c r="K126" s="42"/>
      <c r="L126" s="212">
        <f t="shared" ref="L126:N126" si="52">+L28</f>
        <v>0</v>
      </c>
      <c r="M126" s="212">
        <f t="shared" si="52"/>
        <v>0</v>
      </c>
      <c r="N126" s="212">
        <f t="shared" si="52"/>
        <v>0</v>
      </c>
      <c r="O126" s="68">
        <f t="shared" si="24"/>
        <v>0</v>
      </c>
      <c r="P126" s="42"/>
      <c r="Q126" s="123" t="str">
        <f t="shared" si="30"/>
        <v>ja</v>
      </c>
      <c r="R126" s="123" t="str">
        <f t="shared" si="31"/>
        <v>ja</v>
      </c>
      <c r="S126" s="123">
        <f>IF(Q126="nee",0,(J126-O126)*(tab!$C$19*tab!$D$8+tab!$D$23))</f>
        <v>0</v>
      </c>
      <c r="T126" s="123">
        <f>(G126-L126)*tab!$E$29+(H126-M126)*tab!$F$29+(I126-N126)*tab!$G$29</f>
        <v>0</v>
      </c>
      <c r="U126" s="123">
        <f t="shared" si="25"/>
        <v>0</v>
      </c>
      <c r="V126" s="181"/>
      <c r="W126" s="123">
        <f>IF(R126="nee",0,(J126-O126)*tab!$C$57)</f>
        <v>0</v>
      </c>
      <c r="X126" s="123">
        <f>IF(R126="nee",0,(G126-L126)*tab!$G$57+(H126-M126)*tab!$H$57+(I126-N126)*tab!$I$57)</f>
        <v>0</v>
      </c>
      <c r="Y126" s="123">
        <f t="shared" si="26"/>
        <v>0</v>
      </c>
      <c r="Z126" s="5"/>
      <c r="AA126" s="22"/>
    </row>
    <row r="127" spans="1:27" ht="12" customHeight="1" x14ac:dyDescent="0.2">
      <c r="B127" s="18"/>
      <c r="C127" s="1">
        <v>11</v>
      </c>
      <c r="D127" s="211">
        <f t="shared" ref="D127:E127" si="53">+D29</f>
        <v>0</v>
      </c>
      <c r="E127" s="212">
        <f t="shared" si="53"/>
        <v>0</v>
      </c>
      <c r="F127" s="43"/>
      <c r="G127" s="212">
        <f t="shared" ref="G127:I127" si="54">+G29</f>
        <v>0</v>
      </c>
      <c r="H127" s="212">
        <f t="shared" si="54"/>
        <v>0</v>
      </c>
      <c r="I127" s="212">
        <f t="shared" si="54"/>
        <v>0</v>
      </c>
      <c r="J127" s="68">
        <f t="shared" si="22"/>
        <v>0</v>
      </c>
      <c r="K127" s="42"/>
      <c r="L127" s="212">
        <f t="shared" ref="L127:N127" si="55">+L29</f>
        <v>0</v>
      </c>
      <c r="M127" s="212">
        <f t="shared" si="55"/>
        <v>0</v>
      </c>
      <c r="N127" s="212">
        <f t="shared" si="55"/>
        <v>0</v>
      </c>
      <c r="O127" s="68">
        <f t="shared" si="24"/>
        <v>0</v>
      </c>
      <c r="P127" s="42"/>
      <c r="Q127" s="123" t="str">
        <f t="shared" si="30"/>
        <v>ja</v>
      </c>
      <c r="R127" s="123" t="str">
        <f t="shared" si="31"/>
        <v>ja</v>
      </c>
      <c r="S127" s="123">
        <f>IF(Q127="nee",0,(J127-O127)*(tab!$C$19*tab!$D$8+tab!$D$23))</f>
        <v>0</v>
      </c>
      <c r="T127" s="123">
        <f>(G127-L127)*tab!$E$29+(H127-M127)*tab!$F$29+(I127-N127)*tab!$G$29</f>
        <v>0</v>
      </c>
      <c r="U127" s="123">
        <f t="shared" si="25"/>
        <v>0</v>
      </c>
      <c r="V127" s="181"/>
      <c r="W127" s="123">
        <f>IF(R127="nee",0,(J127-O127)*tab!$C$57)</f>
        <v>0</v>
      </c>
      <c r="X127" s="123">
        <f>IF(R127="nee",0,(G127-L127)*tab!$G$57+(H127-M127)*tab!$H$57+(I127-N127)*tab!$I$57)</f>
        <v>0</v>
      </c>
      <c r="Y127" s="123">
        <f t="shared" si="26"/>
        <v>0</v>
      </c>
      <c r="Z127" s="5"/>
      <c r="AA127" s="22"/>
    </row>
    <row r="128" spans="1:27" ht="12" customHeight="1" x14ac:dyDescent="0.2">
      <c r="B128" s="18"/>
      <c r="C128" s="1">
        <v>12</v>
      </c>
      <c r="D128" s="211">
        <f t="shared" ref="D128:E128" si="56">+D30</f>
        <v>0</v>
      </c>
      <c r="E128" s="212">
        <f t="shared" si="56"/>
        <v>0</v>
      </c>
      <c r="F128" s="43"/>
      <c r="G128" s="212">
        <f t="shared" ref="G128:I128" si="57">+G30</f>
        <v>0</v>
      </c>
      <c r="H128" s="212">
        <f t="shared" si="57"/>
        <v>0</v>
      </c>
      <c r="I128" s="212">
        <f t="shared" si="57"/>
        <v>0</v>
      </c>
      <c r="J128" s="68">
        <f t="shared" si="22"/>
        <v>0</v>
      </c>
      <c r="K128" s="42"/>
      <c r="L128" s="212">
        <f t="shared" ref="L128:N128" si="58">+L30</f>
        <v>0</v>
      </c>
      <c r="M128" s="212">
        <f t="shared" si="58"/>
        <v>0</v>
      </c>
      <c r="N128" s="212">
        <f t="shared" si="58"/>
        <v>0</v>
      </c>
      <c r="O128" s="68">
        <f t="shared" si="24"/>
        <v>0</v>
      </c>
      <c r="P128" s="42"/>
      <c r="Q128" s="123" t="str">
        <f t="shared" si="30"/>
        <v>ja</v>
      </c>
      <c r="R128" s="123" t="str">
        <f t="shared" si="31"/>
        <v>ja</v>
      </c>
      <c r="S128" s="123">
        <f>IF(Q128="nee",0,(J128-O128)*(tab!$C$19*tab!$D$8+tab!$D$23))</f>
        <v>0</v>
      </c>
      <c r="T128" s="123">
        <f>(G128-L128)*tab!$E$29+(H128-M128)*tab!$F$29+(I128-N128)*tab!$G$29</f>
        <v>0</v>
      </c>
      <c r="U128" s="123">
        <f t="shared" si="25"/>
        <v>0</v>
      </c>
      <c r="V128" s="181"/>
      <c r="W128" s="123">
        <f>IF(R128="nee",0,(J128-O128)*tab!$C$57)</f>
        <v>0</v>
      </c>
      <c r="X128" s="123">
        <f>IF(R128="nee",0,(G128-L128)*tab!$G$57+(H128-M128)*tab!$H$57+(I128-N128)*tab!$I$57)</f>
        <v>0</v>
      </c>
      <c r="Y128" s="123">
        <f t="shared" si="26"/>
        <v>0</v>
      </c>
      <c r="Z128" s="5"/>
      <c r="AA128" s="22"/>
    </row>
    <row r="129" spans="2:27" ht="12" customHeight="1" x14ac:dyDescent="0.2">
      <c r="B129" s="18"/>
      <c r="C129" s="1">
        <v>13</v>
      </c>
      <c r="D129" s="211">
        <f t="shared" ref="D129:E129" si="59">+D31</f>
        <v>0</v>
      </c>
      <c r="E129" s="212">
        <f t="shared" si="59"/>
        <v>0</v>
      </c>
      <c r="F129" s="43"/>
      <c r="G129" s="212">
        <f t="shared" ref="G129:I129" si="60">+G31</f>
        <v>0</v>
      </c>
      <c r="H129" s="212">
        <f t="shared" si="60"/>
        <v>0</v>
      </c>
      <c r="I129" s="212">
        <f t="shared" si="60"/>
        <v>0</v>
      </c>
      <c r="J129" s="68">
        <f t="shared" si="22"/>
        <v>0</v>
      </c>
      <c r="K129" s="42"/>
      <c r="L129" s="212">
        <f t="shared" ref="L129:N129" si="61">+L31</f>
        <v>0</v>
      </c>
      <c r="M129" s="212">
        <f t="shared" si="61"/>
        <v>0</v>
      </c>
      <c r="N129" s="212">
        <f t="shared" si="61"/>
        <v>0</v>
      </c>
      <c r="O129" s="68">
        <f t="shared" si="24"/>
        <v>0</v>
      </c>
      <c r="P129" s="42"/>
      <c r="Q129" s="123" t="str">
        <f t="shared" si="30"/>
        <v>ja</v>
      </c>
      <c r="R129" s="123" t="str">
        <f t="shared" si="31"/>
        <v>ja</v>
      </c>
      <c r="S129" s="123">
        <f>IF(Q129="nee",0,(J129-O129)*(tab!$C$19*tab!$D$8+tab!$D$23))</f>
        <v>0</v>
      </c>
      <c r="T129" s="123">
        <f>(G129-L129)*tab!$E$29+(H129-M129)*tab!$F$29+(I129-N129)*tab!$G$29</f>
        <v>0</v>
      </c>
      <c r="U129" s="123">
        <f t="shared" si="25"/>
        <v>0</v>
      </c>
      <c r="V129" s="181"/>
      <c r="W129" s="123">
        <f>IF(R129="nee",0,(J129-O129)*tab!$C$57)</f>
        <v>0</v>
      </c>
      <c r="X129" s="123">
        <f>IF(R129="nee",0,(G129-L129)*tab!$G$57+(H129-M129)*tab!$H$57+(I129-N129)*tab!$I$57)</f>
        <v>0</v>
      </c>
      <c r="Y129" s="123">
        <f t="shared" si="26"/>
        <v>0</v>
      </c>
      <c r="Z129" s="5"/>
      <c r="AA129" s="22"/>
    </row>
    <row r="130" spans="2:27" ht="12" customHeight="1" x14ac:dyDescent="0.2">
      <c r="B130" s="18"/>
      <c r="C130" s="1">
        <v>14</v>
      </c>
      <c r="D130" s="211">
        <f t="shared" ref="D130:E130" si="62">+D32</f>
        <v>0</v>
      </c>
      <c r="E130" s="212">
        <f t="shared" si="62"/>
        <v>0</v>
      </c>
      <c r="F130" s="43"/>
      <c r="G130" s="212">
        <f t="shared" ref="G130:I130" si="63">+G32</f>
        <v>0</v>
      </c>
      <c r="H130" s="212">
        <f t="shared" si="63"/>
        <v>0</v>
      </c>
      <c r="I130" s="212">
        <f t="shared" si="63"/>
        <v>0</v>
      </c>
      <c r="J130" s="68">
        <f t="shared" si="22"/>
        <v>0</v>
      </c>
      <c r="K130" s="42"/>
      <c r="L130" s="212">
        <f t="shared" ref="L130:N130" si="64">+L32</f>
        <v>0</v>
      </c>
      <c r="M130" s="212">
        <f t="shared" si="64"/>
        <v>0</v>
      </c>
      <c r="N130" s="212">
        <f t="shared" si="64"/>
        <v>0</v>
      </c>
      <c r="O130" s="68">
        <f t="shared" si="24"/>
        <v>0</v>
      </c>
      <c r="P130" s="42"/>
      <c r="Q130" s="123" t="str">
        <f t="shared" si="30"/>
        <v>ja</v>
      </c>
      <c r="R130" s="123" t="str">
        <f t="shared" si="31"/>
        <v>ja</v>
      </c>
      <c r="S130" s="123">
        <f>IF(Q130="nee",0,(J130-O130)*(tab!$C$19*tab!$D$8+tab!$D$23))</f>
        <v>0</v>
      </c>
      <c r="T130" s="123">
        <f>(G130-L130)*tab!$E$29+(H130-M130)*tab!$F$29+(I130-N130)*tab!$G$29</f>
        <v>0</v>
      </c>
      <c r="U130" s="123">
        <f t="shared" si="25"/>
        <v>0</v>
      </c>
      <c r="V130" s="181"/>
      <c r="W130" s="123">
        <f>IF(R130="nee",0,(J130-O130)*tab!$C$57)</f>
        <v>0</v>
      </c>
      <c r="X130" s="123">
        <f>IF(R130="nee",0,(G130-L130)*tab!$G$57+(H130-M130)*tab!$H$57+(I130-N130)*tab!$I$57)</f>
        <v>0</v>
      </c>
      <c r="Y130" s="123">
        <f t="shared" si="26"/>
        <v>0</v>
      </c>
      <c r="Z130" s="5"/>
      <c r="AA130" s="22"/>
    </row>
    <row r="131" spans="2:27" ht="12" customHeight="1" x14ac:dyDescent="0.2">
      <c r="B131" s="18"/>
      <c r="C131" s="1">
        <v>15</v>
      </c>
      <c r="D131" s="211">
        <f t="shared" ref="D131:E131" si="65">+D33</f>
        <v>0</v>
      </c>
      <c r="E131" s="212">
        <f t="shared" si="65"/>
        <v>0</v>
      </c>
      <c r="F131" s="43"/>
      <c r="G131" s="212">
        <f t="shared" ref="G131:I131" si="66">+G33</f>
        <v>0</v>
      </c>
      <c r="H131" s="212">
        <f t="shared" si="66"/>
        <v>0</v>
      </c>
      <c r="I131" s="212">
        <f t="shared" si="66"/>
        <v>0</v>
      </c>
      <c r="J131" s="68">
        <f t="shared" si="22"/>
        <v>0</v>
      </c>
      <c r="K131" s="42"/>
      <c r="L131" s="212">
        <f t="shared" ref="L131:N131" si="67">+L33</f>
        <v>0</v>
      </c>
      <c r="M131" s="212">
        <f t="shared" si="67"/>
        <v>0</v>
      </c>
      <c r="N131" s="212">
        <f t="shared" si="67"/>
        <v>0</v>
      </c>
      <c r="O131" s="68">
        <f t="shared" si="24"/>
        <v>0</v>
      </c>
      <c r="P131" s="42"/>
      <c r="Q131" s="123" t="str">
        <f t="shared" si="30"/>
        <v>ja</v>
      </c>
      <c r="R131" s="123" t="str">
        <f t="shared" si="31"/>
        <v>ja</v>
      </c>
      <c r="S131" s="123">
        <f>IF(Q131="nee",0,(J131-O131)*(tab!$C$19*tab!$D$8+tab!$D$23))</f>
        <v>0</v>
      </c>
      <c r="T131" s="123">
        <f>(G131-L131)*tab!$E$29+(H131-M131)*tab!$F$29+(I131-N131)*tab!$G$29</f>
        <v>0</v>
      </c>
      <c r="U131" s="123">
        <f t="shared" si="25"/>
        <v>0</v>
      </c>
      <c r="V131" s="181"/>
      <c r="W131" s="123">
        <f>IF(R131="nee",0,(J131-O131)*tab!$C$57)</f>
        <v>0</v>
      </c>
      <c r="X131" s="123">
        <f>IF(R131="nee",0,(G131-L131)*tab!$G$57+(H131-M131)*tab!$H$57+(I131-N131)*tab!$I$57)</f>
        <v>0</v>
      </c>
      <c r="Y131" s="123">
        <f t="shared" si="26"/>
        <v>0</v>
      </c>
      <c r="Z131" s="5"/>
      <c r="AA131" s="22"/>
    </row>
    <row r="132" spans="2:27" ht="12" customHeight="1" x14ac:dyDescent="0.2">
      <c r="B132" s="18"/>
      <c r="C132" s="1">
        <v>16</v>
      </c>
      <c r="D132" s="211">
        <f t="shared" ref="D132:E132" si="68">+D34</f>
        <v>0</v>
      </c>
      <c r="E132" s="212">
        <f t="shared" si="68"/>
        <v>0</v>
      </c>
      <c r="F132" s="43"/>
      <c r="G132" s="212">
        <f t="shared" ref="G132:I132" si="69">+G34</f>
        <v>0</v>
      </c>
      <c r="H132" s="212">
        <f t="shared" si="69"/>
        <v>0</v>
      </c>
      <c r="I132" s="212">
        <f t="shared" si="69"/>
        <v>0</v>
      </c>
      <c r="J132" s="68">
        <f t="shared" si="22"/>
        <v>0</v>
      </c>
      <c r="K132" s="42"/>
      <c r="L132" s="212">
        <f t="shared" ref="L132:N132" si="70">+L34</f>
        <v>0</v>
      </c>
      <c r="M132" s="212">
        <f t="shared" si="70"/>
        <v>0</v>
      </c>
      <c r="N132" s="212">
        <f t="shared" si="70"/>
        <v>0</v>
      </c>
      <c r="O132" s="68">
        <f t="shared" si="24"/>
        <v>0</v>
      </c>
      <c r="P132" s="42"/>
      <c r="Q132" s="123" t="str">
        <f t="shared" si="30"/>
        <v>ja</v>
      </c>
      <c r="R132" s="123" t="str">
        <f t="shared" si="31"/>
        <v>ja</v>
      </c>
      <c r="S132" s="123">
        <f>IF(Q132="nee",0,(J132-O132)*(tab!$C$19*tab!$D$8+tab!$D$23))</f>
        <v>0</v>
      </c>
      <c r="T132" s="123">
        <f>(G132-L132)*tab!$E$29+(H132-M132)*tab!$F$29+(I132-N132)*tab!$G$29</f>
        <v>0</v>
      </c>
      <c r="U132" s="123">
        <f t="shared" si="25"/>
        <v>0</v>
      </c>
      <c r="V132" s="181"/>
      <c r="W132" s="123">
        <f>IF(R132="nee",0,(J132-O132)*tab!$C$57)</f>
        <v>0</v>
      </c>
      <c r="X132" s="123">
        <f>IF(R132="nee",0,(G132-L132)*tab!$G$57+(H132-M132)*tab!$H$57+(I132-N132)*tab!$I$57)</f>
        <v>0</v>
      </c>
      <c r="Y132" s="123">
        <f t="shared" si="26"/>
        <v>0</v>
      </c>
      <c r="Z132" s="5"/>
      <c r="AA132" s="22"/>
    </row>
    <row r="133" spans="2:27" ht="12" customHeight="1" x14ac:dyDescent="0.2">
      <c r="B133" s="18"/>
      <c r="C133" s="1">
        <v>17</v>
      </c>
      <c r="D133" s="211">
        <f t="shared" ref="D133:E133" si="71">+D35</f>
        <v>0</v>
      </c>
      <c r="E133" s="212">
        <f t="shared" si="71"/>
        <v>0</v>
      </c>
      <c r="F133" s="43"/>
      <c r="G133" s="212">
        <f t="shared" ref="G133:I133" si="72">+G35</f>
        <v>0</v>
      </c>
      <c r="H133" s="212">
        <f t="shared" si="72"/>
        <v>0</v>
      </c>
      <c r="I133" s="212">
        <f t="shared" si="72"/>
        <v>0</v>
      </c>
      <c r="J133" s="68">
        <f t="shared" si="22"/>
        <v>0</v>
      </c>
      <c r="K133" s="42"/>
      <c r="L133" s="212">
        <f t="shared" ref="L133:N133" si="73">+L35</f>
        <v>0</v>
      </c>
      <c r="M133" s="212">
        <f t="shared" si="73"/>
        <v>0</v>
      </c>
      <c r="N133" s="212">
        <f t="shared" si="73"/>
        <v>0</v>
      </c>
      <c r="O133" s="68">
        <f t="shared" si="24"/>
        <v>0</v>
      </c>
      <c r="P133" s="42"/>
      <c r="Q133" s="123" t="str">
        <f t="shared" si="30"/>
        <v>ja</v>
      </c>
      <c r="R133" s="123" t="str">
        <f t="shared" si="31"/>
        <v>ja</v>
      </c>
      <c r="S133" s="123">
        <f>IF(Q133="nee",0,(J133-O133)*(tab!$C$19*tab!$D$8+tab!$D$23))</f>
        <v>0</v>
      </c>
      <c r="T133" s="123">
        <f>(G133-L133)*tab!$E$29+(H133-M133)*tab!$F$29+(I133-N133)*tab!$G$29</f>
        <v>0</v>
      </c>
      <c r="U133" s="123">
        <f t="shared" si="25"/>
        <v>0</v>
      </c>
      <c r="V133" s="181"/>
      <c r="W133" s="123">
        <f>IF(R133="nee",0,(J133-O133)*tab!$C$57)</f>
        <v>0</v>
      </c>
      <c r="X133" s="123">
        <f>IF(R133="nee",0,(G133-L133)*tab!$G$57+(H133-M133)*tab!$H$57+(I133-N133)*tab!$I$57)</f>
        <v>0</v>
      </c>
      <c r="Y133" s="123">
        <f t="shared" si="26"/>
        <v>0</v>
      </c>
      <c r="Z133" s="5"/>
      <c r="AA133" s="22"/>
    </row>
    <row r="134" spans="2:27" ht="12" customHeight="1" x14ac:dyDescent="0.2">
      <c r="B134" s="18"/>
      <c r="C134" s="1">
        <v>18</v>
      </c>
      <c r="D134" s="211">
        <f t="shared" ref="D134:E134" si="74">+D36</f>
        <v>0</v>
      </c>
      <c r="E134" s="212">
        <f t="shared" si="74"/>
        <v>0</v>
      </c>
      <c r="F134" s="43"/>
      <c r="G134" s="212">
        <f t="shared" ref="G134:I134" si="75">+G36</f>
        <v>0</v>
      </c>
      <c r="H134" s="212">
        <f t="shared" si="75"/>
        <v>0</v>
      </c>
      <c r="I134" s="212">
        <f t="shared" si="75"/>
        <v>0</v>
      </c>
      <c r="J134" s="68">
        <f t="shared" si="22"/>
        <v>0</v>
      </c>
      <c r="K134" s="42"/>
      <c r="L134" s="212">
        <f t="shared" ref="L134:N134" si="76">+L36</f>
        <v>0</v>
      </c>
      <c r="M134" s="212">
        <f t="shared" si="76"/>
        <v>0</v>
      </c>
      <c r="N134" s="212">
        <f t="shared" si="76"/>
        <v>0</v>
      </c>
      <c r="O134" s="68">
        <f t="shared" si="24"/>
        <v>0</v>
      </c>
      <c r="P134" s="42"/>
      <c r="Q134" s="123" t="str">
        <f t="shared" si="30"/>
        <v>ja</v>
      </c>
      <c r="R134" s="123" t="str">
        <f t="shared" si="31"/>
        <v>ja</v>
      </c>
      <c r="S134" s="123">
        <f>IF(Q134="nee",0,(J134-O134)*(tab!$C$19*tab!$D$8+tab!$D$23))</f>
        <v>0</v>
      </c>
      <c r="T134" s="123">
        <f>(G134-L134)*tab!$E$29+(H134-M134)*tab!$F$29+(I134-N134)*tab!$G$29</f>
        <v>0</v>
      </c>
      <c r="U134" s="123">
        <f t="shared" si="25"/>
        <v>0</v>
      </c>
      <c r="V134" s="181"/>
      <c r="W134" s="123">
        <f>IF(R134="nee",0,(J134-O134)*tab!$C$57)</f>
        <v>0</v>
      </c>
      <c r="X134" s="123">
        <f>IF(R134="nee",0,(G134-L134)*tab!$G$57+(H134-M134)*tab!$H$57+(I134-N134)*tab!$I$57)</f>
        <v>0</v>
      </c>
      <c r="Y134" s="123">
        <f t="shared" si="26"/>
        <v>0</v>
      </c>
      <c r="Z134" s="5"/>
      <c r="AA134" s="22"/>
    </row>
    <row r="135" spans="2:27" ht="12" customHeight="1" x14ac:dyDescent="0.2">
      <c r="B135" s="18"/>
      <c r="C135" s="1">
        <v>19</v>
      </c>
      <c r="D135" s="211">
        <f t="shared" ref="D135:E135" si="77">+D37</f>
        <v>0</v>
      </c>
      <c r="E135" s="212">
        <f t="shared" si="77"/>
        <v>0</v>
      </c>
      <c r="F135" s="43"/>
      <c r="G135" s="212">
        <f t="shared" ref="G135:I135" si="78">+G37</f>
        <v>0</v>
      </c>
      <c r="H135" s="212">
        <f t="shared" si="78"/>
        <v>0</v>
      </c>
      <c r="I135" s="212">
        <f t="shared" si="78"/>
        <v>0</v>
      </c>
      <c r="J135" s="68">
        <f t="shared" si="22"/>
        <v>0</v>
      </c>
      <c r="K135" s="42"/>
      <c r="L135" s="212">
        <f t="shared" ref="L135:N135" si="79">+L37</f>
        <v>0</v>
      </c>
      <c r="M135" s="212">
        <f t="shared" si="79"/>
        <v>0</v>
      </c>
      <c r="N135" s="212">
        <f t="shared" si="79"/>
        <v>0</v>
      </c>
      <c r="O135" s="68">
        <f t="shared" si="24"/>
        <v>0</v>
      </c>
      <c r="P135" s="42"/>
      <c r="Q135" s="123" t="str">
        <f t="shared" si="30"/>
        <v>ja</v>
      </c>
      <c r="R135" s="123" t="str">
        <f t="shared" si="31"/>
        <v>ja</v>
      </c>
      <c r="S135" s="123">
        <f>IF(Q135="nee",0,(J135-O135)*(tab!$C$19*tab!$D$8+tab!$D$23))</f>
        <v>0</v>
      </c>
      <c r="T135" s="123">
        <f>(G135-L135)*tab!$E$29+(H135-M135)*tab!$F$29+(I135-N135)*tab!$G$29</f>
        <v>0</v>
      </c>
      <c r="U135" s="123">
        <f t="shared" si="25"/>
        <v>0</v>
      </c>
      <c r="V135" s="181"/>
      <c r="W135" s="123">
        <f>IF(R135="nee",0,(J135-O135)*tab!$C$57)</f>
        <v>0</v>
      </c>
      <c r="X135" s="123">
        <f>IF(R135="nee",0,(G135-L135)*tab!$G$57+(H135-M135)*tab!$H$57+(I135-N135)*tab!$I$57)</f>
        <v>0</v>
      </c>
      <c r="Y135" s="123">
        <f t="shared" si="26"/>
        <v>0</v>
      </c>
      <c r="Z135" s="5"/>
      <c r="AA135" s="22"/>
    </row>
    <row r="136" spans="2:27" ht="12" customHeight="1" x14ac:dyDescent="0.2">
      <c r="B136" s="18"/>
      <c r="C136" s="1">
        <v>20</v>
      </c>
      <c r="D136" s="211">
        <f t="shared" ref="D136:E136" si="80">+D38</f>
        <v>0</v>
      </c>
      <c r="E136" s="212">
        <f t="shared" si="80"/>
        <v>0</v>
      </c>
      <c r="F136" s="43"/>
      <c r="G136" s="212">
        <f t="shared" ref="G136:I136" si="81">+G38</f>
        <v>0</v>
      </c>
      <c r="H136" s="212">
        <f t="shared" si="81"/>
        <v>0</v>
      </c>
      <c r="I136" s="212">
        <f t="shared" si="81"/>
        <v>0</v>
      </c>
      <c r="J136" s="68">
        <f t="shared" si="22"/>
        <v>0</v>
      </c>
      <c r="K136" s="42"/>
      <c r="L136" s="212">
        <f t="shared" ref="L136:N136" si="82">+L38</f>
        <v>0</v>
      </c>
      <c r="M136" s="212">
        <f t="shared" si="82"/>
        <v>0</v>
      </c>
      <c r="N136" s="212">
        <f t="shared" si="82"/>
        <v>0</v>
      </c>
      <c r="O136" s="68">
        <f t="shared" si="24"/>
        <v>0</v>
      </c>
      <c r="P136" s="42"/>
      <c r="Q136" s="123" t="str">
        <f t="shared" si="30"/>
        <v>ja</v>
      </c>
      <c r="R136" s="123" t="str">
        <f t="shared" si="31"/>
        <v>ja</v>
      </c>
      <c r="S136" s="123">
        <f>IF(Q136="nee",0,(J136-O136)*(tab!$C$19*tab!$D$8+tab!$D$23))</f>
        <v>0</v>
      </c>
      <c r="T136" s="123">
        <f>(G136-L136)*tab!$E$29+(H136-M136)*tab!$F$29+(I136-N136)*tab!$G$29</f>
        <v>0</v>
      </c>
      <c r="U136" s="123">
        <f t="shared" si="25"/>
        <v>0</v>
      </c>
      <c r="V136" s="181"/>
      <c r="W136" s="123">
        <f>IF(R136="nee",0,(J136-O136)*tab!$C$57)</f>
        <v>0</v>
      </c>
      <c r="X136" s="123">
        <f>IF(R136="nee",0,(G136-L136)*tab!$G$57+(H136-M136)*tab!$H$57+(I136-N136)*tab!$I$57)</f>
        <v>0</v>
      </c>
      <c r="Y136" s="123">
        <f t="shared" si="26"/>
        <v>0</v>
      </c>
      <c r="Z136" s="5"/>
      <c r="AA136" s="22"/>
    </row>
    <row r="137" spans="2:27" ht="12" customHeight="1" x14ac:dyDescent="0.2">
      <c r="B137" s="18"/>
      <c r="C137" s="1">
        <v>21</v>
      </c>
      <c r="D137" s="211">
        <f t="shared" ref="D137:E137" si="83">+D39</f>
        <v>0</v>
      </c>
      <c r="E137" s="212">
        <f t="shared" si="83"/>
        <v>0</v>
      </c>
      <c r="F137" s="43"/>
      <c r="G137" s="212">
        <f t="shared" ref="G137:I137" si="84">+G39</f>
        <v>0</v>
      </c>
      <c r="H137" s="212">
        <f t="shared" si="84"/>
        <v>0</v>
      </c>
      <c r="I137" s="212">
        <f t="shared" si="84"/>
        <v>0</v>
      </c>
      <c r="J137" s="68">
        <f t="shared" si="22"/>
        <v>0</v>
      </c>
      <c r="K137" s="42"/>
      <c r="L137" s="212">
        <f t="shared" ref="L137:N137" si="85">+L39</f>
        <v>0</v>
      </c>
      <c r="M137" s="212">
        <f t="shared" si="85"/>
        <v>0</v>
      </c>
      <c r="N137" s="212">
        <f t="shared" si="85"/>
        <v>0</v>
      </c>
      <c r="O137" s="68">
        <f t="shared" si="24"/>
        <v>0</v>
      </c>
      <c r="P137" s="42"/>
      <c r="Q137" s="123" t="str">
        <f t="shared" si="30"/>
        <v>ja</v>
      </c>
      <c r="R137" s="123" t="str">
        <f t="shared" si="31"/>
        <v>ja</v>
      </c>
      <c r="S137" s="123">
        <f>IF(Q137="nee",0,(J137-O137)*(tab!$C$19*tab!$D$8+tab!$D$23))</f>
        <v>0</v>
      </c>
      <c r="T137" s="123">
        <f>(G137-L137)*tab!$E$29+(H137-M137)*tab!$F$29+(I137-N137)*tab!$G$29</f>
        <v>0</v>
      </c>
      <c r="U137" s="123">
        <f t="shared" si="25"/>
        <v>0</v>
      </c>
      <c r="V137" s="181"/>
      <c r="W137" s="123">
        <f>IF(R137="nee",0,(J137-O137)*tab!$C$57)</f>
        <v>0</v>
      </c>
      <c r="X137" s="123">
        <f>IF(R137="nee",0,(G137-L137)*tab!$G$57+(H137-M137)*tab!$H$57+(I137-N137)*tab!$I$57)</f>
        <v>0</v>
      </c>
      <c r="Y137" s="123">
        <f t="shared" si="26"/>
        <v>0</v>
      </c>
      <c r="Z137" s="5"/>
      <c r="AA137" s="22"/>
    </row>
    <row r="138" spans="2:27" ht="12" customHeight="1" x14ac:dyDescent="0.2">
      <c r="B138" s="18"/>
      <c r="C138" s="1">
        <v>22</v>
      </c>
      <c r="D138" s="211">
        <f t="shared" ref="D138:E138" si="86">+D40</f>
        <v>0</v>
      </c>
      <c r="E138" s="212">
        <f t="shared" si="86"/>
        <v>0</v>
      </c>
      <c r="F138" s="43"/>
      <c r="G138" s="212">
        <f t="shared" ref="G138:I138" si="87">+G40</f>
        <v>0</v>
      </c>
      <c r="H138" s="212">
        <f t="shared" si="87"/>
        <v>0</v>
      </c>
      <c r="I138" s="212">
        <f t="shared" si="87"/>
        <v>0</v>
      </c>
      <c r="J138" s="68">
        <f t="shared" si="22"/>
        <v>0</v>
      </c>
      <c r="K138" s="42"/>
      <c r="L138" s="212">
        <f t="shared" ref="L138:N138" si="88">+L40</f>
        <v>0</v>
      </c>
      <c r="M138" s="212">
        <f t="shared" si="88"/>
        <v>0</v>
      </c>
      <c r="N138" s="212">
        <f t="shared" si="88"/>
        <v>0</v>
      </c>
      <c r="O138" s="68">
        <f t="shared" si="24"/>
        <v>0</v>
      </c>
      <c r="P138" s="42"/>
      <c r="Q138" s="123" t="str">
        <f t="shared" si="30"/>
        <v>ja</v>
      </c>
      <c r="R138" s="123" t="str">
        <f t="shared" si="31"/>
        <v>ja</v>
      </c>
      <c r="S138" s="123">
        <f>IF(Q138="nee",0,(J138-O138)*(tab!$C$19*tab!$D$8+tab!$D$23))</f>
        <v>0</v>
      </c>
      <c r="T138" s="123">
        <f>(G138-L138)*tab!$E$29+(H138-M138)*tab!$F$29+(I138-N138)*tab!$G$29</f>
        <v>0</v>
      </c>
      <c r="U138" s="123">
        <f t="shared" si="25"/>
        <v>0</v>
      </c>
      <c r="V138" s="181"/>
      <c r="W138" s="123">
        <f>IF(R138="nee",0,(J138-O138)*tab!$C$57)</f>
        <v>0</v>
      </c>
      <c r="X138" s="123">
        <f>IF(R138="nee",0,(G138-L138)*tab!$G$57+(H138-M138)*tab!$H$57+(I138-N138)*tab!$I$57)</f>
        <v>0</v>
      </c>
      <c r="Y138" s="123">
        <f t="shared" si="26"/>
        <v>0</v>
      </c>
      <c r="Z138" s="5"/>
      <c r="AA138" s="22"/>
    </row>
    <row r="139" spans="2:27" ht="12" customHeight="1" x14ac:dyDescent="0.2">
      <c r="B139" s="18"/>
      <c r="C139" s="1">
        <v>23</v>
      </c>
      <c r="D139" s="211">
        <f t="shared" ref="D139:E139" si="89">+D41</f>
        <v>0</v>
      </c>
      <c r="E139" s="212">
        <f t="shared" si="89"/>
        <v>0</v>
      </c>
      <c r="F139" s="43"/>
      <c r="G139" s="212">
        <f t="shared" ref="G139:I139" si="90">+G41</f>
        <v>0</v>
      </c>
      <c r="H139" s="212">
        <f t="shared" si="90"/>
        <v>0</v>
      </c>
      <c r="I139" s="212">
        <f t="shared" si="90"/>
        <v>0</v>
      </c>
      <c r="J139" s="68">
        <f t="shared" si="22"/>
        <v>0</v>
      </c>
      <c r="K139" s="42"/>
      <c r="L139" s="212">
        <f t="shared" ref="L139:N139" si="91">+L41</f>
        <v>0</v>
      </c>
      <c r="M139" s="212">
        <f t="shared" si="91"/>
        <v>0</v>
      </c>
      <c r="N139" s="212">
        <f t="shared" si="91"/>
        <v>0</v>
      </c>
      <c r="O139" s="68">
        <f t="shared" si="24"/>
        <v>0</v>
      </c>
      <c r="P139" s="42"/>
      <c r="Q139" s="123" t="str">
        <f t="shared" si="30"/>
        <v>ja</v>
      </c>
      <c r="R139" s="123" t="str">
        <f t="shared" si="31"/>
        <v>ja</v>
      </c>
      <c r="S139" s="123">
        <f>IF(Q139="nee",0,(J139-O139)*(tab!$C$19*tab!$D$8+tab!$D$23))</f>
        <v>0</v>
      </c>
      <c r="T139" s="123">
        <f>(G139-L139)*tab!$E$29+(H139-M139)*tab!$F$29+(I139-N139)*tab!$G$29</f>
        <v>0</v>
      </c>
      <c r="U139" s="123">
        <f t="shared" si="25"/>
        <v>0</v>
      </c>
      <c r="V139" s="181"/>
      <c r="W139" s="123">
        <f>IF(R139="nee",0,(J139-O139)*tab!$C$57)</f>
        <v>0</v>
      </c>
      <c r="X139" s="123">
        <f>IF(R139="nee",0,(G139-L139)*tab!$G$57+(H139-M139)*tab!$H$57+(I139-N139)*tab!$I$57)</f>
        <v>0</v>
      </c>
      <c r="Y139" s="123">
        <f t="shared" si="26"/>
        <v>0</v>
      </c>
      <c r="Z139" s="5"/>
      <c r="AA139" s="22"/>
    </row>
    <row r="140" spans="2:27" ht="12" customHeight="1" x14ac:dyDescent="0.2">
      <c r="B140" s="18"/>
      <c r="C140" s="1">
        <v>24</v>
      </c>
      <c r="D140" s="211">
        <f t="shared" ref="D140:E140" si="92">+D42</f>
        <v>0</v>
      </c>
      <c r="E140" s="212">
        <f t="shared" si="92"/>
        <v>0</v>
      </c>
      <c r="F140" s="43"/>
      <c r="G140" s="212">
        <f t="shared" ref="G140:I140" si="93">+G42</f>
        <v>0</v>
      </c>
      <c r="H140" s="212">
        <f t="shared" si="93"/>
        <v>0</v>
      </c>
      <c r="I140" s="212">
        <f t="shared" si="93"/>
        <v>0</v>
      </c>
      <c r="J140" s="68">
        <f t="shared" si="22"/>
        <v>0</v>
      </c>
      <c r="K140" s="42"/>
      <c r="L140" s="212">
        <f t="shared" ref="L140:N140" si="94">+L42</f>
        <v>0</v>
      </c>
      <c r="M140" s="212">
        <f t="shared" si="94"/>
        <v>0</v>
      </c>
      <c r="N140" s="212">
        <f t="shared" si="94"/>
        <v>0</v>
      </c>
      <c r="O140" s="68">
        <f t="shared" si="24"/>
        <v>0</v>
      </c>
      <c r="P140" s="42"/>
      <c r="Q140" s="123" t="str">
        <f t="shared" si="30"/>
        <v>ja</v>
      </c>
      <c r="R140" s="123" t="str">
        <f t="shared" si="31"/>
        <v>ja</v>
      </c>
      <c r="S140" s="123">
        <f>IF(Q140="nee",0,(J140-O140)*(tab!$C$19*tab!$D$8+tab!$D$23))</f>
        <v>0</v>
      </c>
      <c r="T140" s="123">
        <f>(G140-L140)*tab!$E$29+(H140-M140)*tab!$F$29+(I140-N140)*tab!$G$29</f>
        <v>0</v>
      </c>
      <c r="U140" s="123">
        <f t="shared" si="25"/>
        <v>0</v>
      </c>
      <c r="V140" s="181"/>
      <c r="W140" s="123">
        <f>IF(R140="nee",0,(J140-O140)*tab!$C$57)</f>
        <v>0</v>
      </c>
      <c r="X140" s="123">
        <f>IF(R140="nee",0,(G140-L140)*tab!$G$57+(H140-M140)*tab!$H$57+(I140-N140)*tab!$I$57)</f>
        <v>0</v>
      </c>
      <c r="Y140" s="123">
        <f t="shared" si="26"/>
        <v>0</v>
      </c>
      <c r="Z140" s="5"/>
      <c r="AA140" s="22"/>
    </row>
    <row r="141" spans="2:27" ht="12" customHeight="1" x14ac:dyDescent="0.2">
      <c r="B141" s="18"/>
      <c r="C141" s="1">
        <v>25</v>
      </c>
      <c r="D141" s="211">
        <f t="shared" ref="D141:E141" si="95">+D43</f>
        <v>0</v>
      </c>
      <c r="E141" s="212">
        <f t="shared" si="95"/>
        <v>0</v>
      </c>
      <c r="F141" s="43"/>
      <c r="G141" s="212">
        <f t="shared" ref="G141:I141" si="96">+G43</f>
        <v>0</v>
      </c>
      <c r="H141" s="212">
        <f t="shared" si="96"/>
        <v>0</v>
      </c>
      <c r="I141" s="212">
        <f t="shared" si="96"/>
        <v>0</v>
      </c>
      <c r="J141" s="68">
        <f t="shared" si="22"/>
        <v>0</v>
      </c>
      <c r="K141" s="42"/>
      <c r="L141" s="212">
        <f t="shared" ref="L141:N141" si="97">+L43</f>
        <v>0</v>
      </c>
      <c r="M141" s="212">
        <f t="shared" si="97"/>
        <v>0</v>
      </c>
      <c r="N141" s="212">
        <f t="shared" si="97"/>
        <v>0</v>
      </c>
      <c r="O141" s="68">
        <f t="shared" si="24"/>
        <v>0</v>
      </c>
      <c r="P141" s="42"/>
      <c r="Q141" s="123" t="str">
        <f t="shared" si="30"/>
        <v>ja</v>
      </c>
      <c r="R141" s="123" t="str">
        <f t="shared" si="31"/>
        <v>ja</v>
      </c>
      <c r="S141" s="123">
        <f>IF(Q141="nee",0,(J141-O141)*(tab!$C$19*tab!$D$8+tab!$D$23))</f>
        <v>0</v>
      </c>
      <c r="T141" s="123">
        <f>(G141-L141)*tab!$E$29+(H141-M141)*tab!$F$29+(I141-N141)*tab!$G$29</f>
        <v>0</v>
      </c>
      <c r="U141" s="123">
        <f t="shared" si="25"/>
        <v>0</v>
      </c>
      <c r="V141" s="181"/>
      <c r="W141" s="123">
        <f>IF(R141="nee",0,(J141-O141)*tab!$C$57)</f>
        <v>0</v>
      </c>
      <c r="X141" s="123">
        <f>IF(R141="nee",0,(G141-L141)*tab!$G$57+(H141-M141)*tab!$H$57+(I141-N141)*tab!$I$57)</f>
        <v>0</v>
      </c>
      <c r="Y141" s="123">
        <f t="shared" si="26"/>
        <v>0</v>
      </c>
      <c r="Z141" s="5"/>
      <c r="AA141" s="22"/>
    </row>
    <row r="142" spans="2:27" ht="12" customHeight="1" x14ac:dyDescent="0.2">
      <c r="B142" s="18"/>
      <c r="C142" s="1">
        <v>26</v>
      </c>
      <c r="D142" s="211">
        <f t="shared" ref="D142:E142" si="98">+D44</f>
        <v>0</v>
      </c>
      <c r="E142" s="212">
        <f t="shared" si="98"/>
        <v>0</v>
      </c>
      <c r="F142" s="43"/>
      <c r="G142" s="212">
        <f t="shared" ref="G142:I142" si="99">+G44</f>
        <v>0</v>
      </c>
      <c r="H142" s="212">
        <f t="shared" si="99"/>
        <v>0</v>
      </c>
      <c r="I142" s="212">
        <f t="shared" si="99"/>
        <v>0</v>
      </c>
      <c r="J142" s="68">
        <f t="shared" si="22"/>
        <v>0</v>
      </c>
      <c r="K142" s="42"/>
      <c r="L142" s="212">
        <f t="shared" ref="L142:N142" si="100">+L44</f>
        <v>0</v>
      </c>
      <c r="M142" s="212">
        <f t="shared" si="100"/>
        <v>0</v>
      </c>
      <c r="N142" s="212">
        <f t="shared" si="100"/>
        <v>0</v>
      </c>
      <c r="O142" s="68">
        <f t="shared" si="24"/>
        <v>0</v>
      </c>
      <c r="P142" s="42"/>
      <c r="Q142" s="123" t="str">
        <f t="shared" si="30"/>
        <v>ja</v>
      </c>
      <c r="R142" s="123" t="str">
        <f t="shared" si="31"/>
        <v>ja</v>
      </c>
      <c r="S142" s="123">
        <f>IF(Q142="nee",0,(J142-O142)*(tab!$C$19*tab!$D$8+tab!$D$23))</f>
        <v>0</v>
      </c>
      <c r="T142" s="123">
        <f>(G142-L142)*tab!$E$29+(H142-M142)*tab!$F$29+(I142-N142)*tab!$G$29</f>
        <v>0</v>
      </c>
      <c r="U142" s="123">
        <f t="shared" si="25"/>
        <v>0</v>
      </c>
      <c r="V142" s="181"/>
      <c r="W142" s="123">
        <f>IF(R142="nee",0,(J142-O142)*tab!$C$57)</f>
        <v>0</v>
      </c>
      <c r="X142" s="123">
        <f>IF(R142="nee",0,(G142-L142)*tab!$G$57+(H142-M142)*tab!$H$57+(I142-N142)*tab!$I$57)</f>
        <v>0</v>
      </c>
      <c r="Y142" s="123">
        <f t="shared" si="26"/>
        <v>0</v>
      </c>
      <c r="Z142" s="5"/>
      <c r="AA142" s="22"/>
    </row>
    <row r="143" spans="2:27" ht="12" customHeight="1" x14ac:dyDescent="0.2">
      <c r="B143" s="18"/>
      <c r="C143" s="1">
        <v>27</v>
      </c>
      <c r="D143" s="211">
        <f t="shared" ref="D143:E143" si="101">+D45</f>
        <v>0</v>
      </c>
      <c r="E143" s="212">
        <f t="shared" si="101"/>
        <v>0</v>
      </c>
      <c r="F143" s="43"/>
      <c r="G143" s="212">
        <f t="shared" ref="G143:I143" si="102">+G45</f>
        <v>0</v>
      </c>
      <c r="H143" s="212">
        <f t="shared" si="102"/>
        <v>0</v>
      </c>
      <c r="I143" s="212">
        <f t="shared" si="102"/>
        <v>0</v>
      </c>
      <c r="J143" s="68">
        <f t="shared" si="22"/>
        <v>0</v>
      </c>
      <c r="K143" s="42"/>
      <c r="L143" s="212">
        <f t="shared" ref="L143:N143" si="103">+L45</f>
        <v>0</v>
      </c>
      <c r="M143" s="212">
        <f t="shared" si="103"/>
        <v>0</v>
      </c>
      <c r="N143" s="212">
        <f t="shared" si="103"/>
        <v>0</v>
      </c>
      <c r="O143" s="68">
        <f t="shared" si="24"/>
        <v>0</v>
      </c>
      <c r="P143" s="42"/>
      <c r="Q143" s="123" t="str">
        <f t="shared" si="30"/>
        <v>ja</v>
      </c>
      <c r="R143" s="123" t="str">
        <f t="shared" si="31"/>
        <v>ja</v>
      </c>
      <c r="S143" s="123">
        <f>IF(Q143="nee",0,(J143-O143)*(tab!$C$19*tab!$D$8+tab!$D$23))</f>
        <v>0</v>
      </c>
      <c r="T143" s="123">
        <f>(G143-L143)*tab!$E$29+(H143-M143)*tab!$F$29+(I143-N143)*tab!$G$29</f>
        <v>0</v>
      </c>
      <c r="U143" s="123">
        <f t="shared" si="25"/>
        <v>0</v>
      </c>
      <c r="V143" s="181"/>
      <c r="W143" s="123">
        <f>IF(R143="nee",0,(J143-O143)*tab!$C$57)</f>
        <v>0</v>
      </c>
      <c r="X143" s="123">
        <f>IF(R143="nee",0,(G143-L143)*tab!$G$57+(H143-M143)*tab!$H$57+(I143-N143)*tab!$I$57)</f>
        <v>0</v>
      </c>
      <c r="Y143" s="123">
        <f t="shared" si="26"/>
        <v>0</v>
      </c>
      <c r="Z143" s="5"/>
      <c r="AA143" s="22"/>
    </row>
    <row r="144" spans="2:27" ht="12" customHeight="1" x14ac:dyDescent="0.2">
      <c r="B144" s="18"/>
      <c r="C144" s="1">
        <v>28</v>
      </c>
      <c r="D144" s="211">
        <f t="shared" ref="D144:E144" si="104">+D46</f>
        <v>0</v>
      </c>
      <c r="E144" s="212">
        <f t="shared" si="104"/>
        <v>0</v>
      </c>
      <c r="F144" s="43"/>
      <c r="G144" s="212">
        <f t="shared" ref="G144:I144" si="105">+G46</f>
        <v>0</v>
      </c>
      <c r="H144" s="212">
        <f t="shared" si="105"/>
        <v>0</v>
      </c>
      <c r="I144" s="212">
        <f t="shared" si="105"/>
        <v>0</v>
      </c>
      <c r="J144" s="68">
        <f t="shared" si="22"/>
        <v>0</v>
      </c>
      <c r="K144" s="42"/>
      <c r="L144" s="212">
        <f t="shared" ref="L144:N144" si="106">+L46</f>
        <v>0</v>
      </c>
      <c r="M144" s="212">
        <f t="shared" si="106"/>
        <v>0</v>
      </c>
      <c r="N144" s="212">
        <f t="shared" si="106"/>
        <v>0</v>
      </c>
      <c r="O144" s="68">
        <f t="shared" si="24"/>
        <v>0</v>
      </c>
      <c r="P144" s="42"/>
      <c r="Q144" s="123" t="str">
        <f t="shared" si="30"/>
        <v>ja</v>
      </c>
      <c r="R144" s="123" t="str">
        <f t="shared" si="31"/>
        <v>ja</v>
      </c>
      <c r="S144" s="123">
        <f>IF(Q144="nee",0,(J144-O144)*(tab!$C$19*tab!$D$8+tab!$D$23))</f>
        <v>0</v>
      </c>
      <c r="T144" s="123">
        <f>(G144-L144)*tab!$E$29+(H144-M144)*tab!$F$29+(I144-N144)*tab!$G$29</f>
        <v>0</v>
      </c>
      <c r="U144" s="123">
        <f t="shared" si="25"/>
        <v>0</v>
      </c>
      <c r="V144" s="181"/>
      <c r="W144" s="123">
        <f>IF(R144="nee",0,(J144-O144)*tab!$C$57)</f>
        <v>0</v>
      </c>
      <c r="X144" s="123">
        <f>IF(R144="nee",0,(G144-L144)*tab!$G$57+(H144-M144)*tab!$H$57+(I144-N144)*tab!$I$57)</f>
        <v>0</v>
      </c>
      <c r="Y144" s="123">
        <f t="shared" si="26"/>
        <v>0</v>
      </c>
      <c r="Z144" s="5"/>
      <c r="AA144" s="22"/>
    </row>
    <row r="145" spans="2:27" ht="12" customHeight="1" x14ac:dyDescent="0.2">
      <c r="B145" s="18"/>
      <c r="C145" s="1">
        <v>29</v>
      </c>
      <c r="D145" s="211">
        <f t="shared" ref="D145:E145" si="107">+D47</f>
        <v>0</v>
      </c>
      <c r="E145" s="212">
        <f t="shared" si="107"/>
        <v>0</v>
      </c>
      <c r="F145" s="43"/>
      <c r="G145" s="212">
        <f t="shared" ref="G145:I145" si="108">+G47</f>
        <v>0</v>
      </c>
      <c r="H145" s="212">
        <f t="shared" si="108"/>
        <v>0</v>
      </c>
      <c r="I145" s="212">
        <f t="shared" si="108"/>
        <v>0</v>
      </c>
      <c r="J145" s="68">
        <f t="shared" si="22"/>
        <v>0</v>
      </c>
      <c r="K145" s="42"/>
      <c r="L145" s="212">
        <f t="shared" ref="L145:N145" si="109">+L47</f>
        <v>0</v>
      </c>
      <c r="M145" s="212">
        <f t="shared" si="109"/>
        <v>0</v>
      </c>
      <c r="N145" s="212">
        <f t="shared" si="109"/>
        <v>0</v>
      </c>
      <c r="O145" s="68">
        <f t="shared" si="24"/>
        <v>0</v>
      </c>
      <c r="P145" s="42"/>
      <c r="Q145" s="123" t="str">
        <f t="shared" si="30"/>
        <v>ja</v>
      </c>
      <c r="R145" s="123" t="str">
        <f t="shared" si="31"/>
        <v>ja</v>
      </c>
      <c r="S145" s="123">
        <f>IF(Q145="nee",0,(J145-O145)*(tab!$C$19*tab!$D$8+tab!$D$23))</f>
        <v>0</v>
      </c>
      <c r="T145" s="123">
        <f>(G145-L145)*tab!$E$29+(H145-M145)*tab!$F$29+(I145-N145)*tab!$G$29</f>
        <v>0</v>
      </c>
      <c r="U145" s="123">
        <f t="shared" si="25"/>
        <v>0</v>
      </c>
      <c r="V145" s="181"/>
      <c r="W145" s="123">
        <f>IF(R145="nee",0,(J145-O145)*tab!$C$57)</f>
        <v>0</v>
      </c>
      <c r="X145" s="123">
        <f>IF(R145="nee",0,(G145-L145)*tab!$G$57+(H145-M145)*tab!$H$57+(I145-N145)*tab!$I$57)</f>
        <v>0</v>
      </c>
      <c r="Y145" s="123">
        <f t="shared" si="26"/>
        <v>0</v>
      </c>
      <c r="Z145" s="5"/>
      <c r="AA145" s="22"/>
    </row>
    <row r="146" spans="2:27" ht="12" customHeight="1" x14ac:dyDescent="0.2">
      <c r="B146" s="18"/>
      <c r="C146" s="1">
        <v>30</v>
      </c>
      <c r="D146" s="211">
        <f t="shared" ref="D146:E146" si="110">+D48</f>
        <v>0</v>
      </c>
      <c r="E146" s="212">
        <f t="shared" si="110"/>
        <v>0</v>
      </c>
      <c r="F146" s="43"/>
      <c r="G146" s="212">
        <f t="shared" ref="G146:I146" si="111">+G48</f>
        <v>0</v>
      </c>
      <c r="H146" s="212">
        <f t="shared" si="111"/>
        <v>0</v>
      </c>
      <c r="I146" s="212">
        <f t="shared" si="111"/>
        <v>0</v>
      </c>
      <c r="J146" s="68">
        <f t="shared" si="22"/>
        <v>0</v>
      </c>
      <c r="K146" s="42"/>
      <c r="L146" s="212">
        <f t="shared" ref="L146:N146" si="112">+L48</f>
        <v>0</v>
      </c>
      <c r="M146" s="212">
        <f t="shared" si="112"/>
        <v>0</v>
      </c>
      <c r="N146" s="212">
        <f t="shared" si="112"/>
        <v>0</v>
      </c>
      <c r="O146" s="68">
        <f t="shared" si="24"/>
        <v>0</v>
      </c>
      <c r="P146" s="42"/>
      <c r="Q146" s="123" t="str">
        <f t="shared" si="30"/>
        <v>ja</v>
      </c>
      <c r="R146" s="123" t="str">
        <f t="shared" si="31"/>
        <v>ja</v>
      </c>
      <c r="S146" s="123">
        <f>IF(Q146="nee",0,(J146-O146)*(tab!$C$19*tab!$D$8+tab!$D$23))</f>
        <v>0</v>
      </c>
      <c r="T146" s="123">
        <f>(G146-L146)*tab!$E$29+(H146-M146)*tab!$F$29+(I146-N146)*tab!$G$29</f>
        <v>0</v>
      </c>
      <c r="U146" s="123">
        <f t="shared" si="25"/>
        <v>0</v>
      </c>
      <c r="V146" s="181"/>
      <c r="W146" s="123">
        <f>IF(R146="nee",0,(J146-O146)*tab!$C$57)</f>
        <v>0</v>
      </c>
      <c r="X146" s="123">
        <f>IF(R146="nee",0,(G146-L146)*tab!$G$57+(H146-M146)*tab!$H$57+(I146-N146)*tab!$I$57)</f>
        <v>0</v>
      </c>
      <c r="Y146" s="123">
        <f t="shared" si="26"/>
        <v>0</v>
      </c>
      <c r="Z146" s="5"/>
      <c r="AA146" s="22"/>
    </row>
    <row r="147" spans="2:27" ht="12" customHeight="1" x14ac:dyDescent="0.2">
      <c r="B147" s="80"/>
      <c r="C147" s="73"/>
      <c r="D147" s="83"/>
      <c r="E147" s="83"/>
      <c r="F147" s="112"/>
      <c r="G147" s="113">
        <f>SUM(G117:G142)</f>
        <v>4</v>
      </c>
      <c r="H147" s="113">
        <f>SUM(H117:H142)</f>
        <v>0</v>
      </c>
      <c r="I147" s="113">
        <f>SUM(I117:I142)</f>
        <v>0</v>
      </c>
      <c r="J147" s="113">
        <f>SUM(J117:J142)</f>
        <v>4</v>
      </c>
      <c r="K147" s="114"/>
      <c r="L147" s="268">
        <f>SUM(L117:L142)</f>
        <v>1</v>
      </c>
      <c r="M147" s="268">
        <f>SUM(M117:M142)</f>
        <v>0</v>
      </c>
      <c r="N147" s="268">
        <f>SUM(N117:N142)</f>
        <v>0</v>
      </c>
      <c r="O147" s="113">
        <f>SUM(O117:O142)</f>
        <v>1</v>
      </c>
      <c r="P147" s="114"/>
      <c r="Q147" s="114"/>
      <c r="R147" s="114"/>
      <c r="S147" s="222"/>
      <c r="T147" s="222"/>
      <c r="U147" s="195">
        <f t="shared" ref="U147" si="113">SUM(U117:U146)</f>
        <v>37263.922272000003</v>
      </c>
      <c r="V147" s="114"/>
      <c r="W147" s="223"/>
      <c r="X147" s="223"/>
      <c r="Y147" s="196">
        <f>SUM(Y117:Y146)</f>
        <v>4025.07</v>
      </c>
      <c r="Z147" s="5"/>
      <c r="AA147" s="22"/>
    </row>
    <row r="148" spans="2:27" ht="12" customHeight="1" x14ac:dyDescent="0.2">
      <c r="B148" s="18"/>
      <c r="C148" s="1"/>
      <c r="D148" s="38"/>
      <c r="E148" s="2"/>
      <c r="F148" s="2"/>
      <c r="G148" s="42"/>
      <c r="H148" s="42"/>
      <c r="I148" s="42"/>
      <c r="J148" s="42"/>
      <c r="K148" s="42"/>
      <c r="L148" s="42"/>
      <c r="M148" s="42"/>
      <c r="N148" s="42"/>
      <c r="O148" s="42"/>
      <c r="P148" s="42"/>
      <c r="Q148" s="42"/>
      <c r="R148" s="42"/>
      <c r="S148" s="42"/>
      <c r="T148" s="42"/>
      <c r="W148" s="7"/>
      <c r="X148" s="7"/>
      <c r="Y148" s="7"/>
      <c r="Z148" s="48"/>
      <c r="AA148" s="22"/>
    </row>
    <row r="149" spans="2:27" ht="12" customHeight="1" x14ac:dyDescent="0.2">
      <c r="B149" s="18"/>
      <c r="C149" s="97"/>
      <c r="D149" s="176" t="s">
        <v>63</v>
      </c>
      <c r="E149" s="27"/>
      <c r="F149" s="27"/>
      <c r="G149" s="28"/>
      <c r="H149" s="29"/>
      <c r="I149" s="29"/>
      <c r="J149" s="30"/>
      <c r="K149" s="30"/>
      <c r="L149" s="28"/>
      <c r="M149" s="29"/>
      <c r="N149" s="120"/>
      <c r="O149" s="49"/>
      <c r="P149" s="49"/>
      <c r="Q149" s="49"/>
      <c r="R149" s="49"/>
      <c r="S149" s="49"/>
      <c r="T149" s="49"/>
      <c r="U149" s="49"/>
      <c r="V149" s="49"/>
      <c r="W149" s="49"/>
      <c r="X149" s="49"/>
      <c r="Y149" s="49"/>
      <c r="Z149" s="41"/>
      <c r="AA149" s="16"/>
    </row>
    <row r="150" spans="2:27" ht="12" customHeight="1" x14ac:dyDescent="0.2">
      <c r="B150" s="18"/>
      <c r="C150" s="97"/>
      <c r="D150" s="176"/>
      <c r="E150" s="27"/>
      <c r="F150" s="27"/>
      <c r="G150" s="28"/>
      <c r="H150" s="29"/>
      <c r="I150" s="29"/>
      <c r="J150" s="30"/>
      <c r="K150" s="30"/>
      <c r="L150" s="28"/>
      <c r="M150" s="29"/>
      <c r="N150" s="120"/>
      <c r="O150" s="49"/>
      <c r="P150" s="49"/>
      <c r="Q150" s="79" t="s">
        <v>87</v>
      </c>
      <c r="R150" s="81" t="s">
        <v>87</v>
      </c>
      <c r="S150" s="180" t="s">
        <v>78</v>
      </c>
      <c r="T150" s="106"/>
      <c r="U150" s="106"/>
      <c r="V150" s="106"/>
      <c r="W150" s="81" t="s">
        <v>76</v>
      </c>
      <c r="X150" s="35"/>
      <c r="Y150" s="35"/>
      <c r="Z150" s="41"/>
      <c r="AA150" s="16"/>
    </row>
    <row r="151" spans="2:27" ht="12" customHeight="1" x14ac:dyDescent="0.2">
      <c r="B151" s="18"/>
      <c r="C151" s="97"/>
      <c r="D151" s="38" t="str">
        <f>+D115</f>
        <v xml:space="preserve">School </v>
      </c>
      <c r="E151" s="28"/>
      <c r="F151" s="27"/>
      <c r="G151" s="76" t="s">
        <v>108</v>
      </c>
      <c r="H151" s="39"/>
      <c r="I151" s="39"/>
      <c r="J151" s="39"/>
      <c r="K151" s="39"/>
      <c r="L151" s="76" t="s">
        <v>109</v>
      </c>
      <c r="M151" s="39"/>
      <c r="N151" s="39"/>
      <c r="O151" s="39"/>
      <c r="P151" s="39"/>
      <c r="Q151" s="81" t="s">
        <v>88</v>
      </c>
      <c r="R151" s="81" t="s">
        <v>90</v>
      </c>
      <c r="S151" s="76" t="s">
        <v>111</v>
      </c>
      <c r="T151" s="81"/>
      <c r="U151" s="40" t="s">
        <v>58</v>
      </c>
      <c r="V151" s="40"/>
      <c r="W151" s="76" t="s">
        <v>130</v>
      </c>
      <c r="X151" s="40"/>
      <c r="Y151" s="40" t="s">
        <v>58</v>
      </c>
      <c r="Z151" s="41"/>
      <c r="AA151" s="16"/>
    </row>
    <row r="152" spans="2:27" ht="12" customHeight="1" x14ac:dyDescent="0.2">
      <c r="B152" s="18"/>
      <c r="C152" s="1"/>
      <c r="D152" s="77" t="s">
        <v>59</v>
      </c>
      <c r="E152" s="74" t="s">
        <v>159</v>
      </c>
      <c r="F152" s="38"/>
      <c r="G152" s="42" t="s">
        <v>17</v>
      </c>
      <c r="H152" s="42" t="s">
        <v>18</v>
      </c>
      <c r="I152" s="42" t="s">
        <v>19</v>
      </c>
      <c r="J152" s="42" t="s">
        <v>61</v>
      </c>
      <c r="K152" s="42"/>
      <c r="L152" s="42" t="s">
        <v>17</v>
      </c>
      <c r="M152" s="42" t="s">
        <v>18</v>
      </c>
      <c r="N152" s="42" t="s">
        <v>19</v>
      </c>
      <c r="O152" s="42" t="s">
        <v>61</v>
      </c>
      <c r="P152" s="42"/>
      <c r="Q152" s="74" t="s">
        <v>89</v>
      </c>
      <c r="R152" s="81" t="s">
        <v>89</v>
      </c>
      <c r="S152" s="74" t="s">
        <v>67</v>
      </c>
      <c r="T152" s="74" t="s">
        <v>68</v>
      </c>
      <c r="U152" s="40" t="s">
        <v>112</v>
      </c>
      <c r="V152" s="40"/>
      <c r="W152" s="42" t="s">
        <v>67</v>
      </c>
      <c r="X152" s="42" t="s">
        <v>68</v>
      </c>
      <c r="Y152" s="40" t="s">
        <v>62</v>
      </c>
      <c r="Z152" s="5"/>
      <c r="AA152" s="22"/>
    </row>
    <row r="153" spans="2:27" ht="12" customHeight="1" x14ac:dyDescent="0.2">
      <c r="B153" s="18"/>
      <c r="C153" s="1">
        <v>1</v>
      </c>
      <c r="D153" s="211" t="str">
        <f>+D55</f>
        <v>C</v>
      </c>
      <c r="E153" s="211" t="str">
        <f>+E55</f>
        <v>88FX</v>
      </c>
      <c r="F153" s="43"/>
      <c r="G153" s="212">
        <f>+G55</f>
        <v>0</v>
      </c>
      <c r="H153" s="212">
        <f t="shared" ref="H153:I153" si="114">+H55</f>
        <v>0</v>
      </c>
      <c r="I153" s="212">
        <f t="shared" si="114"/>
        <v>0</v>
      </c>
      <c r="J153" s="68">
        <f>SUM(G153:I153)</f>
        <v>0</v>
      </c>
      <c r="K153" s="42"/>
      <c r="L153" s="212">
        <f>+L55</f>
        <v>0</v>
      </c>
      <c r="M153" s="212">
        <f t="shared" ref="M153:N153" si="115">+M55</f>
        <v>0</v>
      </c>
      <c r="N153" s="212">
        <f t="shared" si="115"/>
        <v>0</v>
      </c>
      <c r="O153" s="68">
        <f>SUM(L153:N153)</f>
        <v>0</v>
      </c>
      <c r="P153" s="42"/>
      <c r="Q153" s="123" t="str">
        <f t="shared" ref="Q153:R153" si="116">+Q117</f>
        <v>ja</v>
      </c>
      <c r="R153" s="123" t="str">
        <f t="shared" si="116"/>
        <v>ja</v>
      </c>
      <c r="S153" s="123">
        <f>IF(Q153="nee",0,(J153-O153)*(tab!$C$20*tab!$D$8+tab!$D$23))</f>
        <v>0</v>
      </c>
      <c r="T153" s="123">
        <f>IF((J153-O153)&lt;=0,0,(G153-L153)*tab!$E$30+(H153-M153)*tab!$F$30+(I153-N153)*tab!$G$30)</f>
        <v>0</v>
      </c>
      <c r="U153" s="123">
        <f>IF(SUM(S153:T153)&lt;0,0,SUM(S153:T153))</f>
        <v>0</v>
      </c>
      <c r="V153" s="181"/>
      <c r="W153" s="123">
        <f>IF(R153="nee",0,IF((J153-O153)&lt;0,0,(J153-O153)*tab!$C$58))</f>
        <v>0</v>
      </c>
      <c r="X153" s="123">
        <f>IF(R153="nee",0,(G153-L153)*tab!$G$58+(H153-M153)*tab!$H$58+(I153-N153)*tab!$I$58)</f>
        <v>0</v>
      </c>
      <c r="Y153" s="123">
        <f>IF(SUM(W153:X153)&lt;=0,0,SUM(W153:X153))</f>
        <v>0</v>
      </c>
      <c r="Z153" s="5"/>
      <c r="AA153" s="22"/>
    </row>
    <row r="154" spans="2:27" ht="12" customHeight="1" x14ac:dyDescent="0.2">
      <c r="B154" s="18"/>
      <c r="C154" s="1">
        <v>2</v>
      </c>
      <c r="D154" s="211" t="str">
        <f t="shared" ref="D154:E154" si="117">+D56</f>
        <v>D</v>
      </c>
      <c r="E154" s="211" t="str">
        <f t="shared" si="117"/>
        <v>88YR</v>
      </c>
      <c r="F154" s="43"/>
      <c r="G154" s="212">
        <f t="shared" ref="G154:I154" si="118">+G56</f>
        <v>2</v>
      </c>
      <c r="H154" s="212">
        <f t="shared" si="118"/>
        <v>0</v>
      </c>
      <c r="I154" s="212">
        <f t="shared" si="118"/>
        <v>0</v>
      </c>
      <c r="J154" s="68">
        <f t="shared" ref="J154:J182" si="119">SUM(G154:I154)</f>
        <v>2</v>
      </c>
      <c r="K154" s="42"/>
      <c r="L154" s="212">
        <f t="shared" ref="L154:N154" si="120">+L56</f>
        <v>0</v>
      </c>
      <c r="M154" s="212">
        <f t="shared" si="120"/>
        <v>0</v>
      </c>
      <c r="N154" s="212">
        <f t="shared" si="120"/>
        <v>0</v>
      </c>
      <c r="O154" s="68">
        <f t="shared" ref="O154:O182" si="121">SUM(L154:N154)</f>
        <v>0</v>
      </c>
      <c r="P154" s="42"/>
      <c r="Q154" s="123" t="str">
        <f t="shared" ref="Q154:R154" si="122">+Q118</f>
        <v>ja</v>
      </c>
      <c r="R154" s="123" t="str">
        <f t="shared" si="122"/>
        <v>ja</v>
      </c>
      <c r="S154" s="123">
        <f>IF(Q154="nee",0,(J154-O154)*(tab!$C$20*tab!$D$8+tab!$D$23))</f>
        <v>5470.4489440000007</v>
      </c>
      <c r="T154" s="123">
        <f>IF((J154-O154)&lt;=0,0,(G154-L154)*tab!$E$30+(H154-M154)*tab!$F$30+(I154-N154)*tab!$G$30)</f>
        <v>15666.993920000001</v>
      </c>
      <c r="U154" s="123">
        <f t="shared" ref="U154:U182" si="123">IF(SUM(S154:T154)&lt;0,0,SUM(S154:T154))</f>
        <v>21137.442864000001</v>
      </c>
      <c r="V154" s="181"/>
      <c r="W154" s="123">
        <f>IF(R154="nee",0,IF((J154-O154)&lt;0,0,(J154-O154)*tab!$C$58))</f>
        <v>1118.46</v>
      </c>
      <c r="X154" s="123">
        <f>IF(R154="nee",0,(G154-L154)*tab!$G$58+(H154-M154)*tab!$H$58+(I154-N154)*tab!$I$58)</f>
        <v>1568.8</v>
      </c>
      <c r="Y154" s="123">
        <f t="shared" ref="Y154:Y182" si="124">IF(SUM(W154:X154)&lt;=0,0,SUM(W154:X154))</f>
        <v>2687.26</v>
      </c>
      <c r="Z154" s="5"/>
      <c r="AA154" s="22"/>
    </row>
    <row r="155" spans="2:27" ht="12" customHeight="1" x14ac:dyDescent="0.2">
      <c r="B155" s="18"/>
      <c r="C155" s="1">
        <v>3</v>
      </c>
      <c r="D155" s="211" t="str">
        <f t="shared" ref="D155:E155" si="125">+D57</f>
        <v>E</v>
      </c>
      <c r="E155" s="211" t="str">
        <f t="shared" si="125"/>
        <v>88PE</v>
      </c>
      <c r="F155" s="43"/>
      <c r="G155" s="212">
        <f t="shared" ref="G155:I155" si="126">+G57</f>
        <v>0</v>
      </c>
      <c r="H155" s="212">
        <f t="shared" si="126"/>
        <v>0</v>
      </c>
      <c r="I155" s="212">
        <f t="shared" si="126"/>
        <v>0</v>
      </c>
      <c r="J155" s="68">
        <f t="shared" si="119"/>
        <v>0</v>
      </c>
      <c r="K155" s="42"/>
      <c r="L155" s="212">
        <f t="shared" ref="L155:N155" si="127">+L57</f>
        <v>1</v>
      </c>
      <c r="M155" s="212">
        <f t="shared" si="127"/>
        <v>0</v>
      </c>
      <c r="N155" s="212">
        <f t="shared" si="127"/>
        <v>0</v>
      </c>
      <c r="O155" s="68">
        <f t="shared" si="121"/>
        <v>1</v>
      </c>
      <c r="P155" s="42"/>
      <c r="Q155" s="123" t="str">
        <f t="shared" ref="Q155:R155" si="128">+Q119</f>
        <v>ja</v>
      </c>
      <c r="R155" s="123" t="str">
        <f t="shared" si="128"/>
        <v>ja</v>
      </c>
      <c r="S155" s="123">
        <f>IF(Q155="nee",0,(J155-O155)*(tab!$C$20*tab!$D$8+tab!$D$23))</f>
        <v>-2735.2244720000003</v>
      </c>
      <c r="T155" s="123">
        <f>IF((J155-O155)&lt;=0,0,(G155-L155)*tab!$E$30+(H155-M155)*tab!$F$30+(I155-N155)*tab!$G$30)</f>
        <v>0</v>
      </c>
      <c r="U155" s="123">
        <f t="shared" si="123"/>
        <v>0</v>
      </c>
      <c r="V155" s="181"/>
      <c r="W155" s="123">
        <f>IF(R155="nee",0,IF((J155-O155)&lt;0,0,(J155-O155)*tab!$C$58))</f>
        <v>0</v>
      </c>
      <c r="X155" s="123">
        <f>IF(R155="nee",0,(G155-L155)*tab!$G$58+(H155-M155)*tab!$H$58+(I155-N155)*tab!$I$58)</f>
        <v>-784.4</v>
      </c>
      <c r="Y155" s="123">
        <f t="shared" si="124"/>
        <v>0</v>
      </c>
      <c r="Z155" s="5"/>
      <c r="AA155" s="22"/>
    </row>
    <row r="156" spans="2:27" ht="12" customHeight="1" x14ac:dyDescent="0.2">
      <c r="B156" s="18"/>
      <c r="C156" s="1">
        <v>4</v>
      </c>
      <c r="D156" s="211" t="str">
        <f t="shared" ref="D156:E156" si="129">+D58</f>
        <v>F</v>
      </c>
      <c r="E156" s="211" t="str">
        <f t="shared" si="129"/>
        <v>77KM</v>
      </c>
      <c r="F156" s="43"/>
      <c r="G156" s="212">
        <f t="shared" ref="G156:I156" si="130">+G58</f>
        <v>2</v>
      </c>
      <c r="H156" s="212">
        <f t="shared" si="130"/>
        <v>0</v>
      </c>
      <c r="I156" s="212">
        <f t="shared" si="130"/>
        <v>0</v>
      </c>
      <c r="J156" s="68">
        <f t="shared" si="119"/>
        <v>2</v>
      </c>
      <c r="K156" s="42"/>
      <c r="L156" s="212">
        <f t="shared" ref="L156:N156" si="131">+L58</f>
        <v>1</v>
      </c>
      <c r="M156" s="212">
        <f t="shared" si="131"/>
        <v>0</v>
      </c>
      <c r="N156" s="212">
        <f t="shared" si="131"/>
        <v>0</v>
      </c>
      <c r="O156" s="68">
        <f t="shared" si="121"/>
        <v>1</v>
      </c>
      <c r="P156" s="42"/>
      <c r="Q156" s="123" t="str">
        <f t="shared" ref="Q156:R156" si="132">+Q120</f>
        <v>ja</v>
      </c>
      <c r="R156" s="123" t="str">
        <f t="shared" si="132"/>
        <v>ja</v>
      </c>
      <c r="S156" s="123">
        <f>IF(Q156="nee",0,(J156-O156)*(tab!$C$20*tab!$D$8+tab!$D$23))</f>
        <v>2735.2244720000003</v>
      </c>
      <c r="T156" s="123">
        <f>IF((J156-O156)&lt;=0,0,(G156-L156)*tab!$E$30+(H156-M156)*tab!$F$30+(I156-N156)*tab!$G$30)</f>
        <v>7833.4969600000004</v>
      </c>
      <c r="U156" s="123">
        <f t="shared" si="123"/>
        <v>10568.721432</v>
      </c>
      <c r="V156" s="181"/>
      <c r="W156" s="123">
        <f>IF(R156="nee",0,IF((J156-O156)&lt;0,0,(J156-O156)*tab!$C$58))</f>
        <v>559.23</v>
      </c>
      <c r="X156" s="123">
        <f>IF(R156="nee",0,(G156-L156)*tab!$G$58+(H156-M156)*tab!$H$58+(I156-N156)*tab!$I$58)</f>
        <v>784.4</v>
      </c>
      <c r="Y156" s="123">
        <f t="shared" si="124"/>
        <v>1343.63</v>
      </c>
      <c r="Z156" s="5"/>
      <c r="AA156" s="22"/>
    </row>
    <row r="157" spans="2:27" ht="12" customHeight="1" x14ac:dyDescent="0.2">
      <c r="B157" s="18"/>
      <c r="C157" s="1">
        <v>5</v>
      </c>
      <c r="D157" s="211" t="str">
        <f t="shared" ref="D157:E157" si="133">+D59</f>
        <v>G</v>
      </c>
      <c r="E157" s="211" t="str">
        <f t="shared" si="133"/>
        <v>88WT</v>
      </c>
      <c r="F157" s="43"/>
      <c r="G157" s="212">
        <f t="shared" ref="G157:I157" si="134">+G59</f>
        <v>0</v>
      </c>
      <c r="H157" s="212">
        <f t="shared" si="134"/>
        <v>0</v>
      </c>
      <c r="I157" s="212">
        <f t="shared" si="134"/>
        <v>0</v>
      </c>
      <c r="J157" s="68">
        <f t="shared" si="119"/>
        <v>0</v>
      </c>
      <c r="K157" s="42"/>
      <c r="L157" s="212">
        <f t="shared" ref="L157:N157" si="135">+L59</f>
        <v>0</v>
      </c>
      <c r="M157" s="212">
        <f t="shared" si="135"/>
        <v>0</v>
      </c>
      <c r="N157" s="212">
        <f t="shared" si="135"/>
        <v>0</v>
      </c>
      <c r="O157" s="68">
        <f t="shared" si="121"/>
        <v>0</v>
      </c>
      <c r="P157" s="42"/>
      <c r="Q157" s="123" t="str">
        <f t="shared" ref="Q157:R157" si="136">+Q121</f>
        <v>ja</v>
      </c>
      <c r="R157" s="123" t="str">
        <f t="shared" si="136"/>
        <v>ja</v>
      </c>
      <c r="S157" s="123">
        <f>IF(Q157="nee",0,(J157-O157)*(tab!$C$20*tab!$D$8+tab!$D$23))</f>
        <v>0</v>
      </c>
      <c r="T157" s="123">
        <f>IF((J157-O157)&lt;=0,0,(G157-L157)*tab!$E$30+(H157-M157)*tab!$F$30+(I157-N157)*tab!$G$30)</f>
        <v>0</v>
      </c>
      <c r="U157" s="123">
        <f t="shared" si="123"/>
        <v>0</v>
      </c>
      <c r="V157" s="181"/>
      <c r="W157" s="123">
        <f>IF(R157="nee",0,IF((J157-O157)&lt;0,0,(J157-O157)*tab!$C$58))</f>
        <v>0</v>
      </c>
      <c r="X157" s="123">
        <f>IF(R157="nee",0,(G157-L157)*tab!$G$58+(H157-M157)*tab!$H$58+(I157-N157)*tab!$I$58)</f>
        <v>0</v>
      </c>
      <c r="Y157" s="123">
        <f t="shared" si="124"/>
        <v>0</v>
      </c>
      <c r="Z157" s="5"/>
      <c r="AA157" s="22"/>
    </row>
    <row r="158" spans="2:27" ht="12" customHeight="1" x14ac:dyDescent="0.2">
      <c r="B158" s="18"/>
      <c r="C158" s="1">
        <v>6</v>
      </c>
      <c r="D158" s="211" t="str">
        <f t="shared" ref="D158:E158" si="137">+D60</f>
        <v>H</v>
      </c>
      <c r="E158" s="211" t="str">
        <f t="shared" si="137"/>
        <v>88XF</v>
      </c>
      <c r="F158" s="43"/>
      <c r="G158" s="212">
        <f t="shared" ref="G158:I158" si="138">+G60</f>
        <v>0</v>
      </c>
      <c r="H158" s="212">
        <f t="shared" si="138"/>
        <v>0</v>
      </c>
      <c r="I158" s="212">
        <f t="shared" si="138"/>
        <v>0</v>
      </c>
      <c r="J158" s="68">
        <f t="shared" si="119"/>
        <v>0</v>
      </c>
      <c r="K158" s="42"/>
      <c r="L158" s="212">
        <f t="shared" ref="L158:N158" si="139">+L60</f>
        <v>0</v>
      </c>
      <c r="M158" s="212">
        <f t="shared" si="139"/>
        <v>0</v>
      </c>
      <c r="N158" s="212">
        <f t="shared" si="139"/>
        <v>0</v>
      </c>
      <c r="O158" s="68">
        <f t="shared" si="121"/>
        <v>0</v>
      </c>
      <c r="P158" s="42"/>
      <c r="Q158" s="123" t="str">
        <f t="shared" ref="Q158:R158" si="140">+Q122</f>
        <v>ja</v>
      </c>
      <c r="R158" s="123" t="str">
        <f t="shared" si="140"/>
        <v>ja</v>
      </c>
      <c r="S158" s="123">
        <f>IF(Q158="nee",0,(J158-O158)*(tab!$C$20*tab!$D$8+tab!$D$23))</f>
        <v>0</v>
      </c>
      <c r="T158" s="123">
        <f>IF((J158-O158)&lt;=0,0,(G158-L158)*tab!$E$30+(H158-M158)*tab!$F$30+(I158-N158)*tab!$G$30)</f>
        <v>0</v>
      </c>
      <c r="U158" s="123">
        <f t="shared" si="123"/>
        <v>0</v>
      </c>
      <c r="V158" s="181"/>
      <c r="W158" s="123">
        <f>IF(R158="nee",0,IF((J158-O158)&lt;0,0,(J158-O158)*tab!$C$58))</f>
        <v>0</v>
      </c>
      <c r="X158" s="123">
        <f>IF(R158="nee",0,(G158-L158)*tab!$G$58+(H158-M158)*tab!$H$58+(I158-N158)*tab!$I$58)</f>
        <v>0</v>
      </c>
      <c r="Y158" s="123">
        <f t="shared" si="124"/>
        <v>0</v>
      </c>
      <c r="Z158" s="5"/>
      <c r="AA158" s="22"/>
    </row>
    <row r="159" spans="2:27" ht="12" customHeight="1" x14ac:dyDescent="0.2">
      <c r="B159" s="18"/>
      <c r="C159" s="1">
        <v>7</v>
      </c>
      <c r="D159" s="211" t="str">
        <f t="shared" ref="D159:E159" si="141">+D61</f>
        <v>I</v>
      </c>
      <c r="E159" s="211" t="str">
        <f t="shared" si="141"/>
        <v>88WD</v>
      </c>
      <c r="F159" s="43"/>
      <c r="G159" s="212">
        <f t="shared" ref="G159:I159" si="142">+G61</f>
        <v>2</v>
      </c>
      <c r="H159" s="212">
        <f t="shared" si="142"/>
        <v>0</v>
      </c>
      <c r="I159" s="212">
        <f t="shared" si="142"/>
        <v>0</v>
      </c>
      <c r="J159" s="68">
        <f t="shared" si="119"/>
        <v>2</v>
      </c>
      <c r="K159" s="42"/>
      <c r="L159" s="212">
        <f t="shared" ref="L159:N159" si="143">+L61</f>
        <v>0</v>
      </c>
      <c r="M159" s="212">
        <f t="shared" si="143"/>
        <v>0</v>
      </c>
      <c r="N159" s="212">
        <f t="shared" si="143"/>
        <v>0</v>
      </c>
      <c r="O159" s="68">
        <f t="shared" si="121"/>
        <v>0</v>
      </c>
      <c r="P159" s="42"/>
      <c r="Q159" s="123" t="str">
        <f t="shared" ref="Q159:R159" si="144">+Q123</f>
        <v>ja</v>
      </c>
      <c r="R159" s="123" t="str">
        <f t="shared" si="144"/>
        <v>ja</v>
      </c>
      <c r="S159" s="123">
        <f>IF(Q159="nee",0,(J159-O159)*(tab!$C$20*tab!$D$8+tab!$D$23))</f>
        <v>5470.4489440000007</v>
      </c>
      <c r="T159" s="123">
        <f>IF((J159-O159)&lt;=0,0,(G159-L159)*tab!$E$30+(H159-M159)*tab!$F$30+(I159-N159)*tab!$G$30)</f>
        <v>15666.993920000001</v>
      </c>
      <c r="U159" s="123">
        <f t="shared" si="123"/>
        <v>21137.442864000001</v>
      </c>
      <c r="V159" s="181"/>
      <c r="W159" s="123">
        <f>IF(R159="nee",0,IF((J159-O159)&lt;0,0,(J159-O159)*tab!$C$58))</f>
        <v>1118.46</v>
      </c>
      <c r="X159" s="123">
        <f>IF(R159="nee",0,(G159-L159)*tab!$G$58+(H159-M159)*tab!$H$58+(I159-N159)*tab!$I$58)</f>
        <v>1568.8</v>
      </c>
      <c r="Y159" s="123">
        <f t="shared" si="124"/>
        <v>2687.26</v>
      </c>
      <c r="Z159" s="5"/>
      <c r="AA159" s="22"/>
    </row>
    <row r="160" spans="2:27" ht="12" customHeight="1" x14ac:dyDescent="0.2">
      <c r="B160" s="18"/>
      <c r="C160" s="1">
        <v>8</v>
      </c>
      <c r="D160" s="211" t="str">
        <f t="shared" ref="D160:E160" si="145">+D62</f>
        <v>J</v>
      </c>
      <c r="E160" s="211" t="str">
        <f t="shared" si="145"/>
        <v>88BG</v>
      </c>
      <c r="F160" s="43"/>
      <c r="G160" s="212">
        <f t="shared" ref="G160:I160" si="146">+G62</f>
        <v>0</v>
      </c>
      <c r="H160" s="212">
        <f t="shared" si="146"/>
        <v>0</v>
      </c>
      <c r="I160" s="212">
        <f t="shared" si="146"/>
        <v>0</v>
      </c>
      <c r="J160" s="68">
        <f t="shared" si="119"/>
        <v>0</v>
      </c>
      <c r="K160" s="42"/>
      <c r="L160" s="212">
        <f t="shared" ref="L160:N160" si="147">+L62</f>
        <v>0</v>
      </c>
      <c r="M160" s="212">
        <f t="shared" si="147"/>
        <v>0</v>
      </c>
      <c r="N160" s="212">
        <f t="shared" si="147"/>
        <v>0</v>
      </c>
      <c r="O160" s="68">
        <f t="shared" si="121"/>
        <v>0</v>
      </c>
      <c r="P160" s="42"/>
      <c r="Q160" s="123" t="str">
        <f t="shared" ref="Q160:R160" si="148">+Q124</f>
        <v>ja</v>
      </c>
      <c r="R160" s="123" t="str">
        <f t="shared" si="148"/>
        <v>ja</v>
      </c>
      <c r="S160" s="123">
        <f>IF(Q160="nee",0,(J160-O160)*(tab!$C$20*tab!$D$8+tab!$D$23))</f>
        <v>0</v>
      </c>
      <c r="T160" s="123">
        <f>IF((J160-O160)&lt;=0,0,(G160-L160)*tab!$E$30+(H160-M160)*tab!$F$30+(I160-N160)*tab!$G$30)</f>
        <v>0</v>
      </c>
      <c r="U160" s="123">
        <f t="shared" si="123"/>
        <v>0</v>
      </c>
      <c r="V160" s="181"/>
      <c r="W160" s="123">
        <f>IF(R160="nee",0,IF((J160-O160)&lt;0,0,(J160-O160)*tab!$C$58))</f>
        <v>0</v>
      </c>
      <c r="X160" s="123">
        <f>IF(R160="nee",0,(G160-L160)*tab!$G$58+(H160-M160)*tab!$H$58+(I160-N160)*tab!$I$58)</f>
        <v>0</v>
      </c>
      <c r="Y160" s="123">
        <f t="shared" si="124"/>
        <v>0</v>
      </c>
      <c r="Z160" s="5"/>
      <c r="AA160" s="22"/>
    </row>
    <row r="161" spans="2:27" ht="12" customHeight="1" x14ac:dyDescent="0.2">
      <c r="B161" s="18"/>
      <c r="C161" s="1">
        <v>9</v>
      </c>
      <c r="D161" s="211">
        <f t="shared" ref="D161:E161" si="149">+D63</f>
        <v>0</v>
      </c>
      <c r="E161" s="211">
        <f t="shared" si="149"/>
        <v>0</v>
      </c>
      <c r="F161" s="43"/>
      <c r="G161" s="212">
        <f t="shared" ref="G161:I161" si="150">+G63</f>
        <v>0</v>
      </c>
      <c r="H161" s="212">
        <f t="shared" si="150"/>
        <v>0</v>
      </c>
      <c r="I161" s="212">
        <f t="shared" si="150"/>
        <v>0</v>
      </c>
      <c r="J161" s="68">
        <f t="shared" si="119"/>
        <v>0</v>
      </c>
      <c r="K161" s="42"/>
      <c r="L161" s="212">
        <f t="shared" ref="L161:N161" si="151">+L63</f>
        <v>0</v>
      </c>
      <c r="M161" s="212">
        <f t="shared" si="151"/>
        <v>0</v>
      </c>
      <c r="N161" s="212">
        <f t="shared" si="151"/>
        <v>0</v>
      </c>
      <c r="O161" s="68">
        <f t="shared" si="121"/>
        <v>0</v>
      </c>
      <c r="P161" s="42"/>
      <c r="Q161" s="123" t="str">
        <f t="shared" ref="Q161:R161" si="152">+Q125</f>
        <v>ja</v>
      </c>
      <c r="R161" s="123" t="str">
        <f t="shared" si="152"/>
        <v>ja</v>
      </c>
      <c r="S161" s="123">
        <f>IF(Q161="nee",0,(J161-O161)*(tab!$C$20*tab!$D$8+tab!$D$23))</f>
        <v>0</v>
      </c>
      <c r="T161" s="123">
        <f>IF((J161-O161)&lt;=0,0,(G161-L161)*tab!$E$30+(H161-M161)*tab!$F$30+(I161-N161)*tab!$G$30)</f>
        <v>0</v>
      </c>
      <c r="U161" s="123">
        <f t="shared" si="123"/>
        <v>0</v>
      </c>
      <c r="V161" s="181"/>
      <c r="W161" s="123">
        <f>IF(R161="nee",0,IF((J161-O161)&lt;0,0,(J161-O161)*tab!$C$58))</f>
        <v>0</v>
      </c>
      <c r="X161" s="123">
        <f>IF(R161="nee",0,(G161-L161)*tab!$G$58+(H161-M161)*tab!$H$58+(I161-N161)*tab!$I$58)</f>
        <v>0</v>
      </c>
      <c r="Y161" s="123">
        <f t="shared" si="124"/>
        <v>0</v>
      </c>
      <c r="Z161" s="5"/>
      <c r="AA161" s="22"/>
    </row>
    <row r="162" spans="2:27" ht="12" customHeight="1" x14ac:dyDescent="0.2">
      <c r="B162" s="18"/>
      <c r="C162" s="1">
        <v>10</v>
      </c>
      <c r="D162" s="211">
        <f t="shared" ref="D162:E162" si="153">+D64</f>
        <v>0</v>
      </c>
      <c r="E162" s="211">
        <f t="shared" si="153"/>
        <v>0</v>
      </c>
      <c r="F162" s="43"/>
      <c r="G162" s="212">
        <f t="shared" ref="G162:I162" si="154">+G64</f>
        <v>0</v>
      </c>
      <c r="H162" s="212">
        <f t="shared" si="154"/>
        <v>0</v>
      </c>
      <c r="I162" s="212">
        <f t="shared" si="154"/>
        <v>0</v>
      </c>
      <c r="J162" s="68">
        <f t="shared" si="119"/>
        <v>0</v>
      </c>
      <c r="K162" s="42"/>
      <c r="L162" s="212">
        <f t="shared" ref="L162:N162" si="155">+L64</f>
        <v>0</v>
      </c>
      <c r="M162" s="212">
        <f t="shared" si="155"/>
        <v>0</v>
      </c>
      <c r="N162" s="212">
        <f t="shared" si="155"/>
        <v>0</v>
      </c>
      <c r="O162" s="68">
        <f t="shared" si="121"/>
        <v>0</v>
      </c>
      <c r="P162" s="42"/>
      <c r="Q162" s="123" t="str">
        <f t="shared" ref="Q162:R162" si="156">+Q126</f>
        <v>ja</v>
      </c>
      <c r="R162" s="123" t="str">
        <f t="shared" si="156"/>
        <v>ja</v>
      </c>
      <c r="S162" s="123">
        <f>IF(Q162="nee",0,(J162-O162)*(tab!$C$20*tab!$D$8+tab!$D$23))</f>
        <v>0</v>
      </c>
      <c r="T162" s="123">
        <f>IF((J162-O162)&lt;=0,0,(G162-L162)*tab!$E$30+(H162-M162)*tab!$F$30+(I162-N162)*tab!$G$30)</f>
        <v>0</v>
      </c>
      <c r="U162" s="123">
        <f t="shared" si="123"/>
        <v>0</v>
      </c>
      <c r="V162" s="181"/>
      <c r="W162" s="123">
        <f>IF(R162="nee",0,IF((J162-O162)&lt;0,0,(J162-O162)*tab!$C$58))</f>
        <v>0</v>
      </c>
      <c r="X162" s="123">
        <f>IF(R162="nee",0,(G162-L162)*tab!$G$58+(H162-M162)*tab!$H$58+(I162-N162)*tab!$I$58)</f>
        <v>0</v>
      </c>
      <c r="Y162" s="123">
        <f t="shared" si="124"/>
        <v>0</v>
      </c>
      <c r="Z162" s="5"/>
      <c r="AA162" s="22"/>
    </row>
    <row r="163" spans="2:27" ht="12" customHeight="1" x14ac:dyDescent="0.2">
      <c r="B163" s="18"/>
      <c r="C163" s="1">
        <v>11</v>
      </c>
      <c r="D163" s="211">
        <f t="shared" ref="D163:E163" si="157">+D65</f>
        <v>0</v>
      </c>
      <c r="E163" s="211">
        <f t="shared" si="157"/>
        <v>0</v>
      </c>
      <c r="F163" s="43"/>
      <c r="G163" s="212">
        <f t="shared" ref="G163:I163" si="158">+G65</f>
        <v>0</v>
      </c>
      <c r="H163" s="212">
        <f t="shared" si="158"/>
        <v>0</v>
      </c>
      <c r="I163" s="212">
        <f t="shared" si="158"/>
        <v>0</v>
      </c>
      <c r="J163" s="68">
        <f t="shared" si="119"/>
        <v>0</v>
      </c>
      <c r="K163" s="42"/>
      <c r="L163" s="212">
        <f t="shared" ref="L163:N163" si="159">+L65</f>
        <v>0</v>
      </c>
      <c r="M163" s="212">
        <f t="shared" si="159"/>
        <v>0</v>
      </c>
      <c r="N163" s="212">
        <f t="shared" si="159"/>
        <v>0</v>
      </c>
      <c r="O163" s="68">
        <f t="shared" si="121"/>
        <v>0</v>
      </c>
      <c r="P163" s="42"/>
      <c r="Q163" s="123" t="str">
        <f t="shared" ref="Q163:R163" si="160">+Q127</f>
        <v>ja</v>
      </c>
      <c r="R163" s="123" t="str">
        <f t="shared" si="160"/>
        <v>ja</v>
      </c>
      <c r="S163" s="123">
        <f>IF(Q163="nee",0,(J163-O163)*(tab!$C$20*tab!$D$8+tab!$D$23))</f>
        <v>0</v>
      </c>
      <c r="T163" s="123">
        <f>IF((J163-O163)&lt;=0,0,(G163-L163)*tab!$E$30+(H163-M163)*tab!$F$30+(I163-N163)*tab!$G$30)</f>
        <v>0</v>
      </c>
      <c r="U163" s="123">
        <f t="shared" si="123"/>
        <v>0</v>
      </c>
      <c r="V163" s="181"/>
      <c r="W163" s="123">
        <f>IF(R163="nee",0,IF((J163-O163)&lt;0,0,(J163-O163)*tab!$C$58))</f>
        <v>0</v>
      </c>
      <c r="X163" s="123">
        <f>IF(R163="nee",0,(G163-L163)*tab!$G$58+(H163-M163)*tab!$H$58+(I163-N163)*tab!$I$58)</f>
        <v>0</v>
      </c>
      <c r="Y163" s="123">
        <f t="shared" si="124"/>
        <v>0</v>
      </c>
      <c r="Z163" s="5"/>
      <c r="AA163" s="22"/>
    </row>
    <row r="164" spans="2:27" ht="12" customHeight="1" x14ac:dyDescent="0.2">
      <c r="B164" s="18"/>
      <c r="C164" s="1">
        <v>12</v>
      </c>
      <c r="D164" s="211">
        <f t="shared" ref="D164:E164" si="161">+D66</f>
        <v>0</v>
      </c>
      <c r="E164" s="211">
        <f t="shared" si="161"/>
        <v>0</v>
      </c>
      <c r="F164" s="43"/>
      <c r="G164" s="212">
        <f t="shared" ref="G164:I164" si="162">+G66</f>
        <v>0</v>
      </c>
      <c r="H164" s="212">
        <f t="shared" si="162"/>
        <v>0</v>
      </c>
      <c r="I164" s="212">
        <f t="shared" si="162"/>
        <v>0</v>
      </c>
      <c r="J164" s="68">
        <f t="shared" si="119"/>
        <v>0</v>
      </c>
      <c r="K164" s="42"/>
      <c r="L164" s="212">
        <f t="shared" ref="L164:N164" si="163">+L66</f>
        <v>0</v>
      </c>
      <c r="M164" s="212">
        <f t="shared" si="163"/>
        <v>0</v>
      </c>
      <c r="N164" s="212">
        <f t="shared" si="163"/>
        <v>0</v>
      </c>
      <c r="O164" s="68">
        <f t="shared" si="121"/>
        <v>0</v>
      </c>
      <c r="P164" s="42"/>
      <c r="Q164" s="123" t="str">
        <f t="shared" ref="Q164:R164" si="164">+Q128</f>
        <v>ja</v>
      </c>
      <c r="R164" s="123" t="str">
        <f t="shared" si="164"/>
        <v>ja</v>
      </c>
      <c r="S164" s="123">
        <f>IF(Q164="nee",0,(J164-O164)*(tab!$C$20*tab!$D$8+tab!$D$23))</f>
        <v>0</v>
      </c>
      <c r="T164" s="123">
        <f>IF((J164-O164)&lt;=0,0,(G164-L164)*tab!$E$30+(H164-M164)*tab!$F$30+(I164-N164)*tab!$G$30)</f>
        <v>0</v>
      </c>
      <c r="U164" s="123">
        <f t="shared" si="123"/>
        <v>0</v>
      </c>
      <c r="V164" s="181"/>
      <c r="W164" s="123">
        <f>IF(R164="nee",0,IF((J164-O164)&lt;0,0,(J164-O164)*tab!$C$58))</f>
        <v>0</v>
      </c>
      <c r="X164" s="123">
        <f>IF(R164="nee",0,(G164-L164)*tab!$G$58+(H164-M164)*tab!$H$58+(I164-N164)*tab!$I$58)</f>
        <v>0</v>
      </c>
      <c r="Y164" s="123">
        <f t="shared" si="124"/>
        <v>0</v>
      </c>
      <c r="Z164" s="5"/>
      <c r="AA164" s="22"/>
    </row>
    <row r="165" spans="2:27" ht="12" customHeight="1" x14ac:dyDescent="0.2">
      <c r="B165" s="18"/>
      <c r="C165" s="1">
        <v>13</v>
      </c>
      <c r="D165" s="211">
        <f t="shared" ref="D165:E165" si="165">+D67</f>
        <v>0</v>
      </c>
      <c r="E165" s="211">
        <f t="shared" si="165"/>
        <v>0</v>
      </c>
      <c r="F165" s="43"/>
      <c r="G165" s="212">
        <f t="shared" ref="G165:I165" si="166">+G67</f>
        <v>0</v>
      </c>
      <c r="H165" s="212">
        <f t="shared" si="166"/>
        <v>0</v>
      </c>
      <c r="I165" s="212">
        <f t="shared" si="166"/>
        <v>0</v>
      </c>
      <c r="J165" s="68">
        <f t="shared" si="119"/>
        <v>0</v>
      </c>
      <c r="K165" s="42"/>
      <c r="L165" s="212">
        <f t="shared" ref="L165:N165" si="167">+L67</f>
        <v>0</v>
      </c>
      <c r="M165" s="212">
        <f t="shared" si="167"/>
        <v>0</v>
      </c>
      <c r="N165" s="212">
        <f t="shared" si="167"/>
        <v>0</v>
      </c>
      <c r="O165" s="68">
        <f t="shared" si="121"/>
        <v>0</v>
      </c>
      <c r="P165" s="42"/>
      <c r="Q165" s="123" t="str">
        <f t="shared" ref="Q165:R165" si="168">+Q129</f>
        <v>ja</v>
      </c>
      <c r="R165" s="123" t="str">
        <f t="shared" si="168"/>
        <v>ja</v>
      </c>
      <c r="S165" s="123">
        <f>IF(Q165="nee",0,(J165-O165)*(tab!$C$20*tab!$D$8+tab!$D$23))</f>
        <v>0</v>
      </c>
      <c r="T165" s="123">
        <f>IF((J165-O165)&lt;=0,0,(G165-L165)*tab!$E$30+(H165-M165)*tab!$F$30+(I165-N165)*tab!$G$30)</f>
        <v>0</v>
      </c>
      <c r="U165" s="123">
        <f t="shared" si="123"/>
        <v>0</v>
      </c>
      <c r="V165" s="181"/>
      <c r="W165" s="123">
        <f>IF(R165="nee",0,IF((J165-O165)&lt;0,0,(J165-O165)*tab!$C$58))</f>
        <v>0</v>
      </c>
      <c r="X165" s="123">
        <f>IF(R165="nee",0,(G165-L165)*tab!$G$58+(H165-M165)*tab!$H$58+(I165-N165)*tab!$I$58)</f>
        <v>0</v>
      </c>
      <c r="Y165" s="123">
        <f t="shared" si="124"/>
        <v>0</v>
      </c>
      <c r="Z165" s="5"/>
      <c r="AA165" s="22"/>
    </row>
    <row r="166" spans="2:27" ht="12" customHeight="1" x14ac:dyDescent="0.2">
      <c r="B166" s="18"/>
      <c r="C166" s="1">
        <v>14</v>
      </c>
      <c r="D166" s="211">
        <f t="shared" ref="D166:E166" si="169">+D68</f>
        <v>0</v>
      </c>
      <c r="E166" s="211">
        <f t="shared" si="169"/>
        <v>0</v>
      </c>
      <c r="F166" s="43"/>
      <c r="G166" s="212">
        <f t="shared" ref="G166:I166" si="170">+G68</f>
        <v>0</v>
      </c>
      <c r="H166" s="212">
        <f t="shared" si="170"/>
        <v>0</v>
      </c>
      <c r="I166" s="212">
        <f t="shared" si="170"/>
        <v>0</v>
      </c>
      <c r="J166" s="68">
        <f t="shared" si="119"/>
        <v>0</v>
      </c>
      <c r="K166" s="42"/>
      <c r="L166" s="212">
        <f t="shared" ref="L166:N166" si="171">+L68</f>
        <v>0</v>
      </c>
      <c r="M166" s="212">
        <f t="shared" si="171"/>
        <v>0</v>
      </c>
      <c r="N166" s="212">
        <f t="shared" si="171"/>
        <v>0</v>
      </c>
      <c r="O166" s="68">
        <f t="shared" si="121"/>
        <v>0</v>
      </c>
      <c r="P166" s="42"/>
      <c r="Q166" s="123" t="str">
        <f t="shared" ref="Q166:R166" si="172">+Q130</f>
        <v>ja</v>
      </c>
      <c r="R166" s="123" t="str">
        <f t="shared" si="172"/>
        <v>ja</v>
      </c>
      <c r="S166" s="123">
        <f>IF(Q166="nee",0,(J166-O166)*(tab!$C$20*tab!$D$8+tab!$D$23))</f>
        <v>0</v>
      </c>
      <c r="T166" s="123">
        <f>IF((J166-O166)&lt;=0,0,(G166-L166)*tab!$E$30+(H166-M166)*tab!$F$30+(I166-N166)*tab!$G$30)</f>
        <v>0</v>
      </c>
      <c r="U166" s="123">
        <f t="shared" si="123"/>
        <v>0</v>
      </c>
      <c r="V166" s="181"/>
      <c r="W166" s="123">
        <f>IF(R166="nee",0,IF((J166-O166)&lt;0,0,(J166-O166)*tab!$C$58))</f>
        <v>0</v>
      </c>
      <c r="X166" s="123">
        <f>IF(R166="nee",0,(G166-L166)*tab!$G$58+(H166-M166)*tab!$H$58+(I166-N166)*tab!$I$58)</f>
        <v>0</v>
      </c>
      <c r="Y166" s="123">
        <f t="shared" si="124"/>
        <v>0</v>
      </c>
      <c r="Z166" s="5"/>
      <c r="AA166" s="22"/>
    </row>
    <row r="167" spans="2:27" ht="12" customHeight="1" x14ac:dyDescent="0.2">
      <c r="B167" s="18"/>
      <c r="C167" s="1">
        <v>15</v>
      </c>
      <c r="D167" s="211">
        <f t="shared" ref="D167:E167" si="173">+D69</f>
        <v>0</v>
      </c>
      <c r="E167" s="211">
        <f t="shared" si="173"/>
        <v>0</v>
      </c>
      <c r="F167" s="43"/>
      <c r="G167" s="212">
        <f t="shared" ref="G167:I167" si="174">+G69</f>
        <v>0</v>
      </c>
      <c r="H167" s="212">
        <f t="shared" si="174"/>
        <v>0</v>
      </c>
      <c r="I167" s="212">
        <f t="shared" si="174"/>
        <v>0</v>
      </c>
      <c r="J167" s="68">
        <f t="shared" si="119"/>
        <v>0</v>
      </c>
      <c r="K167" s="42"/>
      <c r="L167" s="212">
        <f t="shared" ref="L167:N167" si="175">+L69</f>
        <v>0</v>
      </c>
      <c r="M167" s="212">
        <f t="shared" si="175"/>
        <v>0</v>
      </c>
      <c r="N167" s="212">
        <f t="shared" si="175"/>
        <v>0</v>
      </c>
      <c r="O167" s="68">
        <f t="shared" si="121"/>
        <v>0</v>
      </c>
      <c r="P167" s="42"/>
      <c r="Q167" s="123" t="str">
        <f t="shared" ref="Q167:R167" si="176">+Q131</f>
        <v>ja</v>
      </c>
      <c r="R167" s="123" t="str">
        <f t="shared" si="176"/>
        <v>ja</v>
      </c>
      <c r="S167" s="123">
        <f>IF(Q167="nee",0,(J167-O167)*(tab!$C$20*tab!$D$8+tab!$D$23))</f>
        <v>0</v>
      </c>
      <c r="T167" s="123">
        <f>IF((J167-O167)&lt;=0,0,(G167-L167)*tab!$E$30+(H167-M167)*tab!$F$30+(I167-N167)*tab!$G$30)</f>
        <v>0</v>
      </c>
      <c r="U167" s="123">
        <f t="shared" si="123"/>
        <v>0</v>
      </c>
      <c r="V167" s="181"/>
      <c r="W167" s="123">
        <f>IF(R167="nee",0,IF((J167-O167)&lt;0,0,(J167-O167)*tab!$C$58))</f>
        <v>0</v>
      </c>
      <c r="X167" s="123">
        <f>IF(R167="nee",0,(G167-L167)*tab!$G$58+(H167-M167)*tab!$H$58+(I167-N167)*tab!$I$58)</f>
        <v>0</v>
      </c>
      <c r="Y167" s="123">
        <f t="shared" si="124"/>
        <v>0</v>
      </c>
      <c r="Z167" s="5"/>
      <c r="AA167" s="22"/>
    </row>
    <row r="168" spans="2:27" ht="12" customHeight="1" x14ac:dyDescent="0.2">
      <c r="B168" s="18"/>
      <c r="C168" s="1">
        <v>16</v>
      </c>
      <c r="D168" s="211">
        <f t="shared" ref="D168:E168" si="177">+D70</f>
        <v>0</v>
      </c>
      <c r="E168" s="211">
        <f t="shared" si="177"/>
        <v>0</v>
      </c>
      <c r="F168" s="43"/>
      <c r="G168" s="212">
        <f t="shared" ref="G168:I168" si="178">+G70</f>
        <v>0</v>
      </c>
      <c r="H168" s="212">
        <f t="shared" si="178"/>
        <v>0</v>
      </c>
      <c r="I168" s="212">
        <f t="shared" si="178"/>
        <v>0</v>
      </c>
      <c r="J168" s="68">
        <f t="shared" si="119"/>
        <v>0</v>
      </c>
      <c r="K168" s="42"/>
      <c r="L168" s="212">
        <f t="shared" ref="L168:N168" si="179">+L70</f>
        <v>0</v>
      </c>
      <c r="M168" s="212">
        <f t="shared" si="179"/>
        <v>0</v>
      </c>
      <c r="N168" s="212">
        <f t="shared" si="179"/>
        <v>0</v>
      </c>
      <c r="O168" s="68">
        <f t="shared" si="121"/>
        <v>0</v>
      </c>
      <c r="P168" s="42"/>
      <c r="Q168" s="123" t="str">
        <f t="shared" ref="Q168:R168" si="180">+Q132</f>
        <v>ja</v>
      </c>
      <c r="R168" s="123" t="str">
        <f t="shared" si="180"/>
        <v>ja</v>
      </c>
      <c r="S168" s="123">
        <f>IF(Q168="nee",0,(J168-O168)*(tab!$C$20*tab!$D$8+tab!$D$23))</f>
        <v>0</v>
      </c>
      <c r="T168" s="123">
        <f>IF((J168-O168)&lt;=0,0,(G168-L168)*tab!$E$30+(H168-M168)*tab!$F$30+(I168-N168)*tab!$G$30)</f>
        <v>0</v>
      </c>
      <c r="U168" s="123">
        <f t="shared" si="123"/>
        <v>0</v>
      </c>
      <c r="V168" s="181"/>
      <c r="W168" s="123">
        <f>IF(R168="nee",0,IF((J168-O168)&lt;0,0,(J168-O168)*tab!$C$58))</f>
        <v>0</v>
      </c>
      <c r="X168" s="123">
        <f>IF(R168="nee",0,(G168-L168)*tab!$G$58+(H168-M168)*tab!$H$58+(I168-N168)*tab!$I$58)</f>
        <v>0</v>
      </c>
      <c r="Y168" s="123">
        <f t="shared" si="124"/>
        <v>0</v>
      </c>
      <c r="Z168" s="5"/>
      <c r="AA168" s="22"/>
    </row>
    <row r="169" spans="2:27" ht="12" customHeight="1" x14ac:dyDescent="0.2">
      <c r="B169" s="18"/>
      <c r="C169" s="1">
        <v>17</v>
      </c>
      <c r="D169" s="211">
        <f t="shared" ref="D169:E169" si="181">+D71</f>
        <v>0</v>
      </c>
      <c r="E169" s="211">
        <f t="shared" si="181"/>
        <v>0</v>
      </c>
      <c r="F169" s="43"/>
      <c r="G169" s="212">
        <f t="shared" ref="G169:I169" si="182">+G71</f>
        <v>0</v>
      </c>
      <c r="H169" s="212">
        <f t="shared" si="182"/>
        <v>0</v>
      </c>
      <c r="I169" s="212">
        <f t="shared" si="182"/>
        <v>0</v>
      </c>
      <c r="J169" s="68">
        <f t="shared" si="119"/>
        <v>0</v>
      </c>
      <c r="K169" s="42"/>
      <c r="L169" s="212">
        <f t="shared" ref="L169:N169" si="183">+L71</f>
        <v>0</v>
      </c>
      <c r="M169" s="212">
        <f t="shared" si="183"/>
        <v>0</v>
      </c>
      <c r="N169" s="212">
        <f t="shared" si="183"/>
        <v>0</v>
      </c>
      <c r="O169" s="68">
        <f t="shared" si="121"/>
        <v>0</v>
      </c>
      <c r="P169" s="42"/>
      <c r="Q169" s="123" t="str">
        <f t="shared" ref="Q169:R169" si="184">+Q133</f>
        <v>ja</v>
      </c>
      <c r="R169" s="123" t="str">
        <f t="shared" si="184"/>
        <v>ja</v>
      </c>
      <c r="S169" s="123">
        <f>IF(Q169="nee",0,(J169-O169)*(tab!$C$20*tab!$D$8+tab!$D$23))</f>
        <v>0</v>
      </c>
      <c r="T169" s="123">
        <f>IF((J169-O169)&lt;=0,0,(G169-L169)*tab!$E$30+(H169-M169)*tab!$F$30+(I169-N169)*tab!$G$30)</f>
        <v>0</v>
      </c>
      <c r="U169" s="123">
        <f t="shared" si="123"/>
        <v>0</v>
      </c>
      <c r="V169" s="181"/>
      <c r="W169" s="123">
        <f>IF(R169="nee",0,IF((J169-O169)&lt;0,0,(J169-O169)*tab!$C$58))</f>
        <v>0</v>
      </c>
      <c r="X169" s="123">
        <f>IF(R169="nee",0,(G169-L169)*tab!$G$58+(H169-M169)*tab!$H$58+(I169-N169)*tab!$I$58)</f>
        <v>0</v>
      </c>
      <c r="Y169" s="123">
        <f t="shared" si="124"/>
        <v>0</v>
      </c>
      <c r="Z169" s="5"/>
      <c r="AA169" s="22"/>
    </row>
    <row r="170" spans="2:27" ht="12" customHeight="1" x14ac:dyDescent="0.2">
      <c r="B170" s="18"/>
      <c r="C170" s="1">
        <v>18</v>
      </c>
      <c r="D170" s="211">
        <f t="shared" ref="D170:E170" si="185">+D72</f>
        <v>0</v>
      </c>
      <c r="E170" s="211">
        <f t="shared" si="185"/>
        <v>0</v>
      </c>
      <c r="F170" s="43"/>
      <c r="G170" s="212">
        <f t="shared" ref="G170:I170" si="186">+G72</f>
        <v>0</v>
      </c>
      <c r="H170" s="212">
        <f t="shared" si="186"/>
        <v>0</v>
      </c>
      <c r="I170" s="212">
        <f t="shared" si="186"/>
        <v>0</v>
      </c>
      <c r="J170" s="68">
        <f t="shared" si="119"/>
        <v>0</v>
      </c>
      <c r="K170" s="42"/>
      <c r="L170" s="212">
        <f t="shared" ref="L170:N170" si="187">+L72</f>
        <v>0</v>
      </c>
      <c r="M170" s="212">
        <f t="shared" si="187"/>
        <v>0</v>
      </c>
      <c r="N170" s="212">
        <f t="shared" si="187"/>
        <v>0</v>
      </c>
      <c r="O170" s="68">
        <f t="shared" si="121"/>
        <v>0</v>
      </c>
      <c r="P170" s="42"/>
      <c r="Q170" s="123" t="str">
        <f t="shared" ref="Q170:R170" si="188">+Q134</f>
        <v>ja</v>
      </c>
      <c r="R170" s="123" t="str">
        <f t="shared" si="188"/>
        <v>ja</v>
      </c>
      <c r="S170" s="123">
        <f>IF(Q170="nee",0,(J170-O170)*(tab!$C$20*tab!$D$8+tab!$D$23))</f>
        <v>0</v>
      </c>
      <c r="T170" s="123">
        <f>IF((J170-O170)&lt;=0,0,(G170-L170)*tab!$E$30+(H170-M170)*tab!$F$30+(I170-N170)*tab!$G$30)</f>
        <v>0</v>
      </c>
      <c r="U170" s="123">
        <f t="shared" si="123"/>
        <v>0</v>
      </c>
      <c r="V170" s="181"/>
      <c r="W170" s="123">
        <f>IF(R170="nee",0,IF((J170-O170)&lt;0,0,(J170-O170)*tab!$C$58))</f>
        <v>0</v>
      </c>
      <c r="X170" s="123">
        <f>IF(R170="nee",0,(G170-L170)*tab!$G$58+(H170-M170)*tab!$H$58+(I170-N170)*tab!$I$58)</f>
        <v>0</v>
      </c>
      <c r="Y170" s="123">
        <f t="shared" si="124"/>
        <v>0</v>
      </c>
      <c r="Z170" s="5"/>
      <c r="AA170" s="22"/>
    </row>
    <row r="171" spans="2:27" ht="12" customHeight="1" x14ac:dyDescent="0.2">
      <c r="B171" s="18"/>
      <c r="C171" s="1">
        <v>19</v>
      </c>
      <c r="D171" s="211">
        <f t="shared" ref="D171:E171" si="189">+D73</f>
        <v>0</v>
      </c>
      <c r="E171" s="211">
        <f t="shared" si="189"/>
        <v>0</v>
      </c>
      <c r="F171" s="43"/>
      <c r="G171" s="212">
        <f t="shared" ref="G171:I171" si="190">+G73</f>
        <v>0</v>
      </c>
      <c r="H171" s="212">
        <f t="shared" si="190"/>
        <v>0</v>
      </c>
      <c r="I171" s="212">
        <f t="shared" si="190"/>
        <v>0</v>
      </c>
      <c r="J171" s="68">
        <f t="shared" si="119"/>
        <v>0</v>
      </c>
      <c r="K171" s="42"/>
      <c r="L171" s="212">
        <f t="shared" ref="L171:N171" si="191">+L73</f>
        <v>0</v>
      </c>
      <c r="M171" s="212">
        <f t="shared" si="191"/>
        <v>0</v>
      </c>
      <c r="N171" s="212">
        <f t="shared" si="191"/>
        <v>0</v>
      </c>
      <c r="O171" s="68">
        <f t="shared" si="121"/>
        <v>0</v>
      </c>
      <c r="P171" s="42"/>
      <c r="Q171" s="123" t="str">
        <f t="shared" ref="Q171:R171" si="192">+Q135</f>
        <v>ja</v>
      </c>
      <c r="R171" s="123" t="str">
        <f t="shared" si="192"/>
        <v>ja</v>
      </c>
      <c r="S171" s="123">
        <f>IF(Q171="nee",0,(J171-O171)*(tab!$C$20*tab!$D$8+tab!$D$23))</f>
        <v>0</v>
      </c>
      <c r="T171" s="123">
        <f>IF((J171-O171)&lt;=0,0,(G171-L171)*tab!$E$30+(H171-M171)*tab!$F$30+(I171-N171)*tab!$G$30)</f>
        <v>0</v>
      </c>
      <c r="U171" s="123">
        <f t="shared" si="123"/>
        <v>0</v>
      </c>
      <c r="V171" s="181"/>
      <c r="W171" s="123">
        <f>IF(R171="nee",0,IF((J171-O171)&lt;0,0,(J171-O171)*tab!$C$58))</f>
        <v>0</v>
      </c>
      <c r="X171" s="123">
        <f>IF(R171="nee",0,(G171-L171)*tab!$G$58+(H171-M171)*tab!$H$58+(I171-N171)*tab!$I$58)</f>
        <v>0</v>
      </c>
      <c r="Y171" s="123">
        <f t="shared" si="124"/>
        <v>0</v>
      </c>
      <c r="Z171" s="5"/>
      <c r="AA171" s="22"/>
    </row>
    <row r="172" spans="2:27" ht="12" customHeight="1" x14ac:dyDescent="0.2">
      <c r="B172" s="18"/>
      <c r="C172" s="1">
        <v>20</v>
      </c>
      <c r="D172" s="211">
        <f t="shared" ref="D172:E172" si="193">+D74</f>
        <v>0</v>
      </c>
      <c r="E172" s="211">
        <f t="shared" si="193"/>
        <v>0</v>
      </c>
      <c r="F172" s="43"/>
      <c r="G172" s="212">
        <f t="shared" ref="G172:I172" si="194">+G74</f>
        <v>0</v>
      </c>
      <c r="H172" s="212">
        <f t="shared" si="194"/>
        <v>0</v>
      </c>
      <c r="I172" s="212">
        <f t="shared" si="194"/>
        <v>0</v>
      </c>
      <c r="J172" s="68">
        <f t="shared" si="119"/>
        <v>0</v>
      </c>
      <c r="K172" s="42"/>
      <c r="L172" s="212">
        <f t="shared" ref="L172:N172" si="195">+L74</f>
        <v>0</v>
      </c>
      <c r="M172" s="212">
        <f t="shared" si="195"/>
        <v>0</v>
      </c>
      <c r="N172" s="212">
        <f t="shared" si="195"/>
        <v>0</v>
      </c>
      <c r="O172" s="68">
        <f t="shared" si="121"/>
        <v>0</v>
      </c>
      <c r="P172" s="42"/>
      <c r="Q172" s="123" t="str">
        <f t="shared" ref="Q172:R172" si="196">+Q136</f>
        <v>ja</v>
      </c>
      <c r="R172" s="123" t="str">
        <f t="shared" si="196"/>
        <v>ja</v>
      </c>
      <c r="S172" s="123">
        <f>IF(Q172="nee",0,(J172-O172)*(tab!$C$20*tab!$D$8+tab!$D$23))</f>
        <v>0</v>
      </c>
      <c r="T172" s="123">
        <f>IF((J172-O172)&lt;=0,0,(G172-L172)*tab!$E$30+(H172-M172)*tab!$F$30+(I172-N172)*tab!$G$30)</f>
        <v>0</v>
      </c>
      <c r="U172" s="123">
        <f t="shared" si="123"/>
        <v>0</v>
      </c>
      <c r="V172" s="181"/>
      <c r="W172" s="123">
        <f>IF(R172="nee",0,IF((J172-O172)&lt;0,0,(J172-O172)*tab!$C$58))</f>
        <v>0</v>
      </c>
      <c r="X172" s="123">
        <f>IF(R172="nee",0,(G172-L172)*tab!$G$58+(H172-M172)*tab!$H$58+(I172-N172)*tab!$I$58)</f>
        <v>0</v>
      </c>
      <c r="Y172" s="123">
        <f t="shared" si="124"/>
        <v>0</v>
      </c>
      <c r="Z172" s="5"/>
      <c r="AA172" s="22"/>
    </row>
    <row r="173" spans="2:27" ht="12" customHeight="1" x14ac:dyDescent="0.2">
      <c r="B173" s="18"/>
      <c r="C173" s="1">
        <v>21</v>
      </c>
      <c r="D173" s="211">
        <f t="shared" ref="D173:E173" si="197">+D75</f>
        <v>0</v>
      </c>
      <c r="E173" s="211">
        <f t="shared" si="197"/>
        <v>0</v>
      </c>
      <c r="F173" s="43"/>
      <c r="G173" s="212">
        <f t="shared" ref="G173:I173" si="198">+G75</f>
        <v>0</v>
      </c>
      <c r="H173" s="212">
        <f t="shared" si="198"/>
        <v>0</v>
      </c>
      <c r="I173" s="212">
        <f t="shared" si="198"/>
        <v>0</v>
      </c>
      <c r="J173" s="68">
        <f t="shared" si="119"/>
        <v>0</v>
      </c>
      <c r="K173" s="42"/>
      <c r="L173" s="212">
        <f t="shared" ref="L173:N173" si="199">+L75</f>
        <v>0</v>
      </c>
      <c r="M173" s="212">
        <f t="shared" si="199"/>
        <v>0</v>
      </c>
      <c r="N173" s="212">
        <f t="shared" si="199"/>
        <v>0</v>
      </c>
      <c r="O173" s="68">
        <f t="shared" si="121"/>
        <v>0</v>
      </c>
      <c r="P173" s="42"/>
      <c r="Q173" s="123" t="str">
        <f t="shared" ref="Q173:R173" si="200">+Q137</f>
        <v>ja</v>
      </c>
      <c r="R173" s="123" t="str">
        <f t="shared" si="200"/>
        <v>ja</v>
      </c>
      <c r="S173" s="123">
        <f>IF(Q173="nee",0,(J173-O173)*(tab!$C$20*tab!$D$8+tab!$D$23))</f>
        <v>0</v>
      </c>
      <c r="T173" s="123">
        <f>IF((J173-O173)&lt;=0,0,(G173-L173)*tab!$E$30+(H173-M173)*tab!$F$30+(I173-N173)*tab!$G$30)</f>
        <v>0</v>
      </c>
      <c r="U173" s="123">
        <f t="shared" si="123"/>
        <v>0</v>
      </c>
      <c r="V173" s="181"/>
      <c r="W173" s="123">
        <f>IF(R173="nee",0,IF((J173-O173)&lt;0,0,(J173-O173)*tab!$C$58))</f>
        <v>0</v>
      </c>
      <c r="X173" s="123">
        <f>IF(R173="nee",0,(G173-L173)*tab!$G$58+(H173-M173)*tab!$H$58+(I173-N173)*tab!$I$58)</f>
        <v>0</v>
      </c>
      <c r="Y173" s="123">
        <f t="shared" si="124"/>
        <v>0</v>
      </c>
      <c r="Z173" s="5"/>
      <c r="AA173" s="22"/>
    </row>
    <row r="174" spans="2:27" ht="12" customHeight="1" x14ac:dyDescent="0.2">
      <c r="B174" s="18"/>
      <c r="C174" s="1">
        <v>22</v>
      </c>
      <c r="D174" s="211">
        <f t="shared" ref="D174:E174" si="201">+D76</f>
        <v>0</v>
      </c>
      <c r="E174" s="211">
        <f t="shared" si="201"/>
        <v>0</v>
      </c>
      <c r="F174" s="43"/>
      <c r="G174" s="212">
        <f t="shared" ref="G174:I174" si="202">+G76</f>
        <v>0</v>
      </c>
      <c r="H174" s="212">
        <f t="shared" si="202"/>
        <v>0</v>
      </c>
      <c r="I174" s="212">
        <f t="shared" si="202"/>
        <v>0</v>
      </c>
      <c r="J174" s="68">
        <f t="shared" si="119"/>
        <v>0</v>
      </c>
      <c r="K174" s="42"/>
      <c r="L174" s="212">
        <f t="shared" ref="L174:N174" si="203">+L76</f>
        <v>0</v>
      </c>
      <c r="M174" s="212">
        <f t="shared" si="203"/>
        <v>0</v>
      </c>
      <c r="N174" s="212">
        <f t="shared" si="203"/>
        <v>0</v>
      </c>
      <c r="O174" s="68">
        <f t="shared" si="121"/>
        <v>0</v>
      </c>
      <c r="P174" s="42"/>
      <c r="Q174" s="123" t="str">
        <f t="shared" ref="Q174:R174" si="204">+Q138</f>
        <v>ja</v>
      </c>
      <c r="R174" s="123" t="str">
        <f t="shared" si="204"/>
        <v>ja</v>
      </c>
      <c r="S174" s="123">
        <f>IF(Q174="nee",0,(J174-O174)*(tab!$C$20*tab!$D$8+tab!$D$23))</f>
        <v>0</v>
      </c>
      <c r="T174" s="123">
        <f>IF((J174-O174)&lt;=0,0,(G174-L174)*tab!$E$30+(H174-M174)*tab!$F$30+(I174-N174)*tab!$G$30)</f>
        <v>0</v>
      </c>
      <c r="U174" s="123">
        <f t="shared" si="123"/>
        <v>0</v>
      </c>
      <c r="V174" s="181"/>
      <c r="W174" s="123">
        <f>IF(R174="nee",0,IF((J174-O174)&lt;0,0,(J174-O174)*tab!$C$58))</f>
        <v>0</v>
      </c>
      <c r="X174" s="123">
        <f>IF(R174="nee",0,(G174-L174)*tab!$G$58+(H174-M174)*tab!$H$58+(I174-N174)*tab!$I$58)</f>
        <v>0</v>
      </c>
      <c r="Y174" s="123">
        <f t="shared" si="124"/>
        <v>0</v>
      </c>
      <c r="Z174" s="5"/>
      <c r="AA174" s="22"/>
    </row>
    <row r="175" spans="2:27" ht="12" customHeight="1" x14ac:dyDescent="0.2">
      <c r="B175" s="18"/>
      <c r="C175" s="1">
        <v>23</v>
      </c>
      <c r="D175" s="211">
        <f t="shared" ref="D175:E175" si="205">+D77</f>
        <v>0</v>
      </c>
      <c r="E175" s="211">
        <f t="shared" si="205"/>
        <v>0</v>
      </c>
      <c r="F175" s="43"/>
      <c r="G175" s="212">
        <f t="shared" ref="G175:I175" si="206">+G77</f>
        <v>0</v>
      </c>
      <c r="H175" s="212">
        <f t="shared" si="206"/>
        <v>0</v>
      </c>
      <c r="I175" s="212">
        <f t="shared" si="206"/>
        <v>0</v>
      </c>
      <c r="J175" s="68">
        <f t="shared" si="119"/>
        <v>0</v>
      </c>
      <c r="K175" s="42"/>
      <c r="L175" s="212">
        <f t="shared" ref="L175:N175" si="207">+L77</f>
        <v>0</v>
      </c>
      <c r="M175" s="212">
        <f t="shared" si="207"/>
        <v>0</v>
      </c>
      <c r="N175" s="212">
        <f t="shared" si="207"/>
        <v>0</v>
      </c>
      <c r="O175" s="68">
        <f t="shared" si="121"/>
        <v>0</v>
      </c>
      <c r="P175" s="42"/>
      <c r="Q175" s="123" t="str">
        <f t="shared" ref="Q175:R175" si="208">+Q139</f>
        <v>ja</v>
      </c>
      <c r="R175" s="123" t="str">
        <f t="shared" si="208"/>
        <v>ja</v>
      </c>
      <c r="S175" s="123">
        <f>IF(Q175="nee",0,(J175-O175)*(tab!$C$20*tab!$D$8+tab!$D$23))</f>
        <v>0</v>
      </c>
      <c r="T175" s="123">
        <f>IF((J175-O175)&lt;=0,0,(G175-L175)*tab!$E$30+(H175-M175)*tab!$F$30+(I175-N175)*tab!$G$30)</f>
        <v>0</v>
      </c>
      <c r="U175" s="123">
        <f t="shared" si="123"/>
        <v>0</v>
      </c>
      <c r="V175" s="181"/>
      <c r="W175" s="123">
        <f>IF(R175="nee",0,IF((J175-O175)&lt;0,0,(J175-O175)*tab!$C$58))</f>
        <v>0</v>
      </c>
      <c r="X175" s="123">
        <f>IF(R175="nee",0,(G175-L175)*tab!$G$58+(H175-M175)*tab!$H$58+(I175-N175)*tab!$I$58)</f>
        <v>0</v>
      </c>
      <c r="Y175" s="123">
        <f t="shared" si="124"/>
        <v>0</v>
      </c>
      <c r="Z175" s="5"/>
      <c r="AA175" s="22"/>
    </row>
    <row r="176" spans="2:27" ht="12" customHeight="1" x14ac:dyDescent="0.2">
      <c r="B176" s="18"/>
      <c r="C176" s="1">
        <v>24</v>
      </c>
      <c r="D176" s="211">
        <f t="shared" ref="D176:E176" si="209">+D78</f>
        <v>0</v>
      </c>
      <c r="E176" s="211">
        <f t="shared" si="209"/>
        <v>0</v>
      </c>
      <c r="F176" s="43"/>
      <c r="G176" s="212">
        <f t="shared" ref="G176:I176" si="210">+G78</f>
        <v>0</v>
      </c>
      <c r="H176" s="212">
        <f t="shared" si="210"/>
        <v>0</v>
      </c>
      <c r="I176" s="212">
        <f t="shared" si="210"/>
        <v>0</v>
      </c>
      <c r="J176" s="68">
        <f t="shared" si="119"/>
        <v>0</v>
      </c>
      <c r="K176" s="42"/>
      <c r="L176" s="212">
        <f t="shared" ref="L176:N176" si="211">+L78</f>
        <v>0</v>
      </c>
      <c r="M176" s="212">
        <f t="shared" si="211"/>
        <v>0</v>
      </c>
      <c r="N176" s="212">
        <f t="shared" si="211"/>
        <v>0</v>
      </c>
      <c r="O176" s="68">
        <f t="shared" si="121"/>
        <v>0</v>
      </c>
      <c r="P176" s="42"/>
      <c r="Q176" s="123" t="str">
        <f t="shared" ref="Q176:R176" si="212">+Q140</f>
        <v>ja</v>
      </c>
      <c r="R176" s="123" t="str">
        <f t="shared" si="212"/>
        <v>ja</v>
      </c>
      <c r="S176" s="123">
        <f>IF(Q176="nee",0,(J176-O176)*(tab!$C$20*tab!$D$8+tab!$D$23))</f>
        <v>0</v>
      </c>
      <c r="T176" s="123">
        <f>IF((J176-O176)&lt;=0,0,(G176-L176)*tab!$E$30+(H176-M176)*tab!$F$30+(I176-N176)*tab!$G$30)</f>
        <v>0</v>
      </c>
      <c r="U176" s="123">
        <f t="shared" si="123"/>
        <v>0</v>
      </c>
      <c r="V176" s="181"/>
      <c r="W176" s="123">
        <f>IF(R176="nee",0,IF((J176-O176)&lt;0,0,(J176-O176)*tab!$C$58))</f>
        <v>0</v>
      </c>
      <c r="X176" s="123">
        <f>IF(R176="nee",0,(G176-L176)*tab!$G$58+(H176-M176)*tab!$H$58+(I176-N176)*tab!$I$58)</f>
        <v>0</v>
      </c>
      <c r="Y176" s="123">
        <f t="shared" si="124"/>
        <v>0</v>
      </c>
      <c r="Z176" s="5"/>
      <c r="AA176" s="22"/>
    </row>
    <row r="177" spans="2:27" ht="12" customHeight="1" x14ac:dyDescent="0.2">
      <c r="B177" s="18"/>
      <c r="C177" s="1">
        <v>25</v>
      </c>
      <c r="D177" s="211">
        <f t="shared" ref="D177:E177" si="213">+D79</f>
        <v>0</v>
      </c>
      <c r="E177" s="211">
        <f t="shared" si="213"/>
        <v>0</v>
      </c>
      <c r="F177" s="43"/>
      <c r="G177" s="212">
        <f t="shared" ref="G177:I177" si="214">+G79</f>
        <v>0</v>
      </c>
      <c r="H177" s="212">
        <f t="shared" si="214"/>
        <v>0</v>
      </c>
      <c r="I177" s="212">
        <f t="shared" si="214"/>
        <v>0</v>
      </c>
      <c r="J177" s="68">
        <f t="shared" si="119"/>
        <v>0</v>
      </c>
      <c r="K177" s="42"/>
      <c r="L177" s="212">
        <f t="shared" ref="L177:N177" si="215">+L79</f>
        <v>0</v>
      </c>
      <c r="M177" s="212">
        <f t="shared" si="215"/>
        <v>0</v>
      </c>
      <c r="N177" s="212">
        <f t="shared" si="215"/>
        <v>0</v>
      </c>
      <c r="O177" s="68">
        <f t="shared" si="121"/>
        <v>0</v>
      </c>
      <c r="P177" s="42"/>
      <c r="Q177" s="123" t="str">
        <f t="shared" ref="Q177:R177" si="216">+Q141</f>
        <v>ja</v>
      </c>
      <c r="R177" s="123" t="str">
        <f t="shared" si="216"/>
        <v>ja</v>
      </c>
      <c r="S177" s="123">
        <f>IF(Q177="nee",0,(J177-O177)*(tab!$C$20*tab!$D$8+tab!$D$23))</f>
        <v>0</v>
      </c>
      <c r="T177" s="123">
        <f>IF((J177-O177)&lt;=0,0,(G177-L177)*tab!$E$30+(H177-M177)*tab!$F$30+(I177-N177)*tab!$G$30)</f>
        <v>0</v>
      </c>
      <c r="U177" s="123">
        <f t="shared" si="123"/>
        <v>0</v>
      </c>
      <c r="V177" s="181"/>
      <c r="W177" s="123">
        <f>IF(R177="nee",0,IF((J177-O177)&lt;0,0,(J177-O177)*tab!$C$58))</f>
        <v>0</v>
      </c>
      <c r="X177" s="123">
        <f>IF(R177="nee",0,(G177-L177)*tab!$G$58+(H177-M177)*tab!$H$58+(I177-N177)*tab!$I$58)</f>
        <v>0</v>
      </c>
      <c r="Y177" s="123">
        <f t="shared" si="124"/>
        <v>0</v>
      </c>
      <c r="Z177" s="5"/>
      <c r="AA177" s="22"/>
    </row>
    <row r="178" spans="2:27" ht="12" customHeight="1" x14ac:dyDescent="0.2">
      <c r="B178" s="18"/>
      <c r="C178" s="1">
        <v>26</v>
      </c>
      <c r="D178" s="211">
        <f t="shared" ref="D178:E178" si="217">+D80</f>
        <v>0</v>
      </c>
      <c r="E178" s="211">
        <f t="shared" si="217"/>
        <v>0</v>
      </c>
      <c r="F178" s="43"/>
      <c r="G178" s="212">
        <f t="shared" ref="G178:I178" si="218">+G80</f>
        <v>0</v>
      </c>
      <c r="H178" s="212">
        <f t="shared" si="218"/>
        <v>0</v>
      </c>
      <c r="I178" s="212">
        <f t="shared" si="218"/>
        <v>0</v>
      </c>
      <c r="J178" s="68">
        <f t="shared" si="119"/>
        <v>0</v>
      </c>
      <c r="K178" s="42"/>
      <c r="L178" s="212">
        <f t="shared" ref="L178:N178" si="219">+L80</f>
        <v>0</v>
      </c>
      <c r="M178" s="212">
        <f t="shared" si="219"/>
        <v>0</v>
      </c>
      <c r="N178" s="212">
        <f t="shared" si="219"/>
        <v>0</v>
      </c>
      <c r="O178" s="68">
        <f t="shared" si="121"/>
        <v>0</v>
      </c>
      <c r="P178" s="42"/>
      <c r="Q178" s="123" t="str">
        <f t="shared" ref="Q178:R178" si="220">+Q142</f>
        <v>ja</v>
      </c>
      <c r="R178" s="123" t="str">
        <f t="shared" si="220"/>
        <v>ja</v>
      </c>
      <c r="S178" s="123">
        <f>IF(Q178="nee",0,(J178-O178)*(tab!$C$20*tab!$D$8+tab!$D$23))</f>
        <v>0</v>
      </c>
      <c r="T178" s="123">
        <f>IF((J178-O178)&lt;=0,0,(G178-L178)*tab!$E$30+(H178-M178)*tab!$F$30+(I178-N178)*tab!$G$30)</f>
        <v>0</v>
      </c>
      <c r="U178" s="123">
        <f t="shared" si="123"/>
        <v>0</v>
      </c>
      <c r="V178" s="181"/>
      <c r="W178" s="123">
        <f>IF(R178="nee",0,IF((J178-O178)&lt;0,0,(J178-O178)*tab!$C$58))</f>
        <v>0</v>
      </c>
      <c r="X178" s="123">
        <f>IF(R178="nee",0,(G178-L178)*tab!$G$58+(H178-M178)*tab!$H$58+(I178-N178)*tab!$I$58)</f>
        <v>0</v>
      </c>
      <c r="Y178" s="123">
        <f t="shared" si="124"/>
        <v>0</v>
      </c>
      <c r="Z178" s="5"/>
      <c r="AA178" s="22"/>
    </row>
    <row r="179" spans="2:27" ht="12" customHeight="1" x14ac:dyDescent="0.2">
      <c r="B179" s="18"/>
      <c r="C179" s="1">
        <v>27</v>
      </c>
      <c r="D179" s="211">
        <f t="shared" ref="D179:E179" si="221">+D81</f>
        <v>0</v>
      </c>
      <c r="E179" s="211">
        <f t="shared" si="221"/>
        <v>0</v>
      </c>
      <c r="F179" s="43"/>
      <c r="G179" s="212">
        <f t="shared" ref="G179:I179" si="222">+G81</f>
        <v>0</v>
      </c>
      <c r="H179" s="212">
        <f t="shared" si="222"/>
        <v>0</v>
      </c>
      <c r="I179" s="212">
        <f t="shared" si="222"/>
        <v>0</v>
      </c>
      <c r="J179" s="68">
        <f t="shared" si="119"/>
        <v>0</v>
      </c>
      <c r="K179" s="42"/>
      <c r="L179" s="212">
        <f t="shared" ref="L179:N179" si="223">+L81</f>
        <v>0</v>
      </c>
      <c r="M179" s="212">
        <f t="shared" si="223"/>
        <v>0</v>
      </c>
      <c r="N179" s="212">
        <f t="shared" si="223"/>
        <v>0</v>
      </c>
      <c r="O179" s="68">
        <f t="shared" si="121"/>
        <v>0</v>
      </c>
      <c r="P179" s="42"/>
      <c r="Q179" s="123" t="str">
        <f t="shared" ref="Q179:R179" si="224">+Q143</f>
        <v>ja</v>
      </c>
      <c r="R179" s="123" t="str">
        <f t="shared" si="224"/>
        <v>ja</v>
      </c>
      <c r="S179" s="123">
        <f>IF(Q179="nee",0,(J179-O179)*(tab!$C$20*tab!$D$8+tab!$D$23))</f>
        <v>0</v>
      </c>
      <c r="T179" s="123">
        <f>IF((J179-O179)&lt;=0,0,(G179-L179)*tab!$E$30+(H179-M179)*tab!$F$30+(I179-N179)*tab!$G$30)</f>
        <v>0</v>
      </c>
      <c r="U179" s="123">
        <f t="shared" si="123"/>
        <v>0</v>
      </c>
      <c r="V179" s="181"/>
      <c r="W179" s="123">
        <f>IF(R179="nee",0,IF((J179-O179)&lt;0,0,(J179-O179)*tab!$C$58))</f>
        <v>0</v>
      </c>
      <c r="X179" s="123">
        <f>IF(R179="nee",0,(G179-L179)*tab!$G$58+(H179-M179)*tab!$H$58+(I179-N179)*tab!$I$58)</f>
        <v>0</v>
      </c>
      <c r="Y179" s="123">
        <f t="shared" si="124"/>
        <v>0</v>
      </c>
      <c r="Z179" s="5"/>
      <c r="AA179" s="22"/>
    </row>
    <row r="180" spans="2:27" ht="12" customHeight="1" x14ac:dyDescent="0.2">
      <c r="B180" s="18"/>
      <c r="C180" s="1">
        <v>28</v>
      </c>
      <c r="D180" s="211">
        <f t="shared" ref="D180:E180" si="225">+D82</f>
        <v>0</v>
      </c>
      <c r="E180" s="211">
        <f t="shared" si="225"/>
        <v>0</v>
      </c>
      <c r="F180" s="43"/>
      <c r="G180" s="212">
        <f t="shared" ref="G180:I180" si="226">+G82</f>
        <v>0</v>
      </c>
      <c r="H180" s="212">
        <f t="shared" si="226"/>
        <v>0</v>
      </c>
      <c r="I180" s="212">
        <f t="shared" si="226"/>
        <v>0</v>
      </c>
      <c r="J180" s="68">
        <f t="shared" si="119"/>
        <v>0</v>
      </c>
      <c r="K180" s="42"/>
      <c r="L180" s="212">
        <f t="shared" ref="L180:N180" si="227">+L82</f>
        <v>0</v>
      </c>
      <c r="M180" s="212">
        <f t="shared" si="227"/>
        <v>0</v>
      </c>
      <c r="N180" s="212">
        <f t="shared" si="227"/>
        <v>0</v>
      </c>
      <c r="O180" s="68">
        <f t="shared" si="121"/>
        <v>0</v>
      </c>
      <c r="P180" s="42"/>
      <c r="Q180" s="123" t="str">
        <f t="shared" ref="Q180:R180" si="228">+Q144</f>
        <v>ja</v>
      </c>
      <c r="R180" s="123" t="str">
        <f t="shared" si="228"/>
        <v>ja</v>
      </c>
      <c r="S180" s="123">
        <f>IF(Q180="nee",0,(J180-O180)*(tab!$C$20*tab!$D$8+tab!$D$23))</f>
        <v>0</v>
      </c>
      <c r="T180" s="123">
        <f>IF((J180-O180)&lt;=0,0,(G180-L180)*tab!$E$30+(H180-M180)*tab!$F$30+(I180-N180)*tab!$G$30)</f>
        <v>0</v>
      </c>
      <c r="U180" s="123">
        <f t="shared" si="123"/>
        <v>0</v>
      </c>
      <c r="V180" s="181"/>
      <c r="W180" s="123">
        <f>IF(R180="nee",0,IF((J180-O180)&lt;0,0,(J180-O180)*tab!$C$58))</f>
        <v>0</v>
      </c>
      <c r="X180" s="123">
        <f>IF(R180="nee",0,(G180-L180)*tab!$G$58+(H180-M180)*tab!$H$58+(I180-N180)*tab!$I$58)</f>
        <v>0</v>
      </c>
      <c r="Y180" s="123">
        <f t="shared" si="124"/>
        <v>0</v>
      </c>
      <c r="Z180" s="5"/>
      <c r="AA180" s="22"/>
    </row>
    <row r="181" spans="2:27" ht="12" customHeight="1" x14ac:dyDescent="0.2">
      <c r="B181" s="18"/>
      <c r="C181" s="1">
        <v>29</v>
      </c>
      <c r="D181" s="211">
        <f t="shared" ref="D181:E181" si="229">+D83</f>
        <v>0</v>
      </c>
      <c r="E181" s="211">
        <f t="shared" si="229"/>
        <v>0</v>
      </c>
      <c r="F181" s="43"/>
      <c r="G181" s="212">
        <f t="shared" ref="G181:I181" si="230">+G83</f>
        <v>0</v>
      </c>
      <c r="H181" s="212">
        <f t="shared" si="230"/>
        <v>0</v>
      </c>
      <c r="I181" s="212">
        <f t="shared" si="230"/>
        <v>0</v>
      </c>
      <c r="J181" s="68">
        <f t="shared" si="119"/>
        <v>0</v>
      </c>
      <c r="K181" s="42"/>
      <c r="L181" s="212">
        <f t="shared" ref="L181:N181" si="231">+L83</f>
        <v>0</v>
      </c>
      <c r="M181" s="212">
        <f t="shared" si="231"/>
        <v>0</v>
      </c>
      <c r="N181" s="212">
        <f t="shared" si="231"/>
        <v>0</v>
      </c>
      <c r="O181" s="68">
        <f t="shared" si="121"/>
        <v>0</v>
      </c>
      <c r="P181" s="42"/>
      <c r="Q181" s="123" t="str">
        <f t="shared" ref="Q181:R181" si="232">+Q145</f>
        <v>ja</v>
      </c>
      <c r="R181" s="123" t="str">
        <f t="shared" si="232"/>
        <v>ja</v>
      </c>
      <c r="S181" s="123">
        <f>IF(Q181="nee",0,(J181-O181)*(tab!$C$20*tab!$D$8+tab!$D$23))</f>
        <v>0</v>
      </c>
      <c r="T181" s="123">
        <f>IF((J181-O181)&lt;=0,0,(G181-L181)*tab!$E$30+(H181-M181)*tab!$F$30+(I181-N181)*tab!$G$30)</f>
        <v>0</v>
      </c>
      <c r="U181" s="123">
        <f t="shared" si="123"/>
        <v>0</v>
      </c>
      <c r="V181" s="181"/>
      <c r="W181" s="123">
        <f>IF(R181="nee",0,IF((J181-O181)&lt;0,0,(J181-O181)*tab!$C$58))</f>
        <v>0</v>
      </c>
      <c r="X181" s="123">
        <f>IF(R181="nee",0,(G181-L181)*tab!$G$58+(H181-M181)*tab!$H$58+(I181-N181)*tab!$I$58)</f>
        <v>0</v>
      </c>
      <c r="Y181" s="123">
        <f t="shared" si="124"/>
        <v>0</v>
      </c>
      <c r="Z181" s="5"/>
      <c r="AA181" s="22"/>
    </row>
    <row r="182" spans="2:27" ht="12" customHeight="1" x14ac:dyDescent="0.2">
      <c r="B182" s="18"/>
      <c r="C182" s="1">
        <v>30</v>
      </c>
      <c r="D182" s="211">
        <f t="shared" ref="D182:E182" si="233">+D84</f>
        <v>0</v>
      </c>
      <c r="E182" s="211">
        <f t="shared" si="233"/>
        <v>0</v>
      </c>
      <c r="F182" s="43"/>
      <c r="G182" s="212">
        <f t="shared" ref="G182:I182" si="234">+G84</f>
        <v>0</v>
      </c>
      <c r="H182" s="212">
        <f t="shared" si="234"/>
        <v>0</v>
      </c>
      <c r="I182" s="212">
        <f t="shared" si="234"/>
        <v>0</v>
      </c>
      <c r="J182" s="68">
        <f t="shared" si="119"/>
        <v>0</v>
      </c>
      <c r="K182" s="42"/>
      <c r="L182" s="212">
        <f t="shared" ref="L182:N182" si="235">+L84</f>
        <v>0</v>
      </c>
      <c r="M182" s="212">
        <f t="shared" si="235"/>
        <v>0</v>
      </c>
      <c r="N182" s="212">
        <f t="shared" si="235"/>
        <v>0</v>
      </c>
      <c r="O182" s="68">
        <f t="shared" si="121"/>
        <v>0</v>
      </c>
      <c r="P182" s="42"/>
      <c r="Q182" s="123" t="str">
        <f t="shared" ref="Q182:R182" si="236">+Q146</f>
        <v>ja</v>
      </c>
      <c r="R182" s="123" t="str">
        <f t="shared" si="236"/>
        <v>ja</v>
      </c>
      <c r="S182" s="123">
        <f>IF(Q182="nee",0,(J182-O182)*(tab!$C$20*tab!$D$8+tab!$D$23))</f>
        <v>0</v>
      </c>
      <c r="T182" s="123">
        <f>IF((J182-O182)&lt;=0,0,(G182-L182)*tab!$E$30+(H182-M182)*tab!$F$30+(I182-N182)*tab!$G$30)</f>
        <v>0</v>
      </c>
      <c r="U182" s="123">
        <f t="shared" si="123"/>
        <v>0</v>
      </c>
      <c r="V182" s="181"/>
      <c r="W182" s="123">
        <f>IF(R182="nee",0,IF((J182-O182)&lt;0,0,(J182-O182)*tab!$C$58))</f>
        <v>0</v>
      </c>
      <c r="X182" s="123">
        <f>IF(R182="nee",0,(G182-L182)*tab!$G$58+(H182-M182)*tab!$H$58+(I182-N182)*tab!$I$58)</f>
        <v>0</v>
      </c>
      <c r="Y182" s="123">
        <f t="shared" si="124"/>
        <v>0</v>
      </c>
      <c r="Z182" s="5"/>
      <c r="AA182" s="22"/>
    </row>
    <row r="183" spans="2:27" ht="12" customHeight="1" x14ac:dyDescent="0.2">
      <c r="B183" s="80"/>
      <c r="C183" s="73"/>
      <c r="D183" s="83"/>
      <c r="E183" s="83"/>
      <c r="F183" s="112"/>
      <c r="G183" s="113">
        <f>SUM(G153:G178)</f>
        <v>6</v>
      </c>
      <c r="H183" s="113">
        <f>SUM(H153:H178)</f>
        <v>0</v>
      </c>
      <c r="I183" s="113">
        <f>SUM(I153:I178)</f>
        <v>0</v>
      </c>
      <c r="J183" s="113">
        <f>SUM(J153:J178)</f>
        <v>6</v>
      </c>
      <c r="K183" s="114"/>
      <c r="L183" s="113">
        <f>SUM(L153:L178)</f>
        <v>2</v>
      </c>
      <c r="M183" s="113">
        <f>SUM(M153:M178)</f>
        <v>0</v>
      </c>
      <c r="N183" s="113">
        <f>SUM(N153:N178)</f>
        <v>0</v>
      </c>
      <c r="O183" s="113">
        <f>SUM(O153:O178)</f>
        <v>2</v>
      </c>
      <c r="P183" s="114"/>
      <c r="Q183" s="114"/>
      <c r="R183" s="114"/>
      <c r="S183" s="222"/>
      <c r="T183" s="222"/>
      <c r="U183" s="195">
        <f t="shared" ref="U183" si="237">SUM(U153:U182)</f>
        <v>52843.60716</v>
      </c>
      <c r="V183" s="114"/>
      <c r="W183" s="223"/>
      <c r="X183" s="223"/>
      <c r="Y183" s="196">
        <f>SUM(Y153:Y182)</f>
        <v>6718.1500000000005</v>
      </c>
      <c r="Z183" s="5"/>
      <c r="AA183" s="22"/>
    </row>
    <row r="184" spans="2:27" ht="12" customHeight="1" x14ac:dyDescent="0.2">
      <c r="B184" s="18"/>
      <c r="C184" s="1"/>
      <c r="D184" s="38"/>
      <c r="E184" s="38"/>
      <c r="F184" s="45"/>
      <c r="G184" s="98"/>
      <c r="H184" s="98"/>
      <c r="I184" s="98"/>
      <c r="J184" s="47"/>
      <c r="K184" s="47"/>
      <c r="L184" s="98"/>
      <c r="M184" s="98"/>
      <c r="N184" s="98"/>
      <c r="O184" s="47"/>
      <c r="P184" s="47"/>
      <c r="Q184" s="47"/>
      <c r="R184" s="47"/>
      <c r="S184" s="47"/>
      <c r="T184" s="47"/>
      <c r="U184" s="50"/>
      <c r="V184" s="50"/>
      <c r="W184" s="50"/>
      <c r="X184" s="50"/>
      <c r="Y184" s="50"/>
      <c r="Z184" s="51"/>
      <c r="AA184" s="22"/>
    </row>
    <row r="185" spans="2:27" ht="12" customHeight="1" x14ac:dyDescent="0.2">
      <c r="B185" s="18"/>
      <c r="C185" s="1"/>
      <c r="D185" s="38"/>
      <c r="E185" s="38"/>
      <c r="F185" s="45"/>
      <c r="G185" s="98"/>
      <c r="H185" s="98"/>
      <c r="I185" s="98"/>
      <c r="J185" s="47"/>
      <c r="K185" s="47"/>
      <c r="L185" s="98"/>
      <c r="M185" s="98"/>
      <c r="N185" s="98"/>
      <c r="O185" s="47"/>
      <c r="P185" s="47"/>
      <c r="Q185" s="47"/>
      <c r="R185" s="47"/>
      <c r="S185" s="47"/>
      <c r="T185" s="47"/>
      <c r="U185" s="50"/>
      <c r="V185" s="50"/>
      <c r="W185" s="50"/>
      <c r="X185" s="50"/>
      <c r="Y185" s="50"/>
      <c r="Z185" s="51"/>
      <c r="AA185" s="22"/>
    </row>
    <row r="186" spans="2:27" ht="12" customHeight="1" x14ac:dyDescent="0.2">
      <c r="B186" s="18"/>
      <c r="C186" s="1"/>
      <c r="D186" s="38" t="s">
        <v>71</v>
      </c>
      <c r="E186" s="38"/>
      <c r="F186" s="45"/>
      <c r="G186" s="46">
        <f>+G147+G183</f>
        <v>10</v>
      </c>
      <c r="H186" s="46">
        <f t="shared" ref="H186:J186" si="238">+H147+H183</f>
        <v>0</v>
      </c>
      <c r="I186" s="46">
        <f t="shared" si="238"/>
        <v>0</v>
      </c>
      <c r="J186" s="46">
        <f t="shared" si="238"/>
        <v>10</v>
      </c>
      <c r="K186" s="47"/>
      <c r="L186" s="46">
        <f>+L147+L183</f>
        <v>3</v>
      </c>
      <c r="M186" s="46">
        <f t="shared" ref="M186:O186" si="239">+M147+M183</f>
        <v>0</v>
      </c>
      <c r="N186" s="46">
        <f t="shared" si="239"/>
        <v>0</v>
      </c>
      <c r="O186" s="46">
        <f t="shared" si="239"/>
        <v>3</v>
      </c>
      <c r="P186" s="47"/>
      <c r="Q186" s="47"/>
      <c r="R186" s="47"/>
      <c r="S186" s="180" t="s">
        <v>78</v>
      </c>
      <c r="T186" s="106"/>
      <c r="U186" s="106"/>
      <c r="V186" s="106"/>
      <c r="W186" s="81" t="s">
        <v>76</v>
      </c>
      <c r="X186" s="35"/>
      <c r="Y186" s="35"/>
      <c r="Z186" s="51"/>
      <c r="AA186" s="22"/>
    </row>
    <row r="187" spans="2:27" ht="12" customHeight="1" x14ac:dyDescent="0.2">
      <c r="B187" s="18"/>
      <c r="C187" s="1"/>
      <c r="D187" s="38"/>
      <c r="E187" s="38"/>
      <c r="F187" s="45"/>
      <c r="G187" s="98"/>
      <c r="H187" s="98"/>
      <c r="I187" s="98"/>
      <c r="J187" s="98"/>
      <c r="K187" s="47"/>
      <c r="L187" s="98"/>
      <c r="M187" s="98"/>
      <c r="N187" s="98"/>
      <c r="O187" s="98"/>
      <c r="P187" s="47"/>
      <c r="Q187" s="47"/>
      <c r="R187" s="47"/>
      <c r="S187" s="76" t="s">
        <v>111</v>
      </c>
      <c r="T187" s="81"/>
      <c r="U187" s="40" t="s">
        <v>58</v>
      </c>
      <c r="V187" s="40"/>
      <c r="W187" s="76" t="s">
        <v>130</v>
      </c>
      <c r="X187" s="40"/>
      <c r="Y187" s="40" t="s">
        <v>58</v>
      </c>
      <c r="Z187" s="51"/>
      <c r="AA187" s="22"/>
    </row>
    <row r="188" spans="2:27" ht="12" customHeight="1" x14ac:dyDescent="0.2">
      <c r="B188" s="18"/>
      <c r="C188" s="1"/>
      <c r="D188" s="38"/>
      <c r="E188" s="38"/>
      <c r="F188" s="45"/>
      <c r="G188" s="98"/>
      <c r="H188" s="98"/>
      <c r="I188" s="98"/>
      <c r="J188" s="47"/>
      <c r="K188" s="47"/>
      <c r="L188" s="98"/>
      <c r="M188" s="98"/>
      <c r="N188" s="98"/>
      <c r="O188" s="47"/>
      <c r="P188" s="47"/>
      <c r="Q188" s="47"/>
      <c r="R188" s="47"/>
      <c r="S188" s="74" t="s">
        <v>67</v>
      </c>
      <c r="T188" s="74" t="s">
        <v>68</v>
      </c>
      <c r="U188" s="40" t="s">
        <v>112</v>
      </c>
      <c r="V188" s="40"/>
      <c r="W188" s="42" t="s">
        <v>67</v>
      </c>
      <c r="X188" s="42" t="s">
        <v>68</v>
      </c>
      <c r="Y188" s="40" t="s">
        <v>62</v>
      </c>
      <c r="Z188" s="51"/>
      <c r="AA188" s="22"/>
    </row>
    <row r="189" spans="2:27" ht="12" customHeight="1" x14ac:dyDescent="0.2">
      <c r="B189" s="18"/>
      <c r="C189" s="1"/>
      <c r="D189" s="38" t="s">
        <v>65</v>
      </c>
      <c r="E189" s="38"/>
      <c r="F189" s="45"/>
      <c r="G189" s="98"/>
      <c r="H189" s="98"/>
      <c r="I189" s="98"/>
      <c r="J189" s="47"/>
      <c r="K189" s="47"/>
      <c r="L189" s="98"/>
      <c r="M189" s="98"/>
      <c r="N189" s="98"/>
      <c r="O189" s="47"/>
      <c r="P189" s="47"/>
      <c r="Q189" s="82"/>
      <c r="R189" s="82"/>
      <c r="S189" s="224"/>
      <c r="T189" s="224"/>
      <c r="U189" s="198">
        <f>+U147</f>
        <v>37263.922272000003</v>
      </c>
      <c r="V189" s="94"/>
      <c r="W189" s="225"/>
      <c r="X189" s="225"/>
      <c r="Y189" s="53">
        <f>+Y147</f>
        <v>4025.07</v>
      </c>
      <c r="Z189" s="48"/>
      <c r="AA189" s="22"/>
    </row>
    <row r="190" spans="2:27" ht="12" customHeight="1" x14ac:dyDescent="0.2">
      <c r="B190" s="18"/>
      <c r="C190" s="1"/>
      <c r="D190" s="38" t="s">
        <v>157</v>
      </c>
      <c r="E190" s="38"/>
      <c r="F190" s="45"/>
      <c r="G190" s="98"/>
      <c r="H190" s="98"/>
      <c r="I190" s="98"/>
      <c r="J190" s="47"/>
      <c r="K190" s="47"/>
      <c r="L190" s="98"/>
      <c r="M190" s="98"/>
      <c r="N190" s="98"/>
      <c r="O190" s="47"/>
      <c r="P190" s="47"/>
      <c r="Q190" s="82"/>
      <c r="R190" s="82"/>
      <c r="S190" s="224"/>
      <c r="T190" s="224"/>
      <c r="U190" s="198">
        <f>+U183</f>
        <v>52843.60716</v>
      </c>
      <c r="V190" s="94"/>
      <c r="W190" s="225"/>
      <c r="X190" s="225"/>
      <c r="Y190" s="53">
        <f>+Y183</f>
        <v>6718.1500000000005</v>
      </c>
      <c r="Z190" s="48"/>
      <c r="AA190" s="22"/>
    </row>
    <row r="191" spans="2:27" ht="12" customHeight="1" x14ac:dyDescent="0.2">
      <c r="B191" s="18"/>
      <c r="C191" s="1"/>
      <c r="D191" s="38"/>
      <c r="E191" s="38"/>
      <c r="F191" s="45"/>
      <c r="G191" s="98"/>
      <c r="H191" s="98"/>
      <c r="I191" s="98"/>
      <c r="J191" s="47"/>
      <c r="K191" s="47"/>
      <c r="L191" s="98"/>
      <c r="M191" s="98"/>
      <c r="N191" s="98"/>
      <c r="O191" s="47"/>
      <c r="P191" s="47"/>
      <c r="Q191" s="47"/>
      <c r="R191" s="47"/>
      <c r="S191" s="47"/>
      <c r="T191" s="47"/>
      <c r="U191" s="54"/>
      <c r="V191" s="54"/>
      <c r="W191" s="54"/>
      <c r="X191" s="54"/>
      <c r="Y191" s="94"/>
      <c r="Z191" s="48"/>
      <c r="AA191" s="22"/>
    </row>
    <row r="192" spans="2:27" ht="12" customHeight="1" x14ac:dyDescent="0.2">
      <c r="B192" s="18"/>
      <c r="C192" s="1"/>
      <c r="D192" s="38" t="s">
        <v>113</v>
      </c>
      <c r="E192" s="38"/>
      <c r="F192" s="45"/>
      <c r="G192" s="98"/>
      <c r="H192" s="98"/>
      <c r="I192" s="98"/>
      <c r="J192" s="47"/>
      <c r="K192" s="47"/>
      <c r="L192" s="98"/>
      <c r="M192" s="98"/>
      <c r="N192" s="98"/>
      <c r="O192" s="47"/>
      <c r="P192" s="47"/>
      <c r="Q192" s="47"/>
      <c r="R192" s="47"/>
      <c r="S192" s="223"/>
      <c r="T192" s="223"/>
      <c r="U192" s="196">
        <f t="shared" ref="U192" si="240">SUM(U189:U190)</f>
        <v>90107.52943200001</v>
      </c>
      <c r="V192" s="54"/>
      <c r="W192" s="226"/>
      <c r="X192" s="226"/>
      <c r="Y192" s="199">
        <f t="shared" ref="Y192" si="241">SUM(Y189:Y190)</f>
        <v>10743.220000000001</v>
      </c>
      <c r="Z192" s="48"/>
      <c r="AA192" s="22"/>
    </row>
    <row r="193" spans="2:27" ht="12" customHeight="1" x14ac:dyDescent="0.2">
      <c r="B193" s="18"/>
      <c r="C193" s="1"/>
      <c r="D193" s="38"/>
      <c r="E193" s="38"/>
      <c r="F193" s="45"/>
      <c r="G193" s="98"/>
      <c r="H193" s="98"/>
      <c r="I193" s="98"/>
      <c r="J193" s="47"/>
      <c r="K193" s="47"/>
      <c r="L193" s="98"/>
      <c r="M193" s="98"/>
      <c r="N193" s="98"/>
      <c r="O193" s="47"/>
      <c r="P193" s="47"/>
      <c r="Q193" s="47"/>
      <c r="R193" s="47"/>
      <c r="S193" s="47"/>
      <c r="T193" s="47"/>
      <c r="U193" s="54"/>
      <c r="V193" s="54"/>
      <c r="W193" s="54"/>
      <c r="X193" s="54"/>
      <c r="Y193" s="54"/>
      <c r="Z193" s="48"/>
      <c r="AA193" s="22"/>
    </row>
    <row r="194" spans="2:27" ht="12" customHeight="1" x14ac:dyDescent="0.2">
      <c r="B194" s="18"/>
      <c r="C194" s="65"/>
      <c r="D194" s="71"/>
      <c r="E194" s="71"/>
      <c r="F194" s="109"/>
      <c r="G194" s="110"/>
      <c r="H194" s="110"/>
      <c r="I194" s="110"/>
      <c r="J194" s="111"/>
      <c r="K194" s="111"/>
      <c r="L194" s="110"/>
      <c r="M194" s="110"/>
      <c r="N194" s="110"/>
      <c r="O194" s="111"/>
      <c r="P194" s="111"/>
      <c r="Q194" s="111"/>
      <c r="R194" s="111"/>
      <c r="S194" s="111"/>
      <c r="T194" s="111"/>
      <c r="U194" s="111"/>
      <c r="V194" s="111"/>
      <c r="W194" s="19"/>
      <c r="X194" s="19"/>
      <c r="Y194" s="19"/>
      <c r="Z194" s="19"/>
      <c r="AA194" s="22"/>
    </row>
    <row r="195" spans="2:27" ht="12" customHeight="1" x14ac:dyDescent="0.25">
      <c r="B195" s="55"/>
      <c r="C195" s="66"/>
      <c r="D195" s="56"/>
      <c r="E195" s="56"/>
      <c r="F195" s="56"/>
      <c r="G195" s="57"/>
      <c r="H195" s="57"/>
      <c r="I195" s="57"/>
      <c r="J195" s="57"/>
      <c r="K195" s="57"/>
      <c r="L195" s="57"/>
      <c r="M195" s="57"/>
      <c r="N195" s="57"/>
      <c r="O195" s="57"/>
      <c r="P195" s="57"/>
      <c r="Q195" s="57"/>
      <c r="R195" s="57"/>
      <c r="S195" s="57"/>
      <c r="T195" s="57"/>
      <c r="U195" s="57"/>
      <c r="V195" s="57"/>
      <c r="W195" s="56"/>
      <c r="X195" s="56"/>
      <c r="Y195" s="56"/>
      <c r="Z195" s="58"/>
      <c r="AA195" s="59"/>
    </row>
    <row r="200" spans="2:27" ht="12" customHeight="1" x14ac:dyDescent="0.2">
      <c r="B200" s="8"/>
      <c r="C200" s="63"/>
      <c r="D200" s="9"/>
      <c r="E200" s="9"/>
      <c r="F200" s="9"/>
      <c r="G200" s="10"/>
      <c r="H200" s="10"/>
      <c r="I200" s="10"/>
      <c r="J200" s="10"/>
      <c r="K200" s="10"/>
      <c r="L200" s="10"/>
      <c r="M200" s="10"/>
      <c r="N200" s="10"/>
      <c r="O200" s="10"/>
      <c r="P200" s="10"/>
      <c r="Q200" s="10"/>
      <c r="R200" s="10"/>
      <c r="S200" s="10"/>
      <c r="T200" s="10"/>
      <c r="U200" s="10"/>
      <c r="V200" s="10"/>
      <c r="W200" s="10"/>
      <c r="X200" s="10"/>
      <c r="Y200" s="10"/>
      <c r="Z200" s="9"/>
      <c r="AA200" s="11"/>
    </row>
    <row r="201" spans="2:27" ht="12" customHeight="1" x14ac:dyDescent="0.2">
      <c r="B201" s="13"/>
      <c r="C201" s="64"/>
      <c r="D201" s="14"/>
      <c r="E201" s="14"/>
      <c r="F201" s="14"/>
      <c r="G201" s="15"/>
      <c r="H201" s="15"/>
      <c r="I201" s="15"/>
      <c r="J201" s="15"/>
      <c r="K201" s="15"/>
      <c r="L201" s="15"/>
      <c r="M201" s="15"/>
      <c r="N201" s="15"/>
      <c r="O201" s="15"/>
      <c r="P201" s="15"/>
      <c r="Q201" s="15"/>
      <c r="R201" s="15"/>
      <c r="S201" s="15"/>
      <c r="T201" s="15"/>
      <c r="U201" s="15"/>
      <c r="V201" s="15"/>
      <c r="W201" s="15"/>
      <c r="X201" s="15"/>
      <c r="Y201" s="15"/>
      <c r="Z201" s="14"/>
      <c r="AA201" s="16"/>
    </row>
    <row r="202" spans="2:27" ht="18.75" x14ac:dyDescent="0.3">
      <c r="B202" s="13"/>
      <c r="C202" s="175" t="s">
        <v>136</v>
      </c>
      <c r="D202" s="14"/>
      <c r="E202" s="14"/>
      <c r="F202" s="14"/>
      <c r="G202" s="15"/>
      <c r="H202" s="15"/>
      <c r="I202" s="17"/>
      <c r="J202" s="15"/>
      <c r="K202" s="15"/>
      <c r="L202" s="15"/>
      <c r="M202" s="15"/>
      <c r="N202" s="17"/>
      <c r="O202" s="15"/>
      <c r="P202" s="15"/>
      <c r="Q202" s="15"/>
      <c r="R202" s="15"/>
      <c r="S202" s="15"/>
      <c r="T202" s="15"/>
      <c r="U202" s="15"/>
      <c r="V202" s="15"/>
      <c r="W202" s="15"/>
      <c r="X202" s="15"/>
      <c r="Y202" s="15"/>
      <c r="Z202" s="14"/>
      <c r="AA202" s="16"/>
    </row>
    <row r="203" spans="2:27" ht="15.75" x14ac:dyDescent="0.25">
      <c r="B203" s="13"/>
      <c r="C203" s="72" t="str">
        <f>+G206</f>
        <v>SWV PO ergens</v>
      </c>
      <c r="D203" s="14"/>
      <c r="E203" s="14"/>
      <c r="F203" s="14"/>
      <c r="G203" s="15"/>
      <c r="H203" s="15"/>
      <c r="I203" s="17"/>
      <c r="J203" s="15"/>
      <c r="K203" s="15"/>
      <c r="L203" s="15"/>
      <c r="M203" s="15"/>
      <c r="N203" s="17"/>
      <c r="O203" s="15"/>
      <c r="P203" s="15"/>
      <c r="Q203" s="15"/>
      <c r="R203" s="15"/>
      <c r="S203" s="15"/>
      <c r="T203" s="15"/>
      <c r="U203" s="15"/>
      <c r="V203" s="15"/>
      <c r="W203" s="15"/>
      <c r="X203" s="15"/>
      <c r="Y203" s="15"/>
      <c r="Z203" s="14"/>
      <c r="AA203" s="16"/>
    </row>
    <row r="204" spans="2:27" ht="12" customHeight="1" x14ac:dyDescent="0.25">
      <c r="B204" s="13"/>
      <c r="C204" s="72"/>
      <c r="D204" s="14"/>
      <c r="E204" s="14"/>
      <c r="F204" s="14"/>
      <c r="G204" s="15"/>
      <c r="H204" s="15"/>
      <c r="I204" s="17"/>
      <c r="J204" s="15"/>
      <c r="K204" s="15"/>
      <c r="L204" s="15"/>
      <c r="M204" s="15"/>
      <c r="N204" s="17"/>
      <c r="O204" s="15"/>
      <c r="P204" s="15"/>
      <c r="Q204" s="15"/>
      <c r="R204" s="15"/>
      <c r="S204" s="15"/>
      <c r="T204" s="15"/>
      <c r="U204" s="15"/>
      <c r="V204" s="15"/>
      <c r="W204" s="15"/>
      <c r="X204" s="15"/>
      <c r="Y204" s="15"/>
      <c r="Z204" s="14"/>
      <c r="AA204" s="16"/>
    </row>
    <row r="205" spans="2:27" ht="12" customHeight="1" x14ac:dyDescent="0.2">
      <c r="B205" s="13"/>
      <c r="C205" s="85"/>
      <c r="D205" s="85"/>
      <c r="E205" s="85"/>
      <c r="F205" s="85"/>
      <c r="G205" s="216"/>
      <c r="H205" s="216"/>
      <c r="I205" s="216"/>
      <c r="J205" s="216"/>
      <c r="K205" s="216"/>
      <c r="L205" s="216"/>
      <c r="M205" s="86"/>
      <c r="N205" s="85"/>
      <c r="O205" s="15"/>
      <c r="P205" s="15"/>
      <c r="Q205" s="15"/>
      <c r="R205" s="15"/>
      <c r="S205" s="15"/>
      <c r="T205" s="15"/>
      <c r="U205" s="15"/>
      <c r="V205" s="15"/>
      <c r="W205" s="15"/>
      <c r="X205" s="15"/>
      <c r="Y205" s="15"/>
      <c r="Z205" s="14"/>
      <c r="AA205" s="16"/>
    </row>
    <row r="206" spans="2:27" ht="12" customHeight="1" x14ac:dyDescent="0.25">
      <c r="B206" s="13"/>
      <c r="C206" s="85"/>
      <c r="D206" s="200" t="s">
        <v>137</v>
      </c>
      <c r="E206" s="200"/>
      <c r="F206" s="214"/>
      <c r="G206" s="269" t="str">
        <f>+G8</f>
        <v>SWV PO ergens</v>
      </c>
      <c r="H206" s="270"/>
      <c r="I206" s="270"/>
      <c r="J206" s="270"/>
      <c r="K206" s="270"/>
      <c r="L206" s="270"/>
      <c r="M206" s="215"/>
      <c r="N206" s="85"/>
      <c r="O206" s="15"/>
      <c r="P206" s="15"/>
      <c r="Q206" s="15"/>
      <c r="R206" s="15"/>
      <c r="S206" s="15"/>
      <c r="T206" s="15"/>
      <c r="U206" s="15"/>
      <c r="V206" s="15"/>
      <c r="W206" s="15"/>
      <c r="X206" s="15"/>
      <c r="Y206" s="15"/>
      <c r="Z206" s="14"/>
      <c r="AA206" s="16"/>
    </row>
    <row r="207" spans="2:27" ht="12" customHeight="1" x14ac:dyDescent="0.25">
      <c r="B207" s="13"/>
      <c r="C207" s="85"/>
      <c r="D207" s="200" t="s">
        <v>49</v>
      </c>
      <c r="E207" s="200"/>
      <c r="F207" s="214"/>
      <c r="G207" s="269" t="str">
        <f>+G9</f>
        <v>PO5501</v>
      </c>
      <c r="H207" s="270"/>
      <c r="I207" s="219"/>
      <c r="J207" s="217"/>
      <c r="K207" s="217"/>
      <c r="L207" s="217"/>
      <c r="M207" s="86"/>
      <c r="N207" s="85"/>
      <c r="O207" s="15"/>
      <c r="P207" s="15"/>
      <c r="Q207" s="15"/>
      <c r="R207" s="15"/>
      <c r="S207" s="15"/>
      <c r="T207" s="15"/>
      <c r="U207" s="15"/>
      <c r="V207" s="15"/>
      <c r="W207" s="15"/>
      <c r="X207" s="15"/>
      <c r="Y207" s="15"/>
      <c r="Z207" s="14"/>
      <c r="AA207" s="16"/>
    </row>
    <row r="208" spans="2:27" ht="12" customHeight="1" x14ac:dyDescent="0.2">
      <c r="B208" s="13"/>
      <c r="C208" s="85"/>
      <c r="D208" s="85"/>
      <c r="E208" s="85"/>
      <c r="F208" s="85"/>
      <c r="G208" s="217"/>
      <c r="H208" s="217"/>
      <c r="I208" s="86"/>
      <c r="J208" s="86"/>
      <c r="K208" s="86"/>
      <c r="L208" s="86"/>
      <c r="M208" s="86"/>
      <c r="N208" s="85"/>
      <c r="O208" s="15"/>
      <c r="P208" s="15"/>
      <c r="Q208" s="15"/>
      <c r="R208" s="15"/>
      <c r="S208" s="15"/>
      <c r="T208" s="15"/>
      <c r="U208" s="15"/>
      <c r="V208" s="15"/>
      <c r="W208" s="15"/>
      <c r="X208" s="15"/>
      <c r="Y208" s="15"/>
      <c r="Z208" s="14"/>
      <c r="AA208" s="16"/>
    </row>
    <row r="209" spans="1:27" ht="15.75" x14ac:dyDescent="0.25">
      <c r="B209" s="13"/>
      <c r="C209" s="185" t="s">
        <v>116</v>
      </c>
      <c r="D209" s="192"/>
      <c r="E209" s="192"/>
      <c r="F209" s="192"/>
      <c r="G209" s="190" t="s">
        <v>117</v>
      </c>
      <c r="H209" s="193"/>
      <c r="I209" s="193"/>
      <c r="J209" s="191"/>
      <c r="K209" s="193"/>
      <c r="L209" s="15"/>
      <c r="M209" s="15"/>
      <c r="N209" s="15"/>
      <c r="O209" s="17"/>
      <c r="P209" s="15"/>
      <c r="Q209" s="15"/>
      <c r="R209" s="15"/>
      <c r="S209" s="15"/>
      <c r="T209" s="15"/>
      <c r="U209" s="15"/>
      <c r="V209" s="15"/>
      <c r="W209" s="15"/>
      <c r="X209" s="15"/>
      <c r="Y209" s="15"/>
      <c r="Z209" s="14"/>
      <c r="AA209" s="16"/>
    </row>
    <row r="210" spans="1:27" ht="15" x14ac:dyDescent="0.25">
      <c r="B210" s="78"/>
      <c r="C210" s="186" t="s">
        <v>114</v>
      </c>
      <c r="D210" s="187"/>
      <c r="E210" s="188" t="s">
        <v>142</v>
      </c>
      <c r="F210" s="188"/>
      <c r="G210" s="187" t="s">
        <v>115</v>
      </c>
      <c r="H210" s="189"/>
      <c r="I210" s="189"/>
      <c r="J210" s="194" t="s">
        <v>143</v>
      </c>
      <c r="K210" s="189"/>
      <c r="L210" s="183"/>
      <c r="M210" s="183"/>
      <c r="N210" s="183"/>
      <c r="O210" s="21"/>
      <c r="P210" s="183"/>
      <c r="Q210" s="183"/>
      <c r="R210" s="183"/>
      <c r="S210" s="183"/>
      <c r="T210" s="183"/>
      <c r="U210" s="183"/>
      <c r="V210" s="183"/>
      <c r="W210" s="184"/>
      <c r="X210" s="184"/>
      <c r="Y210" s="184"/>
      <c r="Z210" s="70"/>
      <c r="AA210" s="37"/>
    </row>
    <row r="211" spans="1:27" ht="12" customHeight="1" x14ac:dyDescent="0.25">
      <c r="B211" s="18"/>
      <c r="C211" s="96"/>
      <c r="D211" s="19"/>
      <c r="E211" s="19"/>
      <c r="F211" s="19"/>
      <c r="G211"/>
      <c r="H211" s="20"/>
      <c r="I211" s="21"/>
      <c r="J211" s="20"/>
      <c r="K211" s="20"/>
      <c r="L211" s="20"/>
      <c r="M211" s="20"/>
      <c r="N211" s="21"/>
      <c r="O211" s="20"/>
      <c r="P211" s="20"/>
      <c r="Q211" s="20"/>
      <c r="R211" s="20"/>
      <c r="S211" s="20"/>
      <c r="T211" s="179"/>
      <c r="U211" s="178"/>
      <c r="V211" s="178"/>
      <c r="W211" s="20"/>
      <c r="X211" s="20"/>
      <c r="Y211" s="20"/>
      <c r="Z211" s="19"/>
      <c r="AA211" s="22"/>
    </row>
    <row r="212" spans="1:27" ht="12" customHeight="1" x14ac:dyDescent="0.2">
      <c r="B212" s="18"/>
      <c r="C212" s="1"/>
      <c r="D212" s="2"/>
      <c r="E212" s="2"/>
      <c r="F212" s="2"/>
      <c r="G212" s="42"/>
      <c r="H212" s="42"/>
      <c r="I212" s="42"/>
      <c r="J212" s="42"/>
      <c r="K212" s="42"/>
      <c r="L212" s="42"/>
      <c r="M212" s="42"/>
      <c r="N212" s="42"/>
      <c r="O212" s="42"/>
      <c r="P212" s="42"/>
      <c r="Q212" s="42"/>
      <c r="R212" s="42"/>
      <c r="S212" s="42"/>
      <c r="T212" s="42"/>
      <c r="U212" s="23"/>
      <c r="V212" s="23"/>
      <c r="W212" s="23"/>
      <c r="X212" s="23"/>
      <c r="Y212" s="23"/>
      <c r="Z212" s="24"/>
      <c r="AA212" s="22"/>
    </row>
    <row r="213" spans="1:27" ht="12" customHeight="1" x14ac:dyDescent="0.2">
      <c r="B213" s="26"/>
      <c r="C213" s="176"/>
      <c r="D213" s="176" t="s">
        <v>56</v>
      </c>
      <c r="E213" s="27"/>
      <c r="F213" s="27"/>
      <c r="G213" s="28" t="s">
        <v>122</v>
      </c>
      <c r="H213" s="29"/>
      <c r="I213" s="29"/>
      <c r="J213" s="30"/>
      <c r="K213" s="30"/>
      <c r="L213" s="28"/>
      <c r="M213" s="29"/>
      <c r="N213" s="120"/>
      <c r="O213" s="30"/>
      <c r="P213" s="30"/>
      <c r="Q213" s="176"/>
      <c r="R213" s="176"/>
      <c r="S213" s="30"/>
      <c r="T213" s="30"/>
      <c r="U213" s="30"/>
      <c r="V213" s="30"/>
      <c r="W213" s="30"/>
      <c r="X213" s="30"/>
      <c r="Y213" s="30"/>
      <c r="Z213" s="31"/>
      <c r="AA213" s="32"/>
    </row>
    <row r="214" spans="1:27" ht="12" customHeight="1" x14ac:dyDescent="0.2">
      <c r="B214" s="75"/>
      <c r="C214" s="100"/>
      <c r="D214" s="76"/>
      <c r="E214" s="102"/>
      <c r="F214" s="103"/>
      <c r="G214" s="177"/>
      <c r="H214" s="105"/>
      <c r="I214" s="121"/>
      <c r="J214" s="106"/>
      <c r="K214" s="106"/>
      <c r="L214" s="107"/>
      <c r="M214" s="105"/>
      <c r="N214" s="122"/>
      <c r="O214" s="106"/>
      <c r="P214" s="106"/>
      <c r="Q214" s="79" t="s">
        <v>87</v>
      </c>
      <c r="R214" s="81" t="s">
        <v>87</v>
      </c>
      <c r="S214" s="180" t="s">
        <v>78</v>
      </c>
      <c r="T214" s="106"/>
      <c r="U214" s="106"/>
      <c r="V214" s="106"/>
      <c r="W214" s="81" t="s">
        <v>76</v>
      </c>
      <c r="X214" s="35"/>
      <c r="Y214" s="35"/>
      <c r="Z214" s="36"/>
      <c r="AA214" s="37"/>
    </row>
    <row r="215" spans="1:27" ht="12" customHeight="1" x14ac:dyDescent="0.2">
      <c r="B215" s="75"/>
      <c r="C215" s="100"/>
      <c r="D215" s="83" t="s">
        <v>139</v>
      </c>
      <c r="E215" s="101"/>
      <c r="F215" s="102"/>
      <c r="G215" s="76" t="s">
        <v>108</v>
      </c>
      <c r="H215" s="39"/>
      <c r="I215" s="39"/>
      <c r="J215" s="39"/>
      <c r="K215" s="39"/>
      <c r="L215" s="76" t="s">
        <v>109</v>
      </c>
      <c r="M215" s="39"/>
      <c r="N215" s="39"/>
      <c r="O215" s="39"/>
      <c r="P215" s="39"/>
      <c r="Q215" s="81" t="s">
        <v>88</v>
      </c>
      <c r="R215" s="81" t="s">
        <v>90</v>
      </c>
      <c r="S215" s="76" t="s">
        <v>111</v>
      </c>
      <c r="T215" s="81"/>
      <c r="U215" s="40" t="s">
        <v>58</v>
      </c>
      <c r="V215" s="40"/>
      <c r="W215" s="76" t="s">
        <v>130</v>
      </c>
      <c r="X215" s="40"/>
      <c r="Y215" s="40" t="s">
        <v>58</v>
      </c>
      <c r="Z215" s="41"/>
      <c r="AA215" s="16"/>
    </row>
    <row r="216" spans="1:27" ht="12" customHeight="1" x14ac:dyDescent="0.2">
      <c r="B216" s="80"/>
      <c r="C216" s="73"/>
      <c r="D216" s="77" t="s">
        <v>59</v>
      </c>
      <c r="E216" s="74" t="s">
        <v>159</v>
      </c>
      <c r="F216" s="77"/>
      <c r="G216" s="74" t="s">
        <v>17</v>
      </c>
      <c r="H216" s="74" t="s">
        <v>18</v>
      </c>
      <c r="I216" s="74" t="s">
        <v>19</v>
      </c>
      <c r="J216" s="74" t="s">
        <v>61</v>
      </c>
      <c r="K216" s="74"/>
      <c r="L216" s="74" t="s">
        <v>17</v>
      </c>
      <c r="M216" s="74" t="s">
        <v>18</v>
      </c>
      <c r="N216" s="74" t="s">
        <v>19</v>
      </c>
      <c r="O216" s="73" t="s">
        <v>61</v>
      </c>
      <c r="P216" s="74"/>
      <c r="Q216" s="74" t="s">
        <v>89</v>
      </c>
      <c r="R216" s="81" t="s">
        <v>89</v>
      </c>
      <c r="S216" s="74" t="s">
        <v>67</v>
      </c>
      <c r="T216" s="74" t="s">
        <v>68</v>
      </c>
      <c r="U216" s="40" t="s">
        <v>112</v>
      </c>
      <c r="V216" s="40"/>
      <c r="W216" s="42" t="s">
        <v>67</v>
      </c>
      <c r="X216" s="42" t="s">
        <v>68</v>
      </c>
      <c r="Y216" s="40" t="s">
        <v>62</v>
      </c>
      <c r="Z216" s="5"/>
      <c r="AA216" s="22"/>
    </row>
    <row r="217" spans="1:27" ht="12" customHeight="1" x14ac:dyDescent="0.2">
      <c r="B217" s="18"/>
      <c r="C217" s="1">
        <v>1</v>
      </c>
      <c r="D217" s="211" t="str">
        <f>+D117</f>
        <v>A</v>
      </c>
      <c r="E217" s="212" t="str">
        <f>+E117</f>
        <v>88SV</v>
      </c>
      <c r="F217" s="43"/>
      <c r="G217" s="212">
        <f>+G117</f>
        <v>3</v>
      </c>
      <c r="H217" s="212">
        <f t="shared" ref="H217:I217" si="242">+H117</f>
        <v>0</v>
      </c>
      <c r="I217" s="212">
        <f t="shared" si="242"/>
        <v>0</v>
      </c>
      <c r="J217" s="68">
        <f>SUM(G217:I217)</f>
        <v>3</v>
      </c>
      <c r="K217" s="42"/>
      <c r="L217" s="212">
        <f>+L117</f>
        <v>1</v>
      </c>
      <c r="M217" s="212">
        <f t="shared" ref="M217:N217" si="243">+M117</f>
        <v>0</v>
      </c>
      <c r="N217" s="212">
        <f t="shared" si="243"/>
        <v>0</v>
      </c>
      <c r="O217" s="68">
        <f>SUM(L217:N217)</f>
        <v>1</v>
      </c>
      <c r="P217" s="42"/>
      <c r="Q217" s="227" t="str">
        <f>+Q117</f>
        <v>ja</v>
      </c>
      <c r="R217" s="227" t="str">
        <f>+R117</f>
        <v>ja</v>
      </c>
      <c r="S217" s="123">
        <f>IF(Q217="nee",0,(J217-O217)*(tab!$C$19*tab!$D$8+tab!$D$23))</f>
        <v>7567.2335200000007</v>
      </c>
      <c r="T217" s="123">
        <f>(G217-L217)*tab!$E$29+(H217-M217)*tab!$F$29+(I217-N217)*tab!$G$29</f>
        <v>17275.381327999999</v>
      </c>
      <c r="U217" s="123">
        <f>IF(SUM(S217:T217)&lt;0,0,SUM(S217:T217))</f>
        <v>24842.614848000001</v>
      </c>
      <c r="V217" s="181"/>
      <c r="W217" s="123">
        <f>IF(R217="nee",0,(J217-O217)*tab!$C$57)</f>
        <v>1278.8599999999999</v>
      </c>
      <c r="X217" s="123">
        <f>IF(R217="nee",0,(G217-L217)*tab!$G$57+(H217-M217)*tab!$H$57+(I217-N217)*tab!$I$57)</f>
        <v>1404.52</v>
      </c>
      <c r="Y217" s="123">
        <f>IF(SUM(W217:X217)&lt;=0,0,SUM(W217:X217))</f>
        <v>2683.38</v>
      </c>
      <c r="Z217" s="5"/>
      <c r="AA217" s="22"/>
    </row>
    <row r="218" spans="1:27" ht="12" customHeight="1" x14ac:dyDescent="0.2">
      <c r="B218" s="18"/>
      <c r="C218" s="1">
        <v>2</v>
      </c>
      <c r="D218" s="211" t="str">
        <f t="shared" ref="D218:E218" si="244">+D118</f>
        <v xml:space="preserve">B </v>
      </c>
      <c r="E218" s="212" t="str">
        <f t="shared" si="244"/>
        <v>88MK</v>
      </c>
      <c r="F218" s="43"/>
      <c r="G218" s="212">
        <f t="shared" ref="G218:I218" si="245">+G118</f>
        <v>1</v>
      </c>
      <c r="H218" s="212">
        <f t="shared" si="245"/>
        <v>0</v>
      </c>
      <c r="I218" s="212">
        <f t="shared" si="245"/>
        <v>0</v>
      </c>
      <c r="J218" s="68">
        <f t="shared" ref="J218:J246" si="246">SUM(G218:I218)</f>
        <v>1</v>
      </c>
      <c r="K218" s="42"/>
      <c r="L218" s="212">
        <f t="shared" ref="L218:N218" si="247">+L118</f>
        <v>0</v>
      </c>
      <c r="M218" s="212">
        <f t="shared" si="247"/>
        <v>0</v>
      </c>
      <c r="N218" s="212">
        <f t="shared" si="247"/>
        <v>0</v>
      </c>
      <c r="O218" s="68">
        <f t="shared" ref="O218:O246" si="248">SUM(L218:N218)</f>
        <v>0</v>
      </c>
      <c r="P218" s="42"/>
      <c r="Q218" s="123" t="str">
        <f>+Q217</f>
        <v>ja</v>
      </c>
      <c r="R218" s="123" t="str">
        <f>+R217</f>
        <v>ja</v>
      </c>
      <c r="S218" s="123">
        <f>IF(Q218="nee",0,(J218-O218)*(tab!$C$19*tab!$D$8+tab!$D$23))</f>
        <v>3783.6167600000003</v>
      </c>
      <c r="T218" s="123">
        <f>(G218-L218)*tab!$E$29+(H218-M218)*tab!$F$29+(I218-N218)*tab!$G$29</f>
        <v>8637.6906639999997</v>
      </c>
      <c r="U218" s="123">
        <f t="shared" ref="U218:U246" si="249">IF(SUM(S218:T218)&lt;0,0,SUM(S218:T218))</f>
        <v>12421.307424000001</v>
      </c>
      <c r="V218" s="181"/>
      <c r="W218" s="123">
        <f>IF(R218="nee",0,(J218-O218)*tab!$C$57)</f>
        <v>639.42999999999995</v>
      </c>
      <c r="X218" s="123">
        <f>IF(R218="nee",0,(G218-L218)*tab!$G$57+(H218-M218)*tab!$H$57+(I218-N218)*tab!$I$57)</f>
        <v>702.26</v>
      </c>
      <c r="Y218" s="123">
        <f t="shared" ref="Y218:Y246" si="250">IF(SUM(W218:X218)&lt;=0,0,SUM(W218:X218))</f>
        <v>1341.69</v>
      </c>
      <c r="Z218" s="5"/>
      <c r="AA218" s="22"/>
    </row>
    <row r="219" spans="1:27" ht="12" customHeight="1" x14ac:dyDescent="0.2">
      <c r="B219" s="18"/>
      <c r="C219" s="1">
        <v>3</v>
      </c>
      <c r="D219" s="211">
        <f t="shared" ref="D219:E219" si="251">+D119</f>
        <v>0</v>
      </c>
      <c r="E219" s="212">
        <f t="shared" si="251"/>
        <v>0</v>
      </c>
      <c r="F219" s="43"/>
      <c r="G219" s="212">
        <f t="shared" ref="G219:I219" si="252">+G119</f>
        <v>0</v>
      </c>
      <c r="H219" s="212">
        <f t="shared" si="252"/>
        <v>0</v>
      </c>
      <c r="I219" s="212">
        <f t="shared" si="252"/>
        <v>0</v>
      </c>
      <c r="J219" s="68">
        <f t="shared" si="246"/>
        <v>0</v>
      </c>
      <c r="K219" s="42"/>
      <c r="L219" s="212">
        <f t="shared" ref="L219:N219" si="253">+L119</f>
        <v>0</v>
      </c>
      <c r="M219" s="212">
        <f t="shared" si="253"/>
        <v>0</v>
      </c>
      <c r="N219" s="212">
        <f t="shared" si="253"/>
        <v>0</v>
      </c>
      <c r="O219" s="68">
        <f t="shared" si="248"/>
        <v>0</v>
      </c>
      <c r="P219" s="42"/>
      <c r="Q219" s="123" t="str">
        <f t="shared" ref="Q219:Q246" si="254">+Q218</f>
        <v>ja</v>
      </c>
      <c r="R219" s="123" t="str">
        <f t="shared" ref="R219:R246" si="255">+R218</f>
        <v>ja</v>
      </c>
      <c r="S219" s="123">
        <f>IF(Q219="nee",0,(J219-O219)*(tab!$C$19*tab!$D$8+tab!$D$23))</f>
        <v>0</v>
      </c>
      <c r="T219" s="123">
        <f>(G219-L219)*tab!$E$29+(H219-M219)*tab!$F$29+(I219-N219)*tab!$G$29</f>
        <v>0</v>
      </c>
      <c r="U219" s="123">
        <f t="shared" si="249"/>
        <v>0</v>
      </c>
      <c r="V219" s="181"/>
      <c r="W219" s="123">
        <f>IF(R219="nee",0,(J219-O219)*tab!$C$57)</f>
        <v>0</v>
      </c>
      <c r="X219" s="123">
        <f>IF(R219="nee",0,(G219-L219)*tab!$G$57+(H219-M219)*tab!$H$57+(I219-N219)*tab!$I$57)</f>
        <v>0</v>
      </c>
      <c r="Y219" s="123">
        <f t="shared" si="250"/>
        <v>0</v>
      </c>
      <c r="Z219" s="5"/>
      <c r="AA219" s="22"/>
    </row>
    <row r="220" spans="1:27" ht="12" customHeight="1" x14ac:dyDescent="0.2">
      <c r="B220" s="18"/>
      <c r="C220" s="1">
        <v>4</v>
      </c>
      <c r="D220" s="211">
        <f t="shared" ref="D220:E220" si="256">+D120</f>
        <v>0</v>
      </c>
      <c r="E220" s="212">
        <f t="shared" si="256"/>
        <v>0</v>
      </c>
      <c r="F220" s="43"/>
      <c r="G220" s="212">
        <f t="shared" ref="G220:I220" si="257">+G120</f>
        <v>0</v>
      </c>
      <c r="H220" s="212">
        <f t="shared" si="257"/>
        <v>0</v>
      </c>
      <c r="I220" s="212">
        <f t="shared" si="257"/>
        <v>0</v>
      </c>
      <c r="J220" s="68">
        <f t="shared" si="246"/>
        <v>0</v>
      </c>
      <c r="K220" s="42"/>
      <c r="L220" s="212">
        <f t="shared" ref="L220:N220" si="258">+L120</f>
        <v>0</v>
      </c>
      <c r="M220" s="212">
        <f t="shared" si="258"/>
        <v>0</v>
      </c>
      <c r="N220" s="212">
        <f t="shared" si="258"/>
        <v>0</v>
      </c>
      <c r="O220" s="68">
        <f t="shared" si="248"/>
        <v>0</v>
      </c>
      <c r="P220" s="42"/>
      <c r="Q220" s="123" t="str">
        <f t="shared" si="254"/>
        <v>ja</v>
      </c>
      <c r="R220" s="123" t="str">
        <f t="shared" si="255"/>
        <v>ja</v>
      </c>
      <c r="S220" s="123">
        <f>IF(Q220="nee",0,(J220-O220)*(tab!$C$19*tab!$D$8+tab!$D$23))</f>
        <v>0</v>
      </c>
      <c r="T220" s="123">
        <f>(G220-L220)*tab!$E$29+(H220-M220)*tab!$F$29+(I220-N220)*tab!$G$29</f>
        <v>0</v>
      </c>
      <c r="U220" s="123">
        <f t="shared" si="249"/>
        <v>0</v>
      </c>
      <c r="V220" s="181"/>
      <c r="W220" s="123">
        <f>IF(R220="nee",0,(J220-O220)*tab!$C$57)</f>
        <v>0</v>
      </c>
      <c r="X220" s="123">
        <f>IF(R220="nee",0,(G220-L220)*tab!$G$57+(H220-M220)*tab!$H$57+(I220-N220)*tab!$I$57)</f>
        <v>0</v>
      </c>
      <c r="Y220" s="123">
        <f t="shared" si="250"/>
        <v>0</v>
      </c>
      <c r="Z220" s="5"/>
      <c r="AA220" s="22"/>
    </row>
    <row r="221" spans="1:27" ht="12" customHeight="1" x14ac:dyDescent="0.2">
      <c r="A221" s="12"/>
      <c r="B221" s="18"/>
      <c r="C221" s="1">
        <v>5</v>
      </c>
      <c r="D221" s="211">
        <f t="shared" ref="D221:E221" si="259">+D121</f>
        <v>0</v>
      </c>
      <c r="E221" s="212">
        <f t="shared" si="259"/>
        <v>0</v>
      </c>
      <c r="F221" s="43"/>
      <c r="G221" s="212">
        <f t="shared" ref="G221:I221" si="260">+G121</f>
        <v>0</v>
      </c>
      <c r="H221" s="212">
        <f t="shared" si="260"/>
        <v>0</v>
      </c>
      <c r="I221" s="212">
        <f t="shared" si="260"/>
        <v>0</v>
      </c>
      <c r="J221" s="68">
        <f t="shared" si="246"/>
        <v>0</v>
      </c>
      <c r="K221" s="42"/>
      <c r="L221" s="212">
        <f t="shared" ref="L221:N221" si="261">+L121</f>
        <v>0</v>
      </c>
      <c r="M221" s="212">
        <f t="shared" si="261"/>
        <v>0</v>
      </c>
      <c r="N221" s="212">
        <f t="shared" si="261"/>
        <v>0</v>
      </c>
      <c r="O221" s="68">
        <f t="shared" si="248"/>
        <v>0</v>
      </c>
      <c r="P221" s="42"/>
      <c r="Q221" s="123" t="str">
        <f t="shared" si="254"/>
        <v>ja</v>
      </c>
      <c r="R221" s="123" t="str">
        <f t="shared" si="255"/>
        <v>ja</v>
      </c>
      <c r="S221" s="123">
        <f>IF(Q221="nee",0,(J221-O221)*(tab!$C$19*tab!$D$8+tab!$D$23))</f>
        <v>0</v>
      </c>
      <c r="T221" s="123">
        <f>(G221-L221)*tab!$E$29+(H221-M221)*tab!$F$29+(I221-N221)*tab!$G$29</f>
        <v>0</v>
      </c>
      <c r="U221" s="123">
        <f t="shared" si="249"/>
        <v>0</v>
      </c>
      <c r="V221" s="181"/>
      <c r="W221" s="123">
        <f>IF(R221="nee",0,(J221-O221)*tab!$C$57)</f>
        <v>0</v>
      </c>
      <c r="X221" s="123">
        <f>IF(R221="nee",0,(G221-L221)*tab!$G$57+(H221-M221)*tab!$H$57+(I221-N221)*tab!$I$57)</f>
        <v>0</v>
      </c>
      <c r="Y221" s="123">
        <f t="shared" si="250"/>
        <v>0</v>
      </c>
      <c r="Z221" s="5"/>
      <c r="AA221" s="22"/>
    </row>
    <row r="222" spans="1:27" ht="12" customHeight="1" x14ac:dyDescent="0.2">
      <c r="A222" s="12"/>
      <c r="B222" s="18"/>
      <c r="C222" s="1">
        <v>6</v>
      </c>
      <c r="D222" s="211">
        <f t="shared" ref="D222:E222" si="262">+D122</f>
        <v>0</v>
      </c>
      <c r="E222" s="212">
        <f t="shared" si="262"/>
        <v>0</v>
      </c>
      <c r="F222" s="43"/>
      <c r="G222" s="212">
        <f t="shared" ref="G222:I222" si="263">+G122</f>
        <v>0</v>
      </c>
      <c r="H222" s="212">
        <f t="shared" si="263"/>
        <v>0</v>
      </c>
      <c r="I222" s="212">
        <f t="shared" si="263"/>
        <v>0</v>
      </c>
      <c r="J222" s="68">
        <f t="shared" si="246"/>
        <v>0</v>
      </c>
      <c r="K222" s="42"/>
      <c r="L222" s="212">
        <f t="shared" ref="L222:N222" si="264">+L122</f>
        <v>0</v>
      </c>
      <c r="M222" s="212">
        <f t="shared" si="264"/>
        <v>0</v>
      </c>
      <c r="N222" s="212">
        <f t="shared" si="264"/>
        <v>0</v>
      </c>
      <c r="O222" s="68">
        <f t="shared" si="248"/>
        <v>0</v>
      </c>
      <c r="P222" s="42"/>
      <c r="Q222" s="123" t="str">
        <f t="shared" si="254"/>
        <v>ja</v>
      </c>
      <c r="R222" s="123" t="str">
        <f t="shared" si="255"/>
        <v>ja</v>
      </c>
      <c r="S222" s="123">
        <f>IF(Q222="nee",0,(J222-O222)*(tab!$C$19*tab!$D$8+tab!$D$23))</f>
        <v>0</v>
      </c>
      <c r="T222" s="123">
        <f>(G222-L222)*tab!$E$29+(H222-M222)*tab!$F$29+(I222-N222)*tab!$G$29</f>
        <v>0</v>
      </c>
      <c r="U222" s="123">
        <f t="shared" si="249"/>
        <v>0</v>
      </c>
      <c r="V222" s="181"/>
      <c r="W222" s="123">
        <f>IF(R222="nee",0,(J222-O222)*tab!$C$57)</f>
        <v>0</v>
      </c>
      <c r="X222" s="123">
        <f>IF(R222="nee",0,(G222-L222)*tab!$G$57+(H222-M222)*tab!$H$57+(I222-N222)*tab!$I$57)</f>
        <v>0</v>
      </c>
      <c r="Y222" s="123">
        <f t="shared" si="250"/>
        <v>0</v>
      </c>
      <c r="Z222" s="5"/>
      <c r="AA222" s="22"/>
    </row>
    <row r="223" spans="1:27" ht="12" customHeight="1" x14ac:dyDescent="0.2">
      <c r="A223" s="12"/>
      <c r="B223" s="18"/>
      <c r="C223" s="1">
        <v>7</v>
      </c>
      <c r="D223" s="211">
        <f t="shared" ref="D223:E223" si="265">+D123</f>
        <v>0</v>
      </c>
      <c r="E223" s="212">
        <f t="shared" si="265"/>
        <v>0</v>
      </c>
      <c r="F223" s="43"/>
      <c r="G223" s="212">
        <f t="shared" ref="G223:I223" si="266">+G123</f>
        <v>0</v>
      </c>
      <c r="H223" s="212">
        <f t="shared" si="266"/>
        <v>0</v>
      </c>
      <c r="I223" s="212">
        <f t="shared" si="266"/>
        <v>0</v>
      </c>
      <c r="J223" s="68">
        <f t="shared" si="246"/>
        <v>0</v>
      </c>
      <c r="K223" s="42"/>
      <c r="L223" s="212">
        <f t="shared" ref="L223:N223" si="267">+L123</f>
        <v>0</v>
      </c>
      <c r="M223" s="212">
        <f t="shared" si="267"/>
        <v>0</v>
      </c>
      <c r="N223" s="212">
        <f t="shared" si="267"/>
        <v>0</v>
      </c>
      <c r="O223" s="68">
        <f t="shared" si="248"/>
        <v>0</v>
      </c>
      <c r="P223" s="42"/>
      <c r="Q223" s="123" t="str">
        <f t="shared" si="254"/>
        <v>ja</v>
      </c>
      <c r="R223" s="123" t="str">
        <f t="shared" si="255"/>
        <v>ja</v>
      </c>
      <c r="S223" s="123">
        <f>IF(Q223="nee",0,(J223-O223)*(tab!$C$19*tab!$D$8+tab!$D$23))</f>
        <v>0</v>
      </c>
      <c r="T223" s="123">
        <f>(G223-L223)*tab!$E$29+(H223-M223)*tab!$F$29+(I223-N223)*tab!$G$29</f>
        <v>0</v>
      </c>
      <c r="U223" s="123">
        <f t="shared" si="249"/>
        <v>0</v>
      </c>
      <c r="V223" s="181"/>
      <c r="W223" s="123">
        <f>IF(R223="nee",0,(J223-O223)*tab!$C$57)</f>
        <v>0</v>
      </c>
      <c r="X223" s="123">
        <f>IF(R223="nee",0,(G223-L223)*tab!$G$57+(H223-M223)*tab!$H$57+(I223-N223)*tab!$I$57)</f>
        <v>0</v>
      </c>
      <c r="Y223" s="123">
        <f t="shared" si="250"/>
        <v>0</v>
      </c>
      <c r="Z223" s="5"/>
      <c r="AA223" s="22"/>
    </row>
    <row r="224" spans="1:27" ht="12" customHeight="1" x14ac:dyDescent="0.2">
      <c r="B224" s="18"/>
      <c r="C224" s="1">
        <v>8</v>
      </c>
      <c r="D224" s="211">
        <f t="shared" ref="D224:E224" si="268">+D124</f>
        <v>0</v>
      </c>
      <c r="E224" s="212">
        <f t="shared" si="268"/>
        <v>0</v>
      </c>
      <c r="F224" s="43"/>
      <c r="G224" s="212">
        <f t="shared" ref="G224:I224" si="269">+G124</f>
        <v>0</v>
      </c>
      <c r="H224" s="212">
        <f t="shared" si="269"/>
        <v>0</v>
      </c>
      <c r="I224" s="212">
        <f t="shared" si="269"/>
        <v>0</v>
      </c>
      <c r="J224" s="68">
        <f t="shared" si="246"/>
        <v>0</v>
      </c>
      <c r="K224" s="42"/>
      <c r="L224" s="212">
        <f t="shared" ref="L224:N224" si="270">+L124</f>
        <v>0</v>
      </c>
      <c r="M224" s="212">
        <f t="shared" si="270"/>
        <v>0</v>
      </c>
      <c r="N224" s="212">
        <f t="shared" si="270"/>
        <v>0</v>
      </c>
      <c r="O224" s="68">
        <f t="shared" si="248"/>
        <v>0</v>
      </c>
      <c r="P224" s="42"/>
      <c r="Q224" s="123" t="str">
        <f t="shared" si="254"/>
        <v>ja</v>
      </c>
      <c r="R224" s="123" t="str">
        <f t="shared" si="255"/>
        <v>ja</v>
      </c>
      <c r="S224" s="123">
        <f>IF(Q224="nee",0,(J224-O224)*(tab!$C$19*tab!$D$8+tab!$D$23))</f>
        <v>0</v>
      </c>
      <c r="T224" s="123">
        <f>(G224-L224)*tab!$E$29+(H224-M224)*tab!$F$29+(I224-N224)*tab!$G$29</f>
        <v>0</v>
      </c>
      <c r="U224" s="123">
        <f t="shared" si="249"/>
        <v>0</v>
      </c>
      <c r="V224" s="181"/>
      <c r="W224" s="123">
        <f>IF(R224="nee",0,(J224-O224)*tab!$C$57)</f>
        <v>0</v>
      </c>
      <c r="X224" s="123">
        <f>IF(R224="nee",0,(G224-L224)*tab!$G$57+(H224-M224)*tab!$H$57+(I224-N224)*tab!$I$57)</f>
        <v>0</v>
      </c>
      <c r="Y224" s="123">
        <f t="shared" si="250"/>
        <v>0</v>
      </c>
      <c r="Z224" s="5"/>
      <c r="AA224" s="22"/>
    </row>
    <row r="225" spans="1:27" ht="12" customHeight="1" x14ac:dyDescent="0.2">
      <c r="B225" s="18"/>
      <c r="C225" s="1">
        <v>9</v>
      </c>
      <c r="D225" s="211">
        <f t="shared" ref="D225:E225" si="271">+D125</f>
        <v>0</v>
      </c>
      <c r="E225" s="212">
        <f t="shared" si="271"/>
        <v>0</v>
      </c>
      <c r="F225" s="43"/>
      <c r="G225" s="212">
        <f t="shared" ref="G225:I225" si="272">+G125</f>
        <v>0</v>
      </c>
      <c r="H225" s="212">
        <f t="shared" si="272"/>
        <v>0</v>
      </c>
      <c r="I225" s="212">
        <f t="shared" si="272"/>
        <v>0</v>
      </c>
      <c r="J225" s="68">
        <f t="shared" si="246"/>
        <v>0</v>
      </c>
      <c r="K225" s="42"/>
      <c r="L225" s="212">
        <f t="shared" ref="L225:N225" si="273">+L125</f>
        <v>0</v>
      </c>
      <c r="M225" s="212">
        <f t="shared" si="273"/>
        <v>0</v>
      </c>
      <c r="N225" s="212">
        <f t="shared" si="273"/>
        <v>0</v>
      </c>
      <c r="O225" s="68">
        <f t="shared" si="248"/>
        <v>0</v>
      </c>
      <c r="P225" s="42"/>
      <c r="Q225" s="123" t="str">
        <f t="shared" si="254"/>
        <v>ja</v>
      </c>
      <c r="R225" s="123" t="str">
        <f t="shared" si="255"/>
        <v>ja</v>
      </c>
      <c r="S225" s="123">
        <f>IF(Q225="nee",0,(J225-O225)*(tab!$C$19*tab!$D$8+tab!$D$23))</f>
        <v>0</v>
      </c>
      <c r="T225" s="123">
        <f>(G225-L225)*tab!$E$29+(H225-M225)*tab!$F$29+(I225-N225)*tab!$G$29</f>
        <v>0</v>
      </c>
      <c r="U225" s="123">
        <f t="shared" si="249"/>
        <v>0</v>
      </c>
      <c r="V225" s="181"/>
      <c r="W225" s="123">
        <f>IF(R225="nee",0,(J225-O225)*tab!$C$57)</f>
        <v>0</v>
      </c>
      <c r="X225" s="123">
        <f>IF(R225="nee",0,(G225-L225)*tab!$G$57+(H225-M225)*tab!$H$57+(I225-N225)*tab!$I$57)</f>
        <v>0</v>
      </c>
      <c r="Y225" s="123">
        <f t="shared" si="250"/>
        <v>0</v>
      </c>
      <c r="Z225" s="5"/>
      <c r="AA225" s="22"/>
    </row>
    <row r="226" spans="1:27" ht="12" customHeight="1" x14ac:dyDescent="0.2">
      <c r="A226" s="25"/>
      <c r="B226" s="18"/>
      <c r="C226" s="1">
        <v>10</v>
      </c>
      <c r="D226" s="211">
        <f t="shared" ref="D226:E226" si="274">+D126</f>
        <v>0</v>
      </c>
      <c r="E226" s="212">
        <f t="shared" si="274"/>
        <v>0</v>
      </c>
      <c r="F226" s="43"/>
      <c r="G226" s="212">
        <f t="shared" ref="G226:I226" si="275">+G126</f>
        <v>0</v>
      </c>
      <c r="H226" s="212">
        <f t="shared" si="275"/>
        <v>0</v>
      </c>
      <c r="I226" s="212">
        <f t="shared" si="275"/>
        <v>0</v>
      </c>
      <c r="J226" s="68">
        <f t="shared" si="246"/>
        <v>0</v>
      </c>
      <c r="K226" s="42"/>
      <c r="L226" s="212">
        <f t="shared" ref="L226:N226" si="276">+L126</f>
        <v>0</v>
      </c>
      <c r="M226" s="212">
        <f t="shared" si="276"/>
        <v>0</v>
      </c>
      <c r="N226" s="212">
        <f t="shared" si="276"/>
        <v>0</v>
      </c>
      <c r="O226" s="68">
        <f t="shared" si="248"/>
        <v>0</v>
      </c>
      <c r="P226" s="42"/>
      <c r="Q226" s="123" t="str">
        <f t="shared" si="254"/>
        <v>ja</v>
      </c>
      <c r="R226" s="123" t="str">
        <f t="shared" si="255"/>
        <v>ja</v>
      </c>
      <c r="S226" s="123">
        <f>IF(Q226="nee",0,(J226-O226)*(tab!$C$19*tab!$D$8+tab!$D$23))</f>
        <v>0</v>
      </c>
      <c r="T226" s="123">
        <f>(G226-L226)*tab!$E$29+(H226-M226)*tab!$F$29+(I226-N226)*tab!$G$29</f>
        <v>0</v>
      </c>
      <c r="U226" s="123">
        <f t="shared" si="249"/>
        <v>0</v>
      </c>
      <c r="V226" s="181"/>
      <c r="W226" s="123">
        <f>IF(R226="nee",0,(J226-O226)*tab!$C$57)</f>
        <v>0</v>
      </c>
      <c r="X226" s="123">
        <f>IF(R226="nee",0,(G226-L226)*tab!$G$57+(H226-M226)*tab!$H$57+(I226-N226)*tab!$I$57)</f>
        <v>0</v>
      </c>
      <c r="Y226" s="123">
        <f t="shared" si="250"/>
        <v>0</v>
      </c>
      <c r="Z226" s="5"/>
      <c r="AA226" s="22"/>
    </row>
    <row r="227" spans="1:27" ht="12" customHeight="1" x14ac:dyDescent="0.2">
      <c r="A227" s="33"/>
      <c r="B227" s="18"/>
      <c r="C227" s="1">
        <v>11</v>
      </c>
      <c r="D227" s="211">
        <f t="shared" ref="D227:E227" si="277">+D127</f>
        <v>0</v>
      </c>
      <c r="E227" s="212">
        <f t="shared" si="277"/>
        <v>0</v>
      </c>
      <c r="F227" s="43"/>
      <c r="G227" s="212">
        <f t="shared" ref="G227:I227" si="278">+G127</f>
        <v>0</v>
      </c>
      <c r="H227" s="212">
        <f t="shared" si="278"/>
        <v>0</v>
      </c>
      <c r="I227" s="212">
        <f t="shared" si="278"/>
        <v>0</v>
      </c>
      <c r="J227" s="68">
        <f t="shared" si="246"/>
        <v>0</v>
      </c>
      <c r="K227" s="42"/>
      <c r="L227" s="212">
        <f t="shared" ref="L227:N227" si="279">+L127</f>
        <v>0</v>
      </c>
      <c r="M227" s="212">
        <f t="shared" si="279"/>
        <v>0</v>
      </c>
      <c r="N227" s="212">
        <f t="shared" si="279"/>
        <v>0</v>
      </c>
      <c r="O227" s="68">
        <f t="shared" si="248"/>
        <v>0</v>
      </c>
      <c r="P227" s="42"/>
      <c r="Q227" s="123" t="str">
        <f t="shared" si="254"/>
        <v>ja</v>
      </c>
      <c r="R227" s="123" t="str">
        <f t="shared" si="255"/>
        <v>ja</v>
      </c>
      <c r="S227" s="123">
        <f>IF(Q227="nee",0,(J227-O227)*(tab!$C$19*tab!$D$8+tab!$D$23))</f>
        <v>0</v>
      </c>
      <c r="T227" s="123">
        <f>(G227-L227)*tab!$E$29+(H227-M227)*tab!$F$29+(I227-N227)*tab!$G$29</f>
        <v>0</v>
      </c>
      <c r="U227" s="123">
        <f t="shared" si="249"/>
        <v>0</v>
      </c>
      <c r="V227" s="181"/>
      <c r="W227" s="123">
        <f>IF(R227="nee",0,(J227-O227)*tab!$C$57)</f>
        <v>0</v>
      </c>
      <c r="X227" s="123">
        <f>IF(R227="nee",0,(G227-L227)*tab!$G$57+(H227-M227)*tab!$H$57+(I227-N227)*tab!$I$57)</f>
        <v>0</v>
      </c>
      <c r="Y227" s="123">
        <f t="shared" si="250"/>
        <v>0</v>
      </c>
      <c r="Z227" s="5"/>
      <c r="AA227" s="22"/>
    </row>
    <row r="228" spans="1:27" ht="12" customHeight="1" x14ac:dyDescent="0.2">
      <c r="A228" s="12"/>
      <c r="B228" s="18"/>
      <c r="C228" s="1">
        <v>12</v>
      </c>
      <c r="D228" s="211">
        <f t="shared" ref="D228:E228" si="280">+D128</f>
        <v>0</v>
      </c>
      <c r="E228" s="212">
        <f t="shared" si="280"/>
        <v>0</v>
      </c>
      <c r="F228" s="43"/>
      <c r="G228" s="212">
        <f t="shared" ref="G228:I228" si="281">+G128</f>
        <v>0</v>
      </c>
      <c r="H228" s="212">
        <f t="shared" si="281"/>
        <v>0</v>
      </c>
      <c r="I228" s="212">
        <f t="shared" si="281"/>
        <v>0</v>
      </c>
      <c r="J228" s="68">
        <f t="shared" si="246"/>
        <v>0</v>
      </c>
      <c r="K228" s="42"/>
      <c r="L228" s="212">
        <f t="shared" ref="L228:N228" si="282">+L128</f>
        <v>0</v>
      </c>
      <c r="M228" s="212">
        <f t="shared" si="282"/>
        <v>0</v>
      </c>
      <c r="N228" s="212">
        <f t="shared" si="282"/>
        <v>0</v>
      </c>
      <c r="O228" s="68">
        <f t="shared" si="248"/>
        <v>0</v>
      </c>
      <c r="P228" s="42"/>
      <c r="Q228" s="123" t="str">
        <f t="shared" si="254"/>
        <v>ja</v>
      </c>
      <c r="R228" s="123" t="str">
        <f t="shared" si="255"/>
        <v>ja</v>
      </c>
      <c r="S228" s="123">
        <f>IF(Q228="nee",0,(J228-O228)*(tab!$C$19*tab!$D$8+tab!$D$23))</f>
        <v>0</v>
      </c>
      <c r="T228" s="123">
        <f>(G228-L228)*tab!$E$29+(H228-M228)*tab!$F$29+(I228-N228)*tab!$G$29</f>
        <v>0</v>
      </c>
      <c r="U228" s="123">
        <f t="shared" si="249"/>
        <v>0</v>
      </c>
      <c r="V228" s="181"/>
      <c r="W228" s="123">
        <f>IF(R228="nee",0,(J228-O228)*tab!$C$57)</f>
        <v>0</v>
      </c>
      <c r="X228" s="123">
        <f>IF(R228="nee",0,(G228-L228)*tab!$G$57+(H228-M228)*tab!$H$57+(I228-N228)*tab!$I$57)</f>
        <v>0</v>
      </c>
      <c r="Y228" s="123">
        <f t="shared" si="250"/>
        <v>0</v>
      </c>
      <c r="Z228" s="5"/>
      <c r="AA228" s="22"/>
    </row>
    <row r="229" spans="1:27" ht="12" customHeight="1" x14ac:dyDescent="0.2">
      <c r="B229" s="18"/>
      <c r="C229" s="1">
        <v>13</v>
      </c>
      <c r="D229" s="211">
        <f t="shared" ref="D229:E229" si="283">+D129</f>
        <v>0</v>
      </c>
      <c r="E229" s="212">
        <f t="shared" si="283"/>
        <v>0</v>
      </c>
      <c r="F229" s="43"/>
      <c r="G229" s="212">
        <f t="shared" ref="G229:I229" si="284">+G129</f>
        <v>0</v>
      </c>
      <c r="H229" s="212">
        <f t="shared" si="284"/>
        <v>0</v>
      </c>
      <c r="I229" s="212">
        <f t="shared" si="284"/>
        <v>0</v>
      </c>
      <c r="J229" s="68">
        <f t="shared" si="246"/>
        <v>0</v>
      </c>
      <c r="K229" s="42"/>
      <c r="L229" s="212">
        <f t="shared" ref="L229:N229" si="285">+L129</f>
        <v>0</v>
      </c>
      <c r="M229" s="212">
        <f t="shared" si="285"/>
        <v>0</v>
      </c>
      <c r="N229" s="212">
        <f t="shared" si="285"/>
        <v>0</v>
      </c>
      <c r="O229" s="68">
        <f t="shared" si="248"/>
        <v>0</v>
      </c>
      <c r="P229" s="42"/>
      <c r="Q229" s="123" t="str">
        <f t="shared" si="254"/>
        <v>ja</v>
      </c>
      <c r="R229" s="123" t="str">
        <f t="shared" si="255"/>
        <v>ja</v>
      </c>
      <c r="S229" s="123">
        <f>IF(Q229="nee",0,(J229-O229)*(tab!$C$19*tab!$D$8+tab!$D$23))</f>
        <v>0</v>
      </c>
      <c r="T229" s="123">
        <f>(G229-L229)*tab!$E$29+(H229-M229)*tab!$F$29+(I229-N229)*tab!$G$29</f>
        <v>0</v>
      </c>
      <c r="U229" s="123">
        <f t="shared" si="249"/>
        <v>0</v>
      </c>
      <c r="V229" s="181"/>
      <c r="W229" s="123">
        <f>IF(R229="nee",0,(J229-O229)*tab!$C$57)</f>
        <v>0</v>
      </c>
      <c r="X229" s="123">
        <f>IF(R229="nee",0,(G229-L229)*tab!$G$57+(H229-M229)*tab!$H$57+(I229-N229)*tab!$I$57)</f>
        <v>0</v>
      </c>
      <c r="Y229" s="123">
        <f t="shared" si="250"/>
        <v>0</v>
      </c>
      <c r="Z229" s="5"/>
      <c r="AA229" s="22"/>
    </row>
    <row r="230" spans="1:27" ht="12" customHeight="1" x14ac:dyDescent="0.2">
      <c r="B230" s="18"/>
      <c r="C230" s="1">
        <v>14</v>
      </c>
      <c r="D230" s="211">
        <f t="shared" ref="D230:E230" si="286">+D130</f>
        <v>0</v>
      </c>
      <c r="E230" s="212">
        <f t="shared" si="286"/>
        <v>0</v>
      </c>
      <c r="F230" s="43"/>
      <c r="G230" s="212">
        <f t="shared" ref="G230:I230" si="287">+G130</f>
        <v>0</v>
      </c>
      <c r="H230" s="212">
        <f t="shared" si="287"/>
        <v>0</v>
      </c>
      <c r="I230" s="212">
        <f t="shared" si="287"/>
        <v>0</v>
      </c>
      <c r="J230" s="68">
        <f t="shared" si="246"/>
        <v>0</v>
      </c>
      <c r="K230" s="42"/>
      <c r="L230" s="212">
        <f t="shared" ref="L230:N230" si="288">+L130</f>
        <v>0</v>
      </c>
      <c r="M230" s="212">
        <f t="shared" si="288"/>
        <v>0</v>
      </c>
      <c r="N230" s="212">
        <f t="shared" si="288"/>
        <v>0</v>
      </c>
      <c r="O230" s="68">
        <f t="shared" si="248"/>
        <v>0</v>
      </c>
      <c r="P230" s="42"/>
      <c r="Q230" s="123" t="str">
        <f t="shared" si="254"/>
        <v>ja</v>
      </c>
      <c r="R230" s="123" t="str">
        <f t="shared" si="255"/>
        <v>ja</v>
      </c>
      <c r="S230" s="123">
        <f>IF(Q230="nee",0,(J230-O230)*(tab!$C$19*tab!$D$8+tab!$D$23))</f>
        <v>0</v>
      </c>
      <c r="T230" s="123">
        <f>(G230-L230)*tab!$E$29+(H230-M230)*tab!$F$29+(I230-N230)*tab!$G$29</f>
        <v>0</v>
      </c>
      <c r="U230" s="123">
        <f t="shared" si="249"/>
        <v>0</v>
      </c>
      <c r="V230" s="181"/>
      <c r="W230" s="123">
        <f>IF(R230="nee",0,(J230-O230)*tab!$C$57)</f>
        <v>0</v>
      </c>
      <c r="X230" s="123">
        <f>IF(R230="nee",0,(G230-L230)*tab!$G$57+(H230-M230)*tab!$H$57+(I230-N230)*tab!$I$57)</f>
        <v>0</v>
      </c>
      <c r="Y230" s="123">
        <f t="shared" si="250"/>
        <v>0</v>
      </c>
      <c r="Z230" s="5"/>
      <c r="AA230" s="22"/>
    </row>
    <row r="231" spans="1:27" ht="12" customHeight="1" x14ac:dyDescent="0.2">
      <c r="B231" s="18"/>
      <c r="C231" s="1">
        <v>15</v>
      </c>
      <c r="D231" s="211">
        <f t="shared" ref="D231:E231" si="289">+D131</f>
        <v>0</v>
      </c>
      <c r="E231" s="212">
        <f t="shared" si="289"/>
        <v>0</v>
      </c>
      <c r="F231" s="43"/>
      <c r="G231" s="212">
        <f t="shared" ref="G231:I231" si="290">+G131</f>
        <v>0</v>
      </c>
      <c r="H231" s="212">
        <f t="shared" si="290"/>
        <v>0</v>
      </c>
      <c r="I231" s="212">
        <f t="shared" si="290"/>
        <v>0</v>
      </c>
      <c r="J231" s="68">
        <f t="shared" si="246"/>
        <v>0</v>
      </c>
      <c r="K231" s="42"/>
      <c r="L231" s="212">
        <f t="shared" ref="L231:N231" si="291">+L131</f>
        <v>0</v>
      </c>
      <c r="M231" s="212">
        <f t="shared" si="291"/>
        <v>0</v>
      </c>
      <c r="N231" s="212">
        <f t="shared" si="291"/>
        <v>0</v>
      </c>
      <c r="O231" s="68">
        <f t="shared" si="248"/>
        <v>0</v>
      </c>
      <c r="P231" s="42"/>
      <c r="Q231" s="123" t="str">
        <f t="shared" si="254"/>
        <v>ja</v>
      </c>
      <c r="R231" s="123" t="str">
        <f t="shared" si="255"/>
        <v>ja</v>
      </c>
      <c r="S231" s="123">
        <f>IF(Q231="nee",0,(J231-O231)*(tab!$C$19*tab!$D$8+tab!$D$23))</f>
        <v>0</v>
      </c>
      <c r="T231" s="123">
        <f>(G231-L231)*tab!$E$29+(H231-M231)*tab!$F$29+(I231-N231)*tab!$G$29</f>
        <v>0</v>
      </c>
      <c r="U231" s="123">
        <f t="shared" si="249"/>
        <v>0</v>
      </c>
      <c r="V231" s="181"/>
      <c r="W231" s="123">
        <f>IF(R231="nee",0,(J231-O231)*tab!$C$57)</f>
        <v>0</v>
      </c>
      <c r="X231" s="123">
        <f>IF(R231="nee",0,(G231-L231)*tab!$G$57+(H231-M231)*tab!$H$57+(I231-N231)*tab!$I$57)</f>
        <v>0</v>
      </c>
      <c r="Y231" s="123">
        <f t="shared" si="250"/>
        <v>0</v>
      </c>
      <c r="Z231" s="5"/>
      <c r="AA231" s="22"/>
    </row>
    <row r="232" spans="1:27" ht="12" customHeight="1" x14ac:dyDescent="0.2">
      <c r="B232" s="18"/>
      <c r="C232" s="1">
        <v>16</v>
      </c>
      <c r="D232" s="211">
        <f t="shared" ref="D232:E232" si="292">+D132</f>
        <v>0</v>
      </c>
      <c r="E232" s="212">
        <f t="shared" si="292"/>
        <v>0</v>
      </c>
      <c r="F232" s="43"/>
      <c r="G232" s="212">
        <f t="shared" ref="G232:I232" si="293">+G132</f>
        <v>0</v>
      </c>
      <c r="H232" s="212">
        <f t="shared" si="293"/>
        <v>0</v>
      </c>
      <c r="I232" s="212">
        <f t="shared" si="293"/>
        <v>0</v>
      </c>
      <c r="J232" s="68">
        <f t="shared" si="246"/>
        <v>0</v>
      </c>
      <c r="K232" s="42"/>
      <c r="L232" s="212">
        <f t="shared" ref="L232:N232" si="294">+L132</f>
        <v>0</v>
      </c>
      <c r="M232" s="212">
        <f t="shared" si="294"/>
        <v>0</v>
      </c>
      <c r="N232" s="212">
        <f t="shared" si="294"/>
        <v>0</v>
      </c>
      <c r="O232" s="68">
        <f t="shared" si="248"/>
        <v>0</v>
      </c>
      <c r="P232" s="42"/>
      <c r="Q232" s="123" t="str">
        <f t="shared" si="254"/>
        <v>ja</v>
      </c>
      <c r="R232" s="123" t="str">
        <f t="shared" si="255"/>
        <v>ja</v>
      </c>
      <c r="S232" s="123">
        <f>IF(Q232="nee",0,(J232-O232)*(tab!$C$19*tab!$D$8+tab!$D$23))</f>
        <v>0</v>
      </c>
      <c r="T232" s="123">
        <f>(G232-L232)*tab!$E$29+(H232-M232)*tab!$F$29+(I232-N232)*tab!$G$29</f>
        <v>0</v>
      </c>
      <c r="U232" s="123">
        <f t="shared" si="249"/>
        <v>0</v>
      </c>
      <c r="V232" s="181"/>
      <c r="W232" s="123">
        <f>IF(R232="nee",0,(J232-O232)*tab!$C$57)</f>
        <v>0</v>
      </c>
      <c r="X232" s="123">
        <f>IF(R232="nee",0,(G232-L232)*tab!$G$57+(H232-M232)*tab!$H$57+(I232-N232)*tab!$I$57)</f>
        <v>0</v>
      </c>
      <c r="Y232" s="123">
        <f t="shared" si="250"/>
        <v>0</v>
      </c>
      <c r="Z232" s="5"/>
      <c r="AA232" s="22"/>
    </row>
    <row r="233" spans="1:27" ht="12" customHeight="1" x14ac:dyDescent="0.2">
      <c r="B233" s="18"/>
      <c r="C233" s="1">
        <v>17</v>
      </c>
      <c r="D233" s="211">
        <f t="shared" ref="D233:E233" si="295">+D133</f>
        <v>0</v>
      </c>
      <c r="E233" s="212">
        <f t="shared" si="295"/>
        <v>0</v>
      </c>
      <c r="F233" s="43"/>
      <c r="G233" s="212">
        <f t="shared" ref="G233:I233" si="296">+G133</f>
        <v>0</v>
      </c>
      <c r="H233" s="212">
        <f t="shared" si="296"/>
        <v>0</v>
      </c>
      <c r="I233" s="212">
        <f t="shared" si="296"/>
        <v>0</v>
      </c>
      <c r="J233" s="68">
        <f t="shared" si="246"/>
        <v>0</v>
      </c>
      <c r="K233" s="42"/>
      <c r="L233" s="212">
        <f t="shared" ref="L233:N233" si="297">+L133</f>
        <v>0</v>
      </c>
      <c r="M233" s="212">
        <f t="shared" si="297"/>
        <v>0</v>
      </c>
      <c r="N233" s="212">
        <f t="shared" si="297"/>
        <v>0</v>
      </c>
      <c r="O233" s="68">
        <f t="shared" si="248"/>
        <v>0</v>
      </c>
      <c r="P233" s="42"/>
      <c r="Q233" s="123" t="str">
        <f t="shared" si="254"/>
        <v>ja</v>
      </c>
      <c r="R233" s="123" t="str">
        <f t="shared" si="255"/>
        <v>ja</v>
      </c>
      <c r="S233" s="123">
        <f>IF(Q233="nee",0,(J233-O233)*(tab!$C$19*tab!$D$8+tab!$D$23))</f>
        <v>0</v>
      </c>
      <c r="T233" s="123">
        <f>(G233-L233)*tab!$E$29+(H233-M233)*tab!$F$29+(I233-N233)*tab!$G$29</f>
        <v>0</v>
      </c>
      <c r="U233" s="123">
        <f t="shared" si="249"/>
        <v>0</v>
      </c>
      <c r="V233" s="181"/>
      <c r="W233" s="123">
        <f>IF(R233="nee",0,(J233-O233)*tab!$C$57)</f>
        <v>0</v>
      </c>
      <c r="X233" s="123">
        <f>IF(R233="nee",0,(G233-L233)*tab!$G$57+(H233-M233)*tab!$H$57+(I233-N233)*tab!$I$57)</f>
        <v>0</v>
      </c>
      <c r="Y233" s="123">
        <f t="shared" si="250"/>
        <v>0</v>
      </c>
      <c r="Z233" s="5"/>
      <c r="AA233" s="22"/>
    </row>
    <row r="234" spans="1:27" ht="12" customHeight="1" x14ac:dyDescent="0.2">
      <c r="B234" s="18"/>
      <c r="C234" s="1">
        <v>18</v>
      </c>
      <c r="D234" s="211">
        <f t="shared" ref="D234:E234" si="298">+D134</f>
        <v>0</v>
      </c>
      <c r="E234" s="212">
        <f t="shared" si="298"/>
        <v>0</v>
      </c>
      <c r="F234" s="43"/>
      <c r="G234" s="212">
        <f t="shared" ref="G234:I234" si="299">+G134</f>
        <v>0</v>
      </c>
      <c r="H234" s="212">
        <f t="shared" si="299"/>
        <v>0</v>
      </c>
      <c r="I234" s="212">
        <f t="shared" si="299"/>
        <v>0</v>
      </c>
      <c r="J234" s="68">
        <f t="shared" si="246"/>
        <v>0</v>
      </c>
      <c r="K234" s="42"/>
      <c r="L234" s="212">
        <f t="shared" ref="L234:N234" si="300">+L134</f>
        <v>0</v>
      </c>
      <c r="M234" s="212">
        <f t="shared" si="300"/>
        <v>0</v>
      </c>
      <c r="N234" s="212">
        <f t="shared" si="300"/>
        <v>0</v>
      </c>
      <c r="O234" s="68">
        <f t="shared" si="248"/>
        <v>0</v>
      </c>
      <c r="P234" s="42"/>
      <c r="Q234" s="123" t="str">
        <f t="shared" si="254"/>
        <v>ja</v>
      </c>
      <c r="R234" s="123" t="str">
        <f t="shared" si="255"/>
        <v>ja</v>
      </c>
      <c r="S234" s="123">
        <f>IF(Q234="nee",0,(J234-O234)*(tab!$C$19*tab!$D$8+tab!$D$23))</f>
        <v>0</v>
      </c>
      <c r="T234" s="123">
        <f>(G234-L234)*tab!$E$29+(H234-M234)*tab!$F$29+(I234-N234)*tab!$G$29</f>
        <v>0</v>
      </c>
      <c r="U234" s="123">
        <f t="shared" si="249"/>
        <v>0</v>
      </c>
      <c r="V234" s="181"/>
      <c r="W234" s="123">
        <f>IF(R234="nee",0,(J234-O234)*tab!$C$57)</f>
        <v>0</v>
      </c>
      <c r="X234" s="123">
        <f>IF(R234="nee",0,(G234-L234)*tab!$G$57+(H234-M234)*tab!$H$57+(I234-N234)*tab!$I$57)</f>
        <v>0</v>
      </c>
      <c r="Y234" s="123">
        <f t="shared" si="250"/>
        <v>0</v>
      </c>
      <c r="Z234" s="5"/>
      <c r="AA234" s="22"/>
    </row>
    <row r="235" spans="1:27" ht="12" customHeight="1" x14ac:dyDescent="0.2">
      <c r="B235" s="18"/>
      <c r="C235" s="1">
        <v>19</v>
      </c>
      <c r="D235" s="211">
        <f t="shared" ref="D235:E235" si="301">+D135</f>
        <v>0</v>
      </c>
      <c r="E235" s="212">
        <f t="shared" si="301"/>
        <v>0</v>
      </c>
      <c r="F235" s="43"/>
      <c r="G235" s="212">
        <f t="shared" ref="G235:I235" si="302">+G135</f>
        <v>0</v>
      </c>
      <c r="H235" s="212">
        <f t="shared" si="302"/>
        <v>0</v>
      </c>
      <c r="I235" s="212">
        <f t="shared" si="302"/>
        <v>0</v>
      </c>
      <c r="J235" s="68">
        <f t="shared" si="246"/>
        <v>0</v>
      </c>
      <c r="K235" s="42"/>
      <c r="L235" s="212">
        <f t="shared" ref="L235:N235" si="303">+L135</f>
        <v>0</v>
      </c>
      <c r="M235" s="212">
        <f t="shared" si="303"/>
        <v>0</v>
      </c>
      <c r="N235" s="212">
        <f t="shared" si="303"/>
        <v>0</v>
      </c>
      <c r="O235" s="68">
        <f t="shared" si="248"/>
        <v>0</v>
      </c>
      <c r="P235" s="42"/>
      <c r="Q235" s="123" t="str">
        <f t="shared" si="254"/>
        <v>ja</v>
      </c>
      <c r="R235" s="123" t="str">
        <f t="shared" si="255"/>
        <v>ja</v>
      </c>
      <c r="S235" s="123">
        <f>IF(Q235="nee",0,(J235-O235)*(tab!$C$19*tab!$D$8+tab!$D$23))</f>
        <v>0</v>
      </c>
      <c r="T235" s="123">
        <f>(G235-L235)*tab!$E$29+(H235-M235)*tab!$F$29+(I235-N235)*tab!$G$29</f>
        <v>0</v>
      </c>
      <c r="U235" s="123">
        <f t="shared" si="249"/>
        <v>0</v>
      </c>
      <c r="V235" s="181"/>
      <c r="W235" s="123">
        <f>IF(R235="nee",0,(J235-O235)*tab!$C$57)</f>
        <v>0</v>
      </c>
      <c r="X235" s="123">
        <f>IF(R235="nee",0,(G235-L235)*tab!$G$57+(H235-M235)*tab!$H$57+(I235-N235)*tab!$I$57)</f>
        <v>0</v>
      </c>
      <c r="Y235" s="123">
        <f t="shared" si="250"/>
        <v>0</v>
      </c>
      <c r="Z235" s="5"/>
      <c r="AA235" s="22"/>
    </row>
    <row r="236" spans="1:27" ht="12" customHeight="1" x14ac:dyDescent="0.2">
      <c r="B236" s="18"/>
      <c r="C236" s="1">
        <v>20</v>
      </c>
      <c r="D236" s="211">
        <f t="shared" ref="D236:E236" si="304">+D136</f>
        <v>0</v>
      </c>
      <c r="E236" s="212">
        <f t="shared" si="304"/>
        <v>0</v>
      </c>
      <c r="F236" s="43"/>
      <c r="G236" s="212">
        <f t="shared" ref="G236:I236" si="305">+G136</f>
        <v>0</v>
      </c>
      <c r="H236" s="212">
        <f t="shared" si="305"/>
        <v>0</v>
      </c>
      <c r="I236" s="212">
        <f t="shared" si="305"/>
        <v>0</v>
      </c>
      <c r="J236" s="68">
        <f t="shared" si="246"/>
        <v>0</v>
      </c>
      <c r="K236" s="42"/>
      <c r="L236" s="212">
        <f t="shared" ref="L236:N236" si="306">+L136</f>
        <v>0</v>
      </c>
      <c r="M236" s="212">
        <f t="shared" si="306"/>
        <v>0</v>
      </c>
      <c r="N236" s="212">
        <f t="shared" si="306"/>
        <v>0</v>
      </c>
      <c r="O236" s="68">
        <f t="shared" si="248"/>
        <v>0</v>
      </c>
      <c r="P236" s="42"/>
      <c r="Q236" s="123" t="str">
        <f t="shared" si="254"/>
        <v>ja</v>
      </c>
      <c r="R236" s="123" t="str">
        <f t="shared" si="255"/>
        <v>ja</v>
      </c>
      <c r="S236" s="123">
        <f>IF(Q236="nee",0,(J236-O236)*(tab!$C$19*tab!$D$8+tab!$D$23))</f>
        <v>0</v>
      </c>
      <c r="T236" s="123">
        <f>(G236-L236)*tab!$E$29+(H236-M236)*tab!$F$29+(I236-N236)*tab!$G$29</f>
        <v>0</v>
      </c>
      <c r="U236" s="123">
        <f t="shared" si="249"/>
        <v>0</v>
      </c>
      <c r="V236" s="181"/>
      <c r="W236" s="123">
        <f>IF(R236="nee",0,(J236-O236)*tab!$C$57)</f>
        <v>0</v>
      </c>
      <c r="X236" s="123">
        <f>IF(R236="nee",0,(G236-L236)*tab!$G$57+(H236-M236)*tab!$H$57+(I236-N236)*tab!$I$57)</f>
        <v>0</v>
      </c>
      <c r="Y236" s="123">
        <f t="shared" si="250"/>
        <v>0</v>
      </c>
      <c r="Z236" s="5"/>
      <c r="AA236" s="22"/>
    </row>
    <row r="237" spans="1:27" ht="12" customHeight="1" x14ac:dyDescent="0.2">
      <c r="B237" s="18"/>
      <c r="C237" s="1">
        <v>21</v>
      </c>
      <c r="D237" s="211">
        <f t="shared" ref="D237:E237" si="307">+D137</f>
        <v>0</v>
      </c>
      <c r="E237" s="212">
        <f t="shared" si="307"/>
        <v>0</v>
      </c>
      <c r="F237" s="43"/>
      <c r="G237" s="212">
        <f t="shared" ref="G237:I237" si="308">+G137</f>
        <v>0</v>
      </c>
      <c r="H237" s="212">
        <f t="shared" si="308"/>
        <v>0</v>
      </c>
      <c r="I237" s="212">
        <f t="shared" si="308"/>
        <v>0</v>
      </c>
      <c r="J237" s="68">
        <f t="shared" si="246"/>
        <v>0</v>
      </c>
      <c r="K237" s="42"/>
      <c r="L237" s="212">
        <f t="shared" ref="L237:N237" si="309">+L137</f>
        <v>0</v>
      </c>
      <c r="M237" s="212">
        <f t="shared" si="309"/>
        <v>0</v>
      </c>
      <c r="N237" s="212">
        <f t="shared" si="309"/>
        <v>0</v>
      </c>
      <c r="O237" s="68">
        <f t="shared" si="248"/>
        <v>0</v>
      </c>
      <c r="P237" s="42"/>
      <c r="Q237" s="123" t="str">
        <f t="shared" si="254"/>
        <v>ja</v>
      </c>
      <c r="R237" s="123" t="str">
        <f t="shared" si="255"/>
        <v>ja</v>
      </c>
      <c r="S237" s="123">
        <f>IF(Q237="nee",0,(J237-O237)*(tab!$C$19*tab!$D$8+tab!$D$23))</f>
        <v>0</v>
      </c>
      <c r="T237" s="123">
        <f>(G237-L237)*tab!$E$29+(H237-M237)*tab!$F$29+(I237-N237)*tab!$G$29</f>
        <v>0</v>
      </c>
      <c r="U237" s="123">
        <f t="shared" si="249"/>
        <v>0</v>
      </c>
      <c r="V237" s="181"/>
      <c r="W237" s="123">
        <f>IF(R237="nee",0,(J237-O237)*tab!$C$57)</f>
        <v>0</v>
      </c>
      <c r="X237" s="123">
        <f>IF(R237="nee",0,(G237-L237)*tab!$G$57+(H237-M237)*tab!$H$57+(I237-N237)*tab!$I$57)</f>
        <v>0</v>
      </c>
      <c r="Y237" s="123">
        <f t="shared" si="250"/>
        <v>0</v>
      </c>
      <c r="Z237" s="5"/>
      <c r="AA237" s="22"/>
    </row>
    <row r="238" spans="1:27" ht="12" customHeight="1" x14ac:dyDescent="0.2">
      <c r="B238" s="18"/>
      <c r="C238" s="1">
        <v>22</v>
      </c>
      <c r="D238" s="211">
        <f t="shared" ref="D238:E238" si="310">+D138</f>
        <v>0</v>
      </c>
      <c r="E238" s="212">
        <f t="shared" si="310"/>
        <v>0</v>
      </c>
      <c r="F238" s="43"/>
      <c r="G238" s="212">
        <f t="shared" ref="G238:I238" si="311">+G138</f>
        <v>0</v>
      </c>
      <c r="H238" s="212">
        <f t="shared" si="311"/>
        <v>0</v>
      </c>
      <c r="I238" s="212">
        <f t="shared" si="311"/>
        <v>0</v>
      </c>
      <c r="J238" s="68">
        <f t="shared" si="246"/>
        <v>0</v>
      </c>
      <c r="K238" s="42"/>
      <c r="L238" s="212">
        <f t="shared" ref="L238:N238" si="312">+L138</f>
        <v>0</v>
      </c>
      <c r="M238" s="212">
        <f t="shared" si="312"/>
        <v>0</v>
      </c>
      <c r="N238" s="212">
        <f t="shared" si="312"/>
        <v>0</v>
      </c>
      <c r="O238" s="68">
        <f t="shared" si="248"/>
        <v>0</v>
      </c>
      <c r="P238" s="42"/>
      <c r="Q238" s="123" t="str">
        <f t="shared" si="254"/>
        <v>ja</v>
      </c>
      <c r="R238" s="123" t="str">
        <f t="shared" si="255"/>
        <v>ja</v>
      </c>
      <c r="S238" s="123">
        <f>IF(Q238="nee",0,(J238-O238)*(tab!$C$19*tab!$D$8+tab!$D$23))</f>
        <v>0</v>
      </c>
      <c r="T238" s="123">
        <f>(G238-L238)*tab!$E$29+(H238-M238)*tab!$F$29+(I238-N238)*tab!$G$29</f>
        <v>0</v>
      </c>
      <c r="U238" s="123">
        <f t="shared" si="249"/>
        <v>0</v>
      </c>
      <c r="V238" s="181"/>
      <c r="W238" s="123">
        <f>IF(R238="nee",0,(J238-O238)*tab!$C$57)</f>
        <v>0</v>
      </c>
      <c r="X238" s="123">
        <f>IF(R238="nee",0,(G238-L238)*tab!$G$57+(H238-M238)*tab!$H$57+(I238-N238)*tab!$I$57)</f>
        <v>0</v>
      </c>
      <c r="Y238" s="123">
        <f t="shared" si="250"/>
        <v>0</v>
      </c>
      <c r="Z238" s="5"/>
      <c r="AA238" s="22"/>
    </row>
    <row r="239" spans="1:27" ht="12" customHeight="1" x14ac:dyDescent="0.2">
      <c r="B239" s="18"/>
      <c r="C239" s="1">
        <v>23</v>
      </c>
      <c r="D239" s="211">
        <f t="shared" ref="D239:E239" si="313">+D139</f>
        <v>0</v>
      </c>
      <c r="E239" s="212">
        <f t="shared" si="313"/>
        <v>0</v>
      </c>
      <c r="F239" s="43"/>
      <c r="G239" s="212">
        <f t="shared" ref="G239:I239" si="314">+G139</f>
        <v>0</v>
      </c>
      <c r="H239" s="212">
        <f t="shared" si="314"/>
        <v>0</v>
      </c>
      <c r="I239" s="212">
        <f t="shared" si="314"/>
        <v>0</v>
      </c>
      <c r="J239" s="68">
        <f t="shared" si="246"/>
        <v>0</v>
      </c>
      <c r="K239" s="42"/>
      <c r="L239" s="212">
        <f t="shared" ref="L239:N239" si="315">+L139</f>
        <v>0</v>
      </c>
      <c r="M239" s="212">
        <f t="shared" si="315"/>
        <v>0</v>
      </c>
      <c r="N239" s="212">
        <f t="shared" si="315"/>
        <v>0</v>
      </c>
      <c r="O239" s="68">
        <f t="shared" si="248"/>
        <v>0</v>
      </c>
      <c r="P239" s="42"/>
      <c r="Q239" s="123" t="str">
        <f t="shared" si="254"/>
        <v>ja</v>
      </c>
      <c r="R239" s="123" t="str">
        <f t="shared" si="255"/>
        <v>ja</v>
      </c>
      <c r="S239" s="123">
        <f>IF(Q239="nee",0,(J239-O239)*(tab!$C$19*tab!$D$8+tab!$D$23))</f>
        <v>0</v>
      </c>
      <c r="T239" s="123">
        <f>(G239-L239)*tab!$E$29+(H239-M239)*tab!$F$29+(I239-N239)*tab!$G$29</f>
        <v>0</v>
      </c>
      <c r="U239" s="123">
        <f t="shared" si="249"/>
        <v>0</v>
      </c>
      <c r="V239" s="181"/>
      <c r="W239" s="123">
        <f>IF(R239="nee",0,(J239-O239)*tab!$C$57)</f>
        <v>0</v>
      </c>
      <c r="X239" s="123">
        <f>IF(R239="nee",0,(G239-L239)*tab!$G$57+(H239-M239)*tab!$H$57+(I239-N239)*tab!$I$57)</f>
        <v>0</v>
      </c>
      <c r="Y239" s="123">
        <f t="shared" si="250"/>
        <v>0</v>
      </c>
      <c r="Z239" s="5"/>
      <c r="AA239" s="22"/>
    </row>
    <row r="240" spans="1:27" ht="12" customHeight="1" x14ac:dyDescent="0.2">
      <c r="B240" s="18"/>
      <c r="C240" s="1">
        <v>24</v>
      </c>
      <c r="D240" s="211">
        <f t="shared" ref="D240:E240" si="316">+D140</f>
        <v>0</v>
      </c>
      <c r="E240" s="212">
        <f t="shared" si="316"/>
        <v>0</v>
      </c>
      <c r="F240" s="43"/>
      <c r="G240" s="212">
        <f t="shared" ref="G240:I240" si="317">+G140</f>
        <v>0</v>
      </c>
      <c r="H240" s="212">
        <f t="shared" si="317"/>
        <v>0</v>
      </c>
      <c r="I240" s="212">
        <f t="shared" si="317"/>
        <v>0</v>
      </c>
      <c r="J240" s="68">
        <f t="shared" si="246"/>
        <v>0</v>
      </c>
      <c r="K240" s="42"/>
      <c r="L240" s="212">
        <f t="shared" ref="L240:N240" si="318">+L140</f>
        <v>0</v>
      </c>
      <c r="M240" s="212">
        <f t="shared" si="318"/>
        <v>0</v>
      </c>
      <c r="N240" s="212">
        <f t="shared" si="318"/>
        <v>0</v>
      </c>
      <c r="O240" s="68">
        <f t="shared" si="248"/>
        <v>0</v>
      </c>
      <c r="P240" s="42"/>
      <c r="Q240" s="123" t="str">
        <f t="shared" si="254"/>
        <v>ja</v>
      </c>
      <c r="R240" s="123" t="str">
        <f t="shared" si="255"/>
        <v>ja</v>
      </c>
      <c r="S240" s="123">
        <f>IF(Q240="nee",0,(J240-O240)*(tab!$C$19*tab!$D$8+tab!$D$23))</f>
        <v>0</v>
      </c>
      <c r="T240" s="123">
        <f>(G240-L240)*tab!$E$29+(H240-M240)*tab!$F$29+(I240-N240)*tab!$G$29</f>
        <v>0</v>
      </c>
      <c r="U240" s="123">
        <f t="shared" si="249"/>
        <v>0</v>
      </c>
      <c r="V240" s="181"/>
      <c r="W240" s="123">
        <f>IF(R240="nee",0,(J240-O240)*tab!$C$57)</f>
        <v>0</v>
      </c>
      <c r="X240" s="123">
        <f>IF(R240="nee",0,(G240-L240)*tab!$G$57+(H240-M240)*tab!$H$57+(I240-N240)*tab!$I$57)</f>
        <v>0</v>
      </c>
      <c r="Y240" s="123">
        <f t="shared" si="250"/>
        <v>0</v>
      </c>
      <c r="Z240" s="5"/>
      <c r="AA240" s="22"/>
    </row>
    <row r="241" spans="2:27" ht="12" customHeight="1" x14ac:dyDescent="0.2">
      <c r="B241" s="18"/>
      <c r="C241" s="1">
        <v>25</v>
      </c>
      <c r="D241" s="211">
        <f t="shared" ref="D241:E241" si="319">+D141</f>
        <v>0</v>
      </c>
      <c r="E241" s="212">
        <f t="shared" si="319"/>
        <v>0</v>
      </c>
      <c r="F241" s="43"/>
      <c r="G241" s="212">
        <f t="shared" ref="G241:I241" si="320">+G141</f>
        <v>0</v>
      </c>
      <c r="H241" s="212">
        <f t="shared" si="320"/>
        <v>0</v>
      </c>
      <c r="I241" s="212">
        <f t="shared" si="320"/>
        <v>0</v>
      </c>
      <c r="J241" s="68">
        <f t="shared" si="246"/>
        <v>0</v>
      </c>
      <c r="K241" s="42"/>
      <c r="L241" s="212">
        <f t="shared" ref="L241:N241" si="321">+L141</f>
        <v>0</v>
      </c>
      <c r="M241" s="212">
        <f t="shared" si="321"/>
        <v>0</v>
      </c>
      <c r="N241" s="212">
        <f t="shared" si="321"/>
        <v>0</v>
      </c>
      <c r="O241" s="68">
        <f t="shared" si="248"/>
        <v>0</v>
      </c>
      <c r="P241" s="42"/>
      <c r="Q241" s="123" t="str">
        <f t="shared" si="254"/>
        <v>ja</v>
      </c>
      <c r="R241" s="123" t="str">
        <f t="shared" si="255"/>
        <v>ja</v>
      </c>
      <c r="S241" s="123">
        <f>IF(Q241="nee",0,(J241-O241)*(tab!$C$19*tab!$D$8+tab!$D$23))</f>
        <v>0</v>
      </c>
      <c r="T241" s="123">
        <f>(G241-L241)*tab!$E$29+(H241-M241)*tab!$F$29+(I241-N241)*tab!$G$29</f>
        <v>0</v>
      </c>
      <c r="U241" s="123">
        <f t="shared" si="249"/>
        <v>0</v>
      </c>
      <c r="V241" s="181"/>
      <c r="W241" s="123">
        <f>IF(R241="nee",0,(J241-O241)*tab!$C$57)</f>
        <v>0</v>
      </c>
      <c r="X241" s="123">
        <f>IF(R241="nee",0,(G241-L241)*tab!$G$57+(H241-M241)*tab!$H$57+(I241-N241)*tab!$I$57)</f>
        <v>0</v>
      </c>
      <c r="Y241" s="123">
        <f t="shared" si="250"/>
        <v>0</v>
      </c>
      <c r="Z241" s="5"/>
      <c r="AA241" s="22"/>
    </row>
    <row r="242" spans="2:27" ht="12" customHeight="1" x14ac:dyDescent="0.2">
      <c r="B242" s="18"/>
      <c r="C242" s="1">
        <v>26</v>
      </c>
      <c r="D242" s="211">
        <f t="shared" ref="D242:E242" si="322">+D142</f>
        <v>0</v>
      </c>
      <c r="E242" s="212">
        <f t="shared" si="322"/>
        <v>0</v>
      </c>
      <c r="F242" s="43"/>
      <c r="G242" s="212">
        <f t="shared" ref="G242:I242" si="323">+G142</f>
        <v>0</v>
      </c>
      <c r="H242" s="212">
        <f t="shared" si="323"/>
        <v>0</v>
      </c>
      <c r="I242" s="212">
        <f t="shared" si="323"/>
        <v>0</v>
      </c>
      <c r="J242" s="68">
        <f t="shared" si="246"/>
        <v>0</v>
      </c>
      <c r="K242" s="42"/>
      <c r="L242" s="212">
        <f t="shared" ref="L242:N242" si="324">+L142</f>
        <v>0</v>
      </c>
      <c r="M242" s="212">
        <f t="shared" si="324"/>
        <v>0</v>
      </c>
      <c r="N242" s="212">
        <f t="shared" si="324"/>
        <v>0</v>
      </c>
      <c r="O242" s="68">
        <f t="shared" si="248"/>
        <v>0</v>
      </c>
      <c r="P242" s="42"/>
      <c r="Q242" s="123" t="str">
        <f t="shared" si="254"/>
        <v>ja</v>
      </c>
      <c r="R242" s="123" t="str">
        <f t="shared" si="255"/>
        <v>ja</v>
      </c>
      <c r="S242" s="123">
        <f>IF(Q242="nee",0,(J242-O242)*(tab!$C$19*tab!$D$8+tab!$D$23))</f>
        <v>0</v>
      </c>
      <c r="T242" s="123">
        <f>(G242-L242)*tab!$E$29+(H242-M242)*tab!$F$29+(I242-N242)*tab!$G$29</f>
        <v>0</v>
      </c>
      <c r="U242" s="123">
        <f t="shared" si="249"/>
        <v>0</v>
      </c>
      <c r="V242" s="181"/>
      <c r="W242" s="123">
        <f>IF(R242="nee",0,(J242-O242)*tab!$C$57)</f>
        <v>0</v>
      </c>
      <c r="X242" s="123">
        <f>IF(R242="nee",0,(G242-L242)*tab!$G$57+(H242-M242)*tab!$H$57+(I242-N242)*tab!$I$57)</f>
        <v>0</v>
      </c>
      <c r="Y242" s="123">
        <f t="shared" si="250"/>
        <v>0</v>
      </c>
      <c r="Z242" s="5"/>
      <c r="AA242" s="22"/>
    </row>
    <row r="243" spans="2:27" ht="12" customHeight="1" x14ac:dyDescent="0.2">
      <c r="B243" s="18"/>
      <c r="C243" s="1">
        <v>27</v>
      </c>
      <c r="D243" s="211">
        <f t="shared" ref="D243:E243" si="325">+D143</f>
        <v>0</v>
      </c>
      <c r="E243" s="212">
        <f t="shared" si="325"/>
        <v>0</v>
      </c>
      <c r="F243" s="43"/>
      <c r="G243" s="212">
        <f t="shared" ref="G243:I243" si="326">+G143</f>
        <v>0</v>
      </c>
      <c r="H243" s="212">
        <f t="shared" si="326"/>
        <v>0</v>
      </c>
      <c r="I243" s="212">
        <f t="shared" si="326"/>
        <v>0</v>
      </c>
      <c r="J243" s="68">
        <f t="shared" si="246"/>
        <v>0</v>
      </c>
      <c r="K243" s="42"/>
      <c r="L243" s="212">
        <f t="shared" ref="L243:N243" si="327">+L143</f>
        <v>0</v>
      </c>
      <c r="M243" s="212">
        <f t="shared" si="327"/>
        <v>0</v>
      </c>
      <c r="N243" s="212">
        <f t="shared" si="327"/>
        <v>0</v>
      </c>
      <c r="O243" s="68">
        <f t="shared" si="248"/>
        <v>0</v>
      </c>
      <c r="P243" s="42"/>
      <c r="Q243" s="123" t="str">
        <f t="shared" si="254"/>
        <v>ja</v>
      </c>
      <c r="R243" s="123" t="str">
        <f t="shared" si="255"/>
        <v>ja</v>
      </c>
      <c r="S243" s="123">
        <f>IF(Q243="nee",0,(J243-O243)*(tab!$C$19*tab!$D$8+tab!$D$23))</f>
        <v>0</v>
      </c>
      <c r="T243" s="123">
        <f>(G243-L243)*tab!$E$29+(H243-M243)*tab!$F$29+(I243-N243)*tab!$G$29</f>
        <v>0</v>
      </c>
      <c r="U243" s="123">
        <f t="shared" si="249"/>
        <v>0</v>
      </c>
      <c r="V243" s="181"/>
      <c r="W243" s="123">
        <f>IF(R243="nee",0,(J243-O243)*tab!$C$57)</f>
        <v>0</v>
      </c>
      <c r="X243" s="123">
        <f>IF(R243="nee",0,(G243-L243)*tab!$G$57+(H243-M243)*tab!$H$57+(I243-N243)*tab!$I$57)</f>
        <v>0</v>
      </c>
      <c r="Y243" s="123">
        <f t="shared" si="250"/>
        <v>0</v>
      </c>
      <c r="Z243" s="5"/>
      <c r="AA243" s="22"/>
    </row>
    <row r="244" spans="2:27" ht="12" customHeight="1" x14ac:dyDescent="0.2">
      <c r="B244" s="18"/>
      <c r="C244" s="1">
        <v>28</v>
      </c>
      <c r="D244" s="211">
        <f t="shared" ref="D244:E244" si="328">+D144</f>
        <v>0</v>
      </c>
      <c r="E244" s="212">
        <f t="shared" si="328"/>
        <v>0</v>
      </c>
      <c r="F244" s="43"/>
      <c r="G244" s="212">
        <f t="shared" ref="G244:I244" si="329">+G144</f>
        <v>0</v>
      </c>
      <c r="H244" s="212">
        <f t="shared" si="329"/>
        <v>0</v>
      </c>
      <c r="I244" s="212">
        <f t="shared" si="329"/>
        <v>0</v>
      </c>
      <c r="J244" s="68">
        <f t="shared" si="246"/>
        <v>0</v>
      </c>
      <c r="K244" s="42"/>
      <c r="L244" s="212">
        <f t="shared" ref="L244:N244" si="330">+L144</f>
        <v>0</v>
      </c>
      <c r="M244" s="212">
        <f t="shared" si="330"/>
        <v>0</v>
      </c>
      <c r="N244" s="212">
        <f t="shared" si="330"/>
        <v>0</v>
      </c>
      <c r="O244" s="68">
        <f t="shared" si="248"/>
        <v>0</v>
      </c>
      <c r="P244" s="42"/>
      <c r="Q244" s="123" t="str">
        <f t="shared" si="254"/>
        <v>ja</v>
      </c>
      <c r="R244" s="123" t="str">
        <f t="shared" si="255"/>
        <v>ja</v>
      </c>
      <c r="S244" s="123">
        <f>IF(Q244="nee",0,(J244-O244)*(tab!$C$19*tab!$D$8+tab!$D$23))</f>
        <v>0</v>
      </c>
      <c r="T244" s="123">
        <f>(G244-L244)*tab!$E$29+(H244-M244)*tab!$F$29+(I244-N244)*tab!$G$29</f>
        <v>0</v>
      </c>
      <c r="U244" s="123">
        <f t="shared" si="249"/>
        <v>0</v>
      </c>
      <c r="V244" s="181"/>
      <c r="W244" s="123">
        <f>IF(R244="nee",0,(J244-O244)*tab!$C$57)</f>
        <v>0</v>
      </c>
      <c r="X244" s="123">
        <f>IF(R244="nee",0,(G244-L244)*tab!$G$57+(H244-M244)*tab!$H$57+(I244-N244)*tab!$I$57)</f>
        <v>0</v>
      </c>
      <c r="Y244" s="123">
        <f t="shared" si="250"/>
        <v>0</v>
      </c>
      <c r="Z244" s="5"/>
      <c r="AA244" s="22"/>
    </row>
    <row r="245" spans="2:27" ht="12" customHeight="1" x14ac:dyDescent="0.2">
      <c r="B245" s="18"/>
      <c r="C245" s="1">
        <v>29</v>
      </c>
      <c r="D245" s="211">
        <f t="shared" ref="D245:E245" si="331">+D145</f>
        <v>0</v>
      </c>
      <c r="E245" s="212">
        <f t="shared" si="331"/>
        <v>0</v>
      </c>
      <c r="F245" s="43"/>
      <c r="G245" s="212">
        <f t="shared" ref="G245:I245" si="332">+G145</f>
        <v>0</v>
      </c>
      <c r="H245" s="212">
        <f t="shared" si="332"/>
        <v>0</v>
      </c>
      <c r="I245" s="212">
        <f t="shared" si="332"/>
        <v>0</v>
      </c>
      <c r="J245" s="68">
        <f t="shared" si="246"/>
        <v>0</v>
      </c>
      <c r="K245" s="42"/>
      <c r="L245" s="212">
        <f t="shared" ref="L245:N245" si="333">+L145</f>
        <v>0</v>
      </c>
      <c r="M245" s="212">
        <f t="shared" si="333"/>
        <v>0</v>
      </c>
      <c r="N245" s="212">
        <f t="shared" si="333"/>
        <v>0</v>
      </c>
      <c r="O245" s="68">
        <f t="shared" si="248"/>
        <v>0</v>
      </c>
      <c r="P245" s="42"/>
      <c r="Q245" s="123" t="str">
        <f t="shared" si="254"/>
        <v>ja</v>
      </c>
      <c r="R245" s="123" t="str">
        <f t="shared" si="255"/>
        <v>ja</v>
      </c>
      <c r="S245" s="123">
        <f>IF(Q245="nee",0,(J245-O245)*(tab!$C$19*tab!$D$8+tab!$D$23))</f>
        <v>0</v>
      </c>
      <c r="T245" s="123">
        <f>(G245-L245)*tab!$E$29+(H245-M245)*tab!$F$29+(I245-N245)*tab!$G$29</f>
        <v>0</v>
      </c>
      <c r="U245" s="123">
        <f t="shared" si="249"/>
        <v>0</v>
      </c>
      <c r="V245" s="181"/>
      <c r="W245" s="123">
        <f>IF(R245="nee",0,(J245-O245)*tab!$C$57)</f>
        <v>0</v>
      </c>
      <c r="X245" s="123">
        <f>IF(R245="nee",0,(G245-L245)*tab!$G$57+(H245-M245)*tab!$H$57+(I245-N245)*tab!$I$57)</f>
        <v>0</v>
      </c>
      <c r="Y245" s="123">
        <f t="shared" si="250"/>
        <v>0</v>
      </c>
      <c r="Z245" s="5"/>
      <c r="AA245" s="22"/>
    </row>
    <row r="246" spans="2:27" ht="12" customHeight="1" x14ac:dyDescent="0.2">
      <c r="B246" s="18"/>
      <c r="C246" s="1">
        <v>30</v>
      </c>
      <c r="D246" s="211">
        <f t="shared" ref="D246:E246" si="334">+D146</f>
        <v>0</v>
      </c>
      <c r="E246" s="212">
        <f t="shared" si="334"/>
        <v>0</v>
      </c>
      <c r="F246" s="43"/>
      <c r="G246" s="212">
        <f t="shared" ref="G246:I246" si="335">+G146</f>
        <v>0</v>
      </c>
      <c r="H246" s="212">
        <f t="shared" si="335"/>
        <v>0</v>
      </c>
      <c r="I246" s="212">
        <f t="shared" si="335"/>
        <v>0</v>
      </c>
      <c r="J246" s="68">
        <f t="shared" si="246"/>
        <v>0</v>
      </c>
      <c r="K246" s="42"/>
      <c r="L246" s="212">
        <f t="shared" ref="L246:N246" si="336">+L146</f>
        <v>0</v>
      </c>
      <c r="M246" s="212">
        <f t="shared" si="336"/>
        <v>0</v>
      </c>
      <c r="N246" s="212">
        <f t="shared" si="336"/>
        <v>0</v>
      </c>
      <c r="O246" s="68">
        <f t="shared" si="248"/>
        <v>0</v>
      </c>
      <c r="P246" s="42"/>
      <c r="Q246" s="123" t="str">
        <f t="shared" si="254"/>
        <v>ja</v>
      </c>
      <c r="R246" s="123" t="str">
        <f t="shared" si="255"/>
        <v>ja</v>
      </c>
      <c r="S246" s="123">
        <f>IF(Q246="nee",0,(J246-O246)*(tab!$C$19*tab!$D$8+tab!$D$23))</f>
        <v>0</v>
      </c>
      <c r="T246" s="123">
        <f>(G246-L246)*tab!$E$29+(H246-M246)*tab!$F$29+(I246-N246)*tab!$G$29</f>
        <v>0</v>
      </c>
      <c r="U246" s="123">
        <f t="shared" si="249"/>
        <v>0</v>
      </c>
      <c r="V246" s="181"/>
      <c r="W246" s="123">
        <f>IF(R246="nee",0,(J246-O246)*tab!$C$57)</f>
        <v>0</v>
      </c>
      <c r="X246" s="123">
        <f>IF(R246="nee",0,(G246-L246)*tab!$G$57+(H246-M246)*tab!$H$57+(I246-N246)*tab!$I$57)</f>
        <v>0</v>
      </c>
      <c r="Y246" s="123">
        <f t="shared" si="250"/>
        <v>0</v>
      </c>
      <c r="Z246" s="5"/>
      <c r="AA246" s="22"/>
    </row>
    <row r="247" spans="2:27" ht="12" customHeight="1" x14ac:dyDescent="0.2">
      <c r="B247" s="80"/>
      <c r="C247" s="73"/>
      <c r="D247" s="83"/>
      <c r="E247" s="83"/>
      <c r="F247" s="112"/>
      <c r="G247" s="113">
        <f>SUM(G217:G242)</f>
        <v>4</v>
      </c>
      <c r="H247" s="113">
        <f>SUM(H217:H242)</f>
        <v>0</v>
      </c>
      <c r="I247" s="113">
        <f>SUM(I217:I242)</f>
        <v>0</v>
      </c>
      <c r="J247" s="113">
        <f>SUM(J217:J242)</f>
        <v>4</v>
      </c>
      <c r="K247" s="114"/>
      <c r="L247" s="113">
        <f>SUM(L217:L242)</f>
        <v>1</v>
      </c>
      <c r="M247" s="113">
        <f>SUM(M217:M242)</f>
        <v>0</v>
      </c>
      <c r="N247" s="113">
        <f>SUM(N217:N242)</f>
        <v>0</v>
      </c>
      <c r="O247" s="113">
        <f>SUM(O217:O242)</f>
        <v>1</v>
      </c>
      <c r="P247" s="114"/>
      <c r="Q247" s="114"/>
      <c r="R247" s="114"/>
      <c r="S247" s="222"/>
      <c r="T247" s="222"/>
      <c r="U247" s="195">
        <f t="shared" ref="U247" si="337">SUM(U217:U246)</f>
        <v>37263.922272000003</v>
      </c>
      <c r="V247" s="114"/>
      <c r="W247" s="223"/>
      <c r="X247" s="223"/>
      <c r="Y247" s="196">
        <f>SUM(Y217:Y246)</f>
        <v>4025.07</v>
      </c>
      <c r="Z247" s="5"/>
      <c r="AA247" s="22"/>
    </row>
    <row r="248" spans="2:27" ht="12" customHeight="1" x14ac:dyDescent="0.2">
      <c r="B248" s="18"/>
      <c r="C248" s="1"/>
      <c r="D248" s="38"/>
      <c r="E248" s="2"/>
      <c r="F248" s="2"/>
      <c r="G248" s="42"/>
      <c r="H248" s="42"/>
      <c r="I248" s="42"/>
      <c r="J248" s="42"/>
      <c r="K248" s="42"/>
      <c r="L248" s="42"/>
      <c r="M248" s="42"/>
      <c r="N248" s="42"/>
      <c r="O248" s="42"/>
      <c r="P248" s="42"/>
      <c r="Q248" s="42"/>
      <c r="R248" s="42"/>
      <c r="S248" s="42"/>
      <c r="T248" s="42"/>
      <c r="W248" s="7"/>
      <c r="X248" s="7"/>
      <c r="Y248" s="7"/>
      <c r="Z248" s="48"/>
      <c r="AA248" s="22"/>
    </row>
    <row r="249" spans="2:27" ht="12" customHeight="1" x14ac:dyDescent="0.2">
      <c r="B249" s="18"/>
      <c r="C249" s="97"/>
      <c r="D249" s="176" t="s">
        <v>63</v>
      </c>
      <c r="E249" s="27"/>
      <c r="F249" s="27"/>
      <c r="G249" s="28"/>
      <c r="H249" s="29"/>
      <c r="I249" s="29"/>
      <c r="J249" s="30"/>
      <c r="K249" s="30"/>
      <c r="L249" s="28"/>
      <c r="M249" s="29"/>
      <c r="N249" s="120"/>
      <c r="O249" s="49"/>
      <c r="P249" s="49"/>
      <c r="Q249" s="49"/>
      <c r="R249" s="49"/>
      <c r="S249" s="49"/>
      <c r="T249" s="49"/>
      <c r="U249" s="49"/>
      <c r="V249" s="49"/>
      <c r="W249" s="49"/>
      <c r="X249" s="49"/>
      <c r="Y249" s="49"/>
      <c r="Z249" s="41"/>
      <c r="AA249" s="16"/>
    </row>
    <row r="250" spans="2:27" ht="12" customHeight="1" x14ac:dyDescent="0.2">
      <c r="B250" s="18"/>
      <c r="C250" s="97"/>
      <c r="D250" s="176"/>
      <c r="E250" s="27"/>
      <c r="F250" s="27"/>
      <c r="G250" s="28"/>
      <c r="H250" s="29"/>
      <c r="I250" s="29"/>
      <c r="J250" s="30"/>
      <c r="K250" s="30"/>
      <c r="L250" s="28"/>
      <c r="M250" s="29"/>
      <c r="N250" s="120"/>
      <c r="O250" s="49"/>
      <c r="P250" s="49"/>
      <c r="Q250" s="79" t="s">
        <v>87</v>
      </c>
      <c r="R250" s="81" t="s">
        <v>87</v>
      </c>
      <c r="S250" s="180" t="s">
        <v>78</v>
      </c>
      <c r="T250" s="106"/>
      <c r="U250" s="106"/>
      <c r="V250" s="106"/>
      <c r="W250" s="81" t="s">
        <v>76</v>
      </c>
      <c r="X250" s="35"/>
      <c r="Y250" s="35"/>
      <c r="Z250" s="41"/>
      <c r="AA250" s="16"/>
    </row>
    <row r="251" spans="2:27" ht="12" customHeight="1" x14ac:dyDescent="0.2">
      <c r="B251" s="18"/>
      <c r="C251" s="97"/>
      <c r="D251" s="38" t="str">
        <f>+D215</f>
        <v xml:space="preserve">School </v>
      </c>
      <c r="E251" s="28"/>
      <c r="F251" s="27"/>
      <c r="G251" s="76" t="s">
        <v>108</v>
      </c>
      <c r="H251" s="39"/>
      <c r="I251" s="39"/>
      <c r="J251" s="39"/>
      <c r="K251" s="39"/>
      <c r="L251" s="76" t="s">
        <v>109</v>
      </c>
      <c r="M251" s="39"/>
      <c r="N251" s="39"/>
      <c r="O251" s="39"/>
      <c r="P251" s="39"/>
      <c r="Q251" s="81" t="s">
        <v>88</v>
      </c>
      <c r="R251" s="81" t="s">
        <v>90</v>
      </c>
      <c r="S251" s="76" t="s">
        <v>111</v>
      </c>
      <c r="T251" s="81"/>
      <c r="U251" s="40" t="s">
        <v>58</v>
      </c>
      <c r="V251" s="40"/>
      <c r="W251" s="76" t="s">
        <v>130</v>
      </c>
      <c r="X251" s="40"/>
      <c r="Y251" s="40" t="s">
        <v>58</v>
      </c>
      <c r="Z251" s="41"/>
      <c r="AA251" s="16"/>
    </row>
    <row r="252" spans="2:27" ht="12" customHeight="1" x14ac:dyDescent="0.2">
      <c r="B252" s="18"/>
      <c r="C252" s="1"/>
      <c r="D252" s="77" t="s">
        <v>59</v>
      </c>
      <c r="E252" s="74" t="s">
        <v>159</v>
      </c>
      <c r="F252" s="38"/>
      <c r="G252" s="42" t="s">
        <v>17</v>
      </c>
      <c r="H252" s="42" t="s">
        <v>18</v>
      </c>
      <c r="I252" s="42" t="s">
        <v>19</v>
      </c>
      <c r="J252" s="42" t="s">
        <v>61</v>
      </c>
      <c r="K252" s="42"/>
      <c r="L252" s="42" t="s">
        <v>17</v>
      </c>
      <c r="M252" s="42" t="s">
        <v>18</v>
      </c>
      <c r="N252" s="42" t="s">
        <v>19</v>
      </c>
      <c r="O252" s="42" t="s">
        <v>61</v>
      </c>
      <c r="P252" s="42"/>
      <c r="Q252" s="74" t="s">
        <v>89</v>
      </c>
      <c r="R252" s="81" t="s">
        <v>89</v>
      </c>
      <c r="S252" s="74" t="s">
        <v>67</v>
      </c>
      <c r="T252" s="74" t="s">
        <v>68</v>
      </c>
      <c r="U252" s="40" t="s">
        <v>112</v>
      </c>
      <c r="V252" s="40"/>
      <c r="W252" s="42" t="s">
        <v>67</v>
      </c>
      <c r="X252" s="42" t="s">
        <v>68</v>
      </c>
      <c r="Y252" s="40" t="s">
        <v>62</v>
      </c>
      <c r="Z252" s="5"/>
      <c r="AA252" s="22"/>
    </row>
    <row r="253" spans="2:27" ht="12" customHeight="1" x14ac:dyDescent="0.2">
      <c r="B253" s="18"/>
      <c r="C253" s="1">
        <v>1</v>
      </c>
      <c r="D253" s="211" t="str">
        <f>+D153</f>
        <v>C</v>
      </c>
      <c r="E253" s="211" t="str">
        <f>+E153</f>
        <v>88FX</v>
      </c>
      <c r="F253" s="43"/>
      <c r="G253" s="212">
        <f>+G153</f>
        <v>0</v>
      </c>
      <c r="H253" s="212">
        <f t="shared" ref="H253:I253" si="338">+H153</f>
        <v>0</v>
      </c>
      <c r="I253" s="212">
        <f t="shared" si="338"/>
        <v>0</v>
      </c>
      <c r="J253" s="68">
        <f>SUM(G253:I253)</f>
        <v>0</v>
      </c>
      <c r="K253" s="42"/>
      <c r="L253" s="212">
        <f>+L153</f>
        <v>0</v>
      </c>
      <c r="M253" s="212">
        <f t="shared" ref="M253:N253" si="339">+M153</f>
        <v>0</v>
      </c>
      <c r="N253" s="212">
        <f t="shared" si="339"/>
        <v>0</v>
      </c>
      <c r="O253" s="68">
        <f>SUM(L253:N253)</f>
        <v>0</v>
      </c>
      <c r="P253" s="42"/>
      <c r="Q253" s="123" t="str">
        <f t="shared" ref="Q253:R253" si="340">+Q217</f>
        <v>ja</v>
      </c>
      <c r="R253" s="123" t="str">
        <f t="shared" si="340"/>
        <v>ja</v>
      </c>
      <c r="S253" s="123">
        <f>IF(Q253="nee",0,(J253-O253)*(tab!$C$20*tab!$D$8+tab!$D$23))</f>
        <v>0</v>
      </c>
      <c r="T253" s="123">
        <f>IF((J253-O253)&lt;=0,0,(G253-L253)*tab!$E$30+(H253-M253)*tab!$F$30+(I253-N253)*tab!$G$30)</f>
        <v>0</v>
      </c>
      <c r="U253" s="123">
        <f>IF(SUM(S253:T253)&lt;0,0,SUM(S253:T253))</f>
        <v>0</v>
      </c>
      <c r="V253" s="181"/>
      <c r="W253" s="123">
        <f>IF(R253="nee",0,IF((J253-O253)&lt;0,0,(J253-O253)*tab!$C$58))</f>
        <v>0</v>
      </c>
      <c r="X253" s="123">
        <f>IF(R253="nee",0,(G253-L253)*tab!$G$58+(H253-M253)*tab!$H$58+(I253-N253)*tab!$I$58)</f>
        <v>0</v>
      </c>
      <c r="Y253" s="123">
        <f>IF(SUM(W253:X253)&lt;=0,0,SUM(W253:X253))</f>
        <v>0</v>
      </c>
      <c r="Z253" s="5"/>
      <c r="AA253" s="22"/>
    </row>
    <row r="254" spans="2:27" ht="12" customHeight="1" x14ac:dyDescent="0.2">
      <c r="B254" s="18"/>
      <c r="C254" s="1">
        <v>2</v>
      </c>
      <c r="D254" s="211" t="str">
        <f t="shared" ref="D254:E254" si="341">+D154</f>
        <v>D</v>
      </c>
      <c r="E254" s="211" t="str">
        <f t="shared" si="341"/>
        <v>88YR</v>
      </c>
      <c r="F254" s="43"/>
      <c r="G254" s="212">
        <f t="shared" ref="G254:I254" si="342">+G154</f>
        <v>2</v>
      </c>
      <c r="H254" s="212">
        <f t="shared" si="342"/>
        <v>0</v>
      </c>
      <c r="I254" s="212">
        <f t="shared" si="342"/>
        <v>0</v>
      </c>
      <c r="J254" s="68">
        <f t="shared" ref="J254:J282" si="343">SUM(G254:I254)</f>
        <v>2</v>
      </c>
      <c r="K254" s="42"/>
      <c r="L254" s="212">
        <f t="shared" ref="L254:N254" si="344">+L154</f>
        <v>0</v>
      </c>
      <c r="M254" s="212">
        <f t="shared" si="344"/>
        <v>0</v>
      </c>
      <c r="N254" s="212">
        <f t="shared" si="344"/>
        <v>0</v>
      </c>
      <c r="O254" s="68">
        <f t="shared" ref="O254:O282" si="345">SUM(L254:N254)</f>
        <v>0</v>
      </c>
      <c r="P254" s="42"/>
      <c r="Q254" s="123" t="str">
        <f t="shared" ref="Q254:R254" si="346">+Q218</f>
        <v>ja</v>
      </c>
      <c r="R254" s="123" t="str">
        <f t="shared" si="346"/>
        <v>ja</v>
      </c>
      <c r="S254" s="123">
        <f>IF(Q254="nee",0,(J254-O254)*(tab!$C$20*tab!$D$8+tab!$D$23))</f>
        <v>5470.4489440000007</v>
      </c>
      <c r="T254" s="123">
        <f>IF((J254-O254)&lt;=0,0,(G254-L254)*tab!$E$30+(H254-M254)*tab!$F$30+(I254-N254)*tab!$G$30)</f>
        <v>15666.993920000001</v>
      </c>
      <c r="U254" s="123">
        <f t="shared" ref="U254:U282" si="347">IF(SUM(S254:T254)&lt;0,0,SUM(S254:T254))</f>
        <v>21137.442864000001</v>
      </c>
      <c r="V254" s="181"/>
      <c r="W254" s="123">
        <f>IF(R254="nee",0,IF((J254-O254)&lt;0,0,(J254-O254)*tab!$C$58))</f>
        <v>1118.46</v>
      </c>
      <c r="X254" s="123">
        <f>IF(R254="nee",0,(G254-L254)*tab!$G$58+(H254-M254)*tab!$H$58+(I254-N254)*tab!$I$58)</f>
        <v>1568.8</v>
      </c>
      <c r="Y254" s="123">
        <f t="shared" ref="Y254:Y282" si="348">IF(SUM(W254:X254)&lt;=0,0,SUM(W254:X254))</f>
        <v>2687.26</v>
      </c>
      <c r="Z254" s="5"/>
      <c r="AA254" s="22"/>
    </row>
    <row r="255" spans="2:27" ht="12" customHeight="1" x14ac:dyDescent="0.2">
      <c r="B255" s="18"/>
      <c r="C255" s="1">
        <v>3</v>
      </c>
      <c r="D255" s="211" t="str">
        <f t="shared" ref="D255:E255" si="349">+D155</f>
        <v>E</v>
      </c>
      <c r="E255" s="211" t="str">
        <f t="shared" si="349"/>
        <v>88PE</v>
      </c>
      <c r="F255" s="43"/>
      <c r="G255" s="212">
        <f t="shared" ref="G255:I255" si="350">+G155</f>
        <v>0</v>
      </c>
      <c r="H255" s="212">
        <f t="shared" si="350"/>
        <v>0</v>
      </c>
      <c r="I255" s="212">
        <f t="shared" si="350"/>
        <v>0</v>
      </c>
      <c r="J255" s="68">
        <f t="shared" si="343"/>
        <v>0</v>
      </c>
      <c r="K255" s="42"/>
      <c r="L255" s="212">
        <f t="shared" ref="L255:N255" si="351">+L155</f>
        <v>1</v>
      </c>
      <c r="M255" s="212">
        <f t="shared" si="351"/>
        <v>0</v>
      </c>
      <c r="N255" s="212">
        <f t="shared" si="351"/>
        <v>0</v>
      </c>
      <c r="O255" s="68">
        <f t="shared" si="345"/>
        <v>1</v>
      </c>
      <c r="P255" s="42"/>
      <c r="Q255" s="123" t="str">
        <f t="shared" ref="Q255:R255" si="352">+Q219</f>
        <v>ja</v>
      </c>
      <c r="R255" s="123" t="str">
        <f t="shared" si="352"/>
        <v>ja</v>
      </c>
      <c r="S255" s="123">
        <f>IF(Q255="nee",0,(J255-O255)*(tab!$C$20*tab!$D$8+tab!$D$23))</f>
        <v>-2735.2244720000003</v>
      </c>
      <c r="T255" s="123">
        <f>IF((J255-O255)&lt;=0,0,(G255-L255)*tab!$E$30+(H255-M255)*tab!$F$30+(I255-N255)*tab!$G$30)</f>
        <v>0</v>
      </c>
      <c r="U255" s="123">
        <f t="shared" si="347"/>
        <v>0</v>
      </c>
      <c r="V255" s="181"/>
      <c r="W255" s="123">
        <f>IF(R255="nee",0,IF((J255-O255)&lt;0,0,(J255-O255)*tab!$C$58))</f>
        <v>0</v>
      </c>
      <c r="X255" s="123">
        <f>IF(R255="nee",0,(G255-L255)*tab!$G$58+(H255-M255)*tab!$H$58+(I255-N255)*tab!$I$58)</f>
        <v>-784.4</v>
      </c>
      <c r="Y255" s="123">
        <f t="shared" si="348"/>
        <v>0</v>
      </c>
      <c r="Z255" s="5"/>
      <c r="AA255" s="22"/>
    </row>
    <row r="256" spans="2:27" ht="12" customHeight="1" x14ac:dyDescent="0.2">
      <c r="B256" s="18"/>
      <c r="C256" s="1">
        <v>4</v>
      </c>
      <c r="D256" s="211" t="str">
        <f t="shared" ref="D256:E256" si="353">+D156</f>
        <v>F</v>
      </c>
      <c r="E256" s="211" t="str">
        <f t="shared" si="353"/>
        <v>77KM</v>
      </c>
      <c r="F256" s="43"/>
      <c r="G256" s="212">
        <f t="shared" ref="G256:I256" si="354">+G156</f>
        <v>2</v>
      </c>
      <c r="H256" s="212">
        <f t="shared" si="354"/>
        <v>0</v>
      </c>
      <c r="I256" s="212">
        <f t="shared" si="354"/>
        <v>0</v>
      </c>
      <c r="J256" s="68">
        <f t="shared" si="343"/>
        <v>2</v>
      </c>
      <c r="K256" s="42"/>
      <c r="L256" s="212">
        <f t="shared" ref="L256:N256" si="355">+L156</f>
        <v>1</v>
      </c>
      <c r="M256" s="212">
        <f t="shared" si="355"/>
        <v>0</v>
      </c>
      <c r="N256" s="212">
        <f t="shared" si="355"/>
        <v>0</v>
      </c>
      <c r="O256" s="68">
        <f t="shared" si="345"/>
        <v>1</v>
      </c>
      <c r="P256" s="42"/>
      <c r="Q256" s="123" t="str">
        <f t="shared" ref="Q256:R256" si="356">+Q220</f>
        <v>ja</v>
      </c>
      <c r="R256" s="123" t="str">
        <f t="shared" si="356"/>
        <v>ja</v>
      </c>
      <c r="S256" s="123">
        <f>IF(Q256="nee",0,(J256-O256)*(tab!$C$20*tab!$D$8+tab!$D$23))</f>
        <v>2735.2244720000003</v>
      </c>
      <c r="T256" s="123">
        <f>IF((J256-O256)&lt;=0,0,(G256-L256)*tab!$E$30+(H256-M256)*tab!$F$30+(I256-N256)*tab!$G$30)</f>
        <v>7833.4969600000004</v>
      </c>
      <c r="U256" s="123">
        <f t="shared" si="347"/>
        <v>10568.721432</v>
      </c>
      <c r="V256" s="181"/>
      <c r="W256" s="123">
        <f>IF(R256="nee",0,IF((J256-O256)&lt;0,0,(J256-O256)*tab!$C$58))</f>
        <v>559.23</v>
      </c>
      <c r="X256" s="123">
        <f>IF(R256="nee",0,(G256-L256)*tab!$G$58+(H256-M256)*tab!$H$58+(I256-N256)*tab!$I$58)</f>
        <v>784.4</v>
      </c>
      <c r="Y256" s="123">
        <f t="shared" si="348"/>
        <v>1343.63</v>
      </c>
      <c r="Z256" s="5"/>
      <c r="AA256" s="22"/>
    </row>
    <row r="257" spans="2:27" ht="12" customHeight="1" x14ac:dyDescent="0.2">
      <c r="B257" s="18"/>
      <c r="C257" s="1">
        <v>5</v>
      </c>
      <c r="D257" s="211" t="str">
        <f t="shared" ref="D257:E257" si="357">+D157</f>
        <v>G</v>
      </c>
      <c r="E257" s="211" t="str">
        <f t="shared" si="357"/>
        <v>88WT</v>
      </c>
      <c r="F257" s="43"/>
      <c r="G257" s="212">
        <f t="shared" ref="G257:I257" si="358">+G157</f>
        <v>0</v>
      </c>
      <c r="H257" s="212">
        <f t="shared" si="358"/>
        <v>0</v>
      </c>
      <c r="I257" s="212">
        <f t="shared" si="358"/>
        <v>0</v>
      </c>
      <c r="J257" s="68">
        <f t="shared" si="343"/>
        <v>0</v>
      </c>
      <c r="K257" s="42"/>
      <c r="L257" s="212">
        <f t="shared" ref="L257:N257" si="359">+L157</f>
        <v>0</v>
      </c>
      <c r="M257" s="212">
        <f t="shared" si="359"/>
        <v>0</v>
      </c>
      <c r="N257" s="212">
        <f t="shared" si="359"/>
        <v>0</v>
      </c>
      <c r="O257" s="68">
        <f t="shared" si="345"/>
        <v>0</v>
      </c>
      <c r="P257" s="42"/>
      <c r="Q257" s="123" t="str">
        <f t="shared" ref="Q257:R257" si="360">+Q221</f>
        <v>ja</v>
      </c>
      <c r="R257" s="123" t="str">
        <f t="shared" si="360"/>
        <v>ja</v>
      </c>
      <c r="S257" s="123">
        <f>IF(Q257="nee",0,(J257-O257)*(tab!$C$20*tab!$D$8+tab!$D$23))</f>
        <v>0</v>
      </c>
      <c r="T257" s="123">
        <f>IF((J257-O257)&lt;=0,0,(G257-L257)*tab!$E$30+(H257-M257)*tab!$F$30+(I257-N257)*tab!$G$30)</f>
        <v>0</v>
      </c>
      <c r="U257" s="123">
        <f t="shared" si="347"/>
        <v>0</v>
      </c>
      <c r="V257" s="181"/>
      <c r="W257" s="123">
        <f>IF(R257="nee",0,IF((J257-O257)&lt;0,0,(J257-O257)*tab!$C$58))</f>
        <v>0</v>
      </c>
      <c r="X257" s="123">
        <f>IF(R257="nee",0,(G257-L257)*tab!$G$58+(H257-M257)*tab!$H$58+(I257-N257)*tab!$I$58)</f>
        <v>0</v>
      </c>
      <c r="Y257" s="123">
        <f t="shared" si="348"/>
        <v>0</v>
      </c>
      <c r="Z257" s="5"/>
      <c r="AA257" s="22"/>
    </row>
    <row r="258" spans="2:27" ht="12" customHeight="1" x14ac:dyDescent="0.2">
      <c r="B258" s="18"/>
      <c r="C258" s="1">
        <v>6</v>
      </c>
      <c r="D258" s="211" t="str">
        <f t="shared" ref="D258:E258" si="361">+D158</f>
        <v>H</v>
      </c>
      <c r="E258" s="211" t="str">
        <f t="shared" si="361"/>
        <v>88XF</v>
      </c>
      <c r="F258" s="43"/>
      <c r="G258" s="212">
        <f t="shared" ref="G258:I258" si="362">+G158</f>
        <v>0</v>
      </c>
      <c r="H258" s="212">
        <f t="shared" si="362"/>
        <v>0</v>
      </c>
      <c r="I258" s="212">
        <f t="shared" si="362"/>
        <v>0</v>
      </c>
      <c r="J258" s="68">
        <f t="shared" si="343"/>
        <v>0</v>
      </c>
      <c r="K258" s="42"/>
      <c r="L258" s="212">
        <f t="shared" ref="L258:N258" si="363">+L158</f>
        <v>0</v>
      </c>
      <c r="M258" s="212">
        <f t="shared" si="363"/>
        <v>0</v>
      </c>
      <c r="N258" s="212">
        <f t="shared" si="363"/>
        <v>0</v>
      </c>
      <c r="O258" s="68">
        <f t="shared" si="345"/>
        <v>0</v>
      </c>
      <c r="P258" s="42"/>
      <c r="Q258" s="123" t="str">
        <f t="shared" ref="Q258:R258" si="364">+Q222</f>
        <v>ja</v>
      </c>
      <c r="R258" s="123" t="str">
        <f t="shared" si="364"/>
        <v>ja</v>
      </c>
      <c r="S258" s="123">
        <f>IF(Q258="nee",0,(J258-O258)*(tab!$C$20*tab!$D$8+tab!$D$23))</f>
        <v>0</v>
      </c>
      <c r="T258" s="123">
        <f>IF((J258-O258)&lt;=0,0,(G258-L258)*tab!$E$30+(H258-M258)*tab!$F$30+(I258-N258)*tab!$G$30)</f>
        <v>0</v>
      </c>
      <c r="U258" s="123">
        <f t="shared" si="347"/>
        <v>0</v>
      </c>
      <c r="V258" s="181"/>
      <c r="W258" s="123">
        <f>IF(R258="nee",0,IF((J258-O258)&lt;0,0,(J258-O258)*tab!$C$58))</f>
        <v>0</v>
      </c>
      <c r="X258" s="123">
        <f>IF(R258="nee",0,(G258-L258)*tab!$G$58+(H258-M258)*tab!$H$58+(I258-N258)*tab!$I$58)</f>
        <v>0</v>
      </c>
      <c r="Y258" s="123">
        <f t="shared" si="348"/>
        <v>0</v>
      </c>
      <c r="Z258" s="5"/>
      <c r="AA258" s="22"/>
    </row>
    <row r="259" spans="2:27" ht="12" customHeight="1" x14ac:dyDescent="0.2">
      <c r="B259" s="18"/>
      <c r="C259" s="1">
        <v>7</v>
      </c>
      <c r="D259" s="211" t="str">
        <f t="shared" ref="D259:E259" si="365">+D159</f>
        <v>I</v>
      </c>
      <c r="E259" s="211" t="str">
        <f t="shared" si="365"/>
        <v>88WD</v>
      </c>
      <c r="F259" s="43"/>
      <c r="G259" s="212">
        <f t="shared" ref="G259:I259" si="366">+G159</f>
        <v>2</v>
      </c>
      <c r="H259" s="212">
        <f t="shared" si="366"/>
        <v>0</v>
      </c>
      <c r="I259" s="212">
        <f t="shared" si="366"/>
        <v>0</v>
      </c>
      <c r="J259" s="68">
        <f t="shared" si="343"/>
        <v>2</v>
      </c>
      <c r="K259" s="42"/>
      <c r="L259" s="212">
        <f t="shared" ref="L259:N259" si="367">+L159</f>
        <v>0</v>
      </c>
      <c r="M259" s="212">
        <f t="shared" si="367"/>
        <v>0</v>
      </c>
      <c r="N259" s="212">
        <f t="shared" si="367"/>
        <v>0</v>
      </c>
      <c r="O259" s="68">
        <f t="shared" si="345"/>
        <v>0</v>
      </c>
      <c r="P259" s="42"/>
      <c r="Q259" s="123" t="str">
        <f t="shared" ref="Q259:R259" si="368">+Q223</f>
        <v>ja</v>
      </c>
      <c r="R259" s="123" t="str">
        <f t="shared" si="368"/>
        <v>ja</v>
      </c>
      <c r="S259" s="123">
        <f>IF(Q259="nee",0,(J259-O259)*(tab!$C$20*tab!$D$8+tab!$D$23))</f>
        <v>5470.4489440000007</v>
      </c>
      <c r="T259" s="123">
        <f>IF((J259-O259)&lt;=0,0,(G259-L259)*tab!$E$30+(H259-M259)*tab!$F$30+(I259-N259)*tab!$G$30)</f>
        <v>15666.993920000001</v>
      </c>
      <c r="U259" s="123">
        <f t="shared" si="347"/>
        <v>21137.442864000001</v>
      </c>
      <c r="V259" s="181"/>
      <c r="W259" s="123">
        <f>IF(R259="nee",0,IF((J259-O259)&lt;0,0,(J259-O259)*tab!$C$58))</f>
        <v>1118.46</v>
      </c>
      <c r="X259" s="123">
        <f>IF(R259="nee",0,(G259-L259)*tab!$G$58+(H259-M259)*tab!$H$58+(I259-N259)*tab!$I$58)</f>
        <v>1568.8</v>
      </c>
      <c r="Y259" s="123">
        <f t="shared" si="348"/>
        <v>2687.26</v>
      </c>
      <c r="Z259" s="5"/>
      <c r="AA259" s="22"/>
    </row>
    <row r="260" spans="2:27" ht="12" customHeight="1" x14ac:dyDescent="0.2">
      <c r="B260" s="18"/>
      <c r="C260" s="1">
        <v>8</v>
      </c>
      <c r="D260" s="211" t="str">
        <f t="shared" ref="D260:E260" si="369">+D160</f>
        <v>J</v>
      </c>
      <c r="E260" s="211" t="str">
        <f t="shared" si="369"/>
        <v>88BG</v>
      </c>
      <c r="F260" s="43"/>
      <c r="G260" s="212">
        <f t="shared" ref="G260:I260" si="370">+G160</f>
        <v>0</v>
      </c>
      <c r="H260" s="212">
        <f t="shared" si="370"/>
        <v>0</v>
      </c>
      <c r="I260" s="212">
        <f t="shared" si="370"/>
        <v>0</v>
      </c>
      <c r="J260" s="68">
        <f t="shared" si="343"/>
        <v>0</v>
      </c>
      <c r="K260" s="42"/>
      <c r="L260" s="212">
        <f t="shared" ref="L260:N260" si="371">+L160</f>
        <v>0</v>
      </c>
      <c r="M260" s="212">
        <f t="shared" si="371"/>
        <v>0</v>
      </c>
      <c r="N260" s="212">
        <f t="shared" si="371"/>
        <v>0</v>
      </c>
      <c r="O260" s="68">
        <f t="shared" si="345"/>
        <v>0</v>
      </c>
      <c r="P260" s="42"/>
      <c r="Q260" s="123" t="str">
        <f t="shared" ref="Q260:R260" si="372">+Q224</f>
        <v>ja</v>
      </c>
      <c r="R260" s="123" t="str">
        <f t="shared" si="372"/>
        <v>ja</v>
      </c>
      <c r="S260" s="123">
        <f>IF(Q260="nee",0,(J260-O260)*(tab!$C$20*tab!$D$8+tab!$D$23))</f>
        <v>0</v>
      </c>
      <c r="T260" s="123">
        <f>IF((J260-O260)&lt;=0,0,(G260-L260)*tab!$E$30+(H260-M260)*tab!$F$30+(I260-N260)*tab!$G$30)</f>
        <v>0</v>
      </c>
      <c r="U260" s="123">
        <f t="shared" si="347"/>
        <v>0</v>
      </c>
      <c r="V260" s="181"/>
      <c r="W260" s="123">
        <f>IF(R260="nee",0,IF((J260-O260)&lt;0,0,(J260-O260)*tab!$C$58))</f>
        <v>0</v>
      </c>
      <c r="X260" s="123">
        <f>IF(R260="nee",0,(G260-L260)*tab!$G$58+(H260-M260)*tab!$H$58+(I260-N260)*tab!$I$58)</f>
        <v>0</v>
      </c>
      <c r="Y260" s="123">
        <f t="shared" si="348"/>
        <v>0</v>
      </c>
      <c r="Z260" s="5"/>
      <c r="AA260" s="22"/>
    </row>
    <row r="261" spans="2:27" ht="12" customHeight="1" x14ac:dyDescent="0.2">
      <c r="B261" s="18"/>
      <c r="C261" s="1">
        <v>9</v>
      </c>
      <c r="D261" s="211">
        <f t="shared" ref="D261:E261" si="373">+D161</f>
        <v>0</v>
      </c>
      <c r="E261" s="211">
        <f t="shared" si="373"/>
        <v>0</v>
      </c>
      <c r="F261" s="43"/>
      <c r="G261" s="212">
        <f t="shared" ref="G261:I261" si="374">+G161</f>
        <v>0</v>
      </c>
      <c r="H261" s="212">
        <f t="shared" si="374"/>
        <v>0</v>
      </c>
      <c r="I261" s="212">
        <f t="shared" si="374"/>
        <v>0</v>
      </c>
      <c r="J261" s="68">
        <f t="shared" si="343"/>
        <v>0</v>
      </c>
      <c r="K261" s="42"/>
      <c r="L261" s="212">
        <f t="shared" ref="L261:N261" si="375">+L161</f>
        <v>0</v>
      </c>
      <c r="M261" s="212">
        <f t="shared" si="375"/>
        <v>0</v>
      </c>
      <c r="N261" s="212">
        <f t="shared" si="375"/>
        <v>0</v>
      </c>
      <c r="O261" s="68">
        <f t="shared" si="345"/>
        <v>0</v>
      </c>
      <c r="P261" s="42"/>
      <c r="Q261" s="123" t="str">
        <f t="shared" ref="Q261:R261" si="376">+Q225</f>
        <v>ja</v>
      </c>
      <c r="R261" s="123" t="str">
        <f t="shared" si="376"/>
        <v>ja</v>
      </c>
      <c r="S261" s="123">
        <f>IF(Q261="nee",0,(J261-O261)*(tab!$C$20*tab!$D$8+tab!$D$23))</f>
        <v>0</v>
      </c>
      <c r="T261" s="123">
        <f>IF((J261-O261)&lt;=0,0,(G261-L261)*tab!$E$30+(H261-M261)*tab!$F$30+(I261-N261)*tab!$G$30)</f>
        <v>0</v>
      </c>
      <c r="U261" s="123">
        <f t="shared" si="347"/>
        <v>0</v>
      </c>
      <c r="V261" s="181"/>
      <c r="W261" s="123">
        <f>IF(R261="nee",0,IF((J261-O261)&lt;0,0,(J261-O261)*tab!$C$58))</f>
        <v>0</v>
      </c>
      <c r="X261" s="123">
        <f>IF(R261="nee",0,(G261-L261)*tab!$G$58+(H261-M261)*tab!$H$58+(I261-N261)*tab!$I$58)</f>
        <v>0</v>
      </c>
      <c r="Y261" s="123">
        <f t="shared" si="348"/>
        <v>0</v>
      </c>
      <c r="Z261" s="5"/>
      <c r="AA261" s="22"/>
    </row>
    <row r="262" spans="2:27" ht="12" customHeight="1" x14ac:dyDescent="0.2">
      <c r="B262" s="18"/>
      <c r="C262" s="1">
        <v>10</v>
      </c>
      <c r="D262" s="211">
        <f t="shared" ref="D262:E262" si="377">+D162</f>
        <v>0</v>
      </c>
      <c r="E262" s="211">
        <f t="shared" si="377"/>
        <v>0</v>
      </c>
      <c r="F262" s="43"/>
      <c r="G262" s="212">
        <f t="shared" ref="G262:I262" si="378">+G162</f>
        <v>0</v>
      </c>
      <c r="H262" s="212">
        <f t="shared" si="378"/>
        <v>0</v>
      </c>
      <c r="I262" s="212">
        <f t="shared" si="378"/>
        <v>0</v>
      </c>
      <c r="J262" s="68">
        <f t="shared" si="343"/>
        <v>0</v>
      </c>
      <c r="K262" s="42"/>
      <c r="L262" s="212">
        <f t="shared" ref="L262:N262" si="379">+L162</f>
        <v>0</v>
      </c>
      <c r="M262" s="212">
        <f t="shared" si="379"/>
        <v>0</v>
      </c>
      <c r="N262" s="212">
        <f t="shared" si="379"/>
        <v>0</v>
      </c>
      <c r="O262" s="68">
        <f t="shared" si="345"/>
        <v>0</v>
      </c>
      <c r="P262" s="42"/>
      <c r="Q262" s="123" t="str">
        <f t="shared" ref="Q262:R262" si="380">+Q226</f>
        <v>ja</v>
      </c>
      <c r="R262" s="123" t="str">
        <f t="shared" si="380"/>
        <v>ja</v>
      </c>
      <c r="S262" s="123">
        <f>IF(Q262="nee",0,(J262-O262)*(tab!$C$20*tab!$D$8+tab!$D$23))</f>
        <v>0</v>
      </c>
      <c r="T262" s="123">
        <f>IF((J262-O262)&lt;=0,0,(G262-L262)*tab!$E$30+(H262-M262)*tab!$F$30+(I262-N262)*tab!$G$30)</f>
        <v>0</v>
      </c>
      <c r="U262" s="123">
        <f t="shared" si="347"/>
        <v>0</v>
      </c>
      <c r="V262" s="181"/>
      <c r="W262" s="123">
        <f>IF(R262="nee",0,IF((J262-O262)&lt;0,0,(J262-O262)*tab!$C$58))</f>
        <v>0</v>
      </c>
      <c r="X262" s="123">
        <f>IF(R262="nee",0,(G262-L262)*tab!$G$58+(H262-M262)*tab!$H$58+(I262-N262)*tab!$I$58)</f>
        <v>0</v>
      </c>
      <c r="Y262" s="123">
        <f t="shared" si="348"/>
        <v>0</v>
      </c>
      <c r="Z262" s="5"/>
      <c r="AA262" s="22"/>
    </row>
    <row r="263" spans="2:27" ht="12" customHeight="1" x14ac:dyDescent="0.2">
      <c r="B263" s="18"/>
      <c r="C263" s="1">
        <v>11</v>
      </c>
      <c r="D263" s="211">
        <f t="shared" ref="D263:E263" si="381">+D163</f>
        <v>0</v>
      </c>
      <c r="E263" s="211">
        <f t="shared" si="381"/>
        <v>0</v>
      </c>
      <c r="F263" s="43"/>
      <c r="G263" s="212">
        <f t="shared" ref="G263:I263" si="382">+G163</f>
        <v>0</v>
      </c>
      <c r="H263" s="212">
        <f t="shared" si="382"/>
        <v>0</v>
      </c>
      <c r="I263" s="212">
        <f t="shared" si="382"/>
        <v>0</v>
      </c>
      <c r="J263" s="68">
        <f t="shared" si="343"/>
        <v>0</v>
      </c>
      <c r="K263" s="42"/>
      <c r="L263" s="212">
        <f t="shared" ref="L263:N263" si="383">+L163</f>
        <v>0</v>
      </c>
      <c r="M263" s="212">
        <f t="shared" si="383"/>
        <v>0</v>
      </c>
      <c r="N263" s="212">
        <f t="shared" si="383"/>
        <v>0</v>
      </c>
      <c r="O263" s="68">
        <f t="shared" si="345"/>
        <v>0</v>
      </c>
      <c r="P263" s="42"/>
      <c r="Q263" s="123" t="str">
        <f t="shared" ref="Q263:R263" si="384">+Q227</f>
        <v>ja</v>
      </c>
      <c r="R263" s="123" t="str">
        <f t="shared" si="384"/>
        <v>ja</v>
      </c>
      <c r="S263" s="123">
        <f>IF(Q263="nee",0,(J263-O263)*(tab!$C$20*tab!$D$8+tab!$D$23))</f>
        <v>0</v>
      </c>
      <c r="T263" s="123">
        <f>IF((J263-O263)&lt;=0,0,(G263-L263)*tab!$E$30+(H263-M263)*tab!$F$30+(I263-N263)*tab!$G$30)</f>
        <v>0</v>
      </c>
      <c r="U263" s="123">
        <f t="shared" si="347"/>
        <v>0</v>
      </c>
      <c r="V263" s="181"/>
      <c r="W263" s="123">
        <f>IF(R263="nee",0,IF((J263-O263)&lt;0,0,(J263-O263)*tab!$C$58))</f>
        <v>0</v>
      </c>
      <c r="X263" s="123">
        <f>IF(R263="nee",0,(G263-L263)*tab!$G$58+(H263-M263)*tab!$H$58+(I263-N263)*tab!$I$58)</f>
        <v>0</v>
      </c>
      <c r="Y263" s="123">
        <f t="shared" si="348"/>
        <v>0</v>
      </c>
      <c r="Z263" s="5"/>
      <c r="AA263" s="22"/>
    </row>
    <row r="264" spans="2:27" ht="12" customHeight="1" x14ac:dyDescent="0.2">
      <c r="B264" s="18"/>
      <c r="C264" s="1">
        <v>12</v>
      </c>
      <c r="D264" s="211">
        <f t="shared" ref="D264:E264" si="385">+D164</f>
        <v>0</v>
      </c>
      <c r="E264" s="211">
        <f t="shared" si="385"/>
        <v>0</v>
      </c>
      <c r="F264" s="43"/>
      <c r="G264" s="212">
        <f t="shared" ref="G264:I264" si="386">+G164</f>
        <v>0</v>
      </c>
      <c r="H264" s="212">
        <f t="shared" si="386"/>
        <v>0</v>
      </c>
      <c r="I264" s="212">
        <f t="shared" si="386"/>
        <v>0</v>
      </c>
      <c r="J264" s="68">
        <f t="shared" si="343"/>
        <v>0</v>
      </c>
      <c r="K264" s="42"/>
      <c r="L264" s="212">
        <f t="shared" ref="L264:N264" si="387">+L164</f>
        <v>0</v>
      </c>
      <c r="M264" s="212">
        <f t="shared" si="387"/>
        <v>0</v>
      </c>
      <c r="N264" s="212">
        <f t="shared" si="387"/>
        <v>0</v>
      </c>
      <c r="O264" s="68">
        <f t="shared" si="345"/>
        <v>0</v>
      </c>
      <c r="P264" s="42"/>
      <c r="Q264" s="123" t="str">
        <f t="shared" ref="Q264:R264" si="388">+Q228</f>
        <v>ja</v>
      </c>
      <c r="R264" s="123" t="str">
        <f t="shared" si="388"/>
        <v>ja</v>
      </c>
      <c r="S264" s="123">
        <f>IF(Q264="nee",0,(J264-O264)*(tab!$C$20*tab!$D$8+tab!$D$23))</f>
        <v>0</v>
      </c>
      <c r="T264" s="123">
        <f>IF((J264-O264)&lt;=0,0,(G264-L264)*tab!$E$30+(H264-M264)*tab!$F$30+(I264-N264)*tab!$G$30)</f>
        <v>0</v>
      </c>
      <c r="U264" s="123">
        <f t="shared" si="347"/>
        <v>0</v>
      </c>
      <c r="V264" s="181"/>
      <c r="W264" s="123">
        <f>IF(R264="nee",0,IF((J264-O264)&lt;0,0,(J264-O264)*tab!$C$58))</f>
        <v>0</v>
      </c>
      <c r="X264" s="123">
        <f>IF(R264="nee",0,(G264-L264)*tab!$G$58+(H264-M264)*tab!$H$58+(I264-N264)*tab!$I$58)</f>
        <v>0</v>
      </c>
      <c r="Y264" s="123">
        <f t="shared" si="348"/>
        <v>0</v>
      </c>
      <c r="Z264" s="5"/>
      <c r="AA264" s="22"/>
    </row>
    <row r="265" spans="2:27" ht="12" customHeight="1" x14ac:dyDescent="0.2">
      <c r="B265" s="18"/>
      <c r="C265" s="1">
        <v>13</v>
      </c>
      <c r="D265" s="211">
        <f t="shared" ref="D265:E265" si="389">+D165</f>
        <v>0</v>
      </c>
      <c r="E265" s="211">
        <f t="shared" si="389"/>
        <v>0</v>
      </c>
      <c r="F265" s="43"/>
      <c r="G265" s="212">
        <f t="shared" ref="G265:I265" si="390">+G165</f>
        <v>0</v>
      </c>
      <c r="H265" s="212">
        <f t="shared" si="390"/>
        <v>0</v>
      </c>
      <c r="I265" s="212">
        <f t="shared" si="390"/>
        <v>0</v>
      </c>
      <c r="J265" s="68">
        <f t="shared" si="343"/>
        <v>0</v>
      </c>
      <c r="K265" s="42"/>
      <c r="L265" s="212">
        <f t="shared" ref="L265:N265" si="391">+L165</f>
        <v>0</v>
      </c>
      <c r="M265" s="212">
        <f t="shared" si="391"/>
        <v>0</v>
      </c>
      <c r="N265" s="212">
        <f t="shared" si="391"/>
        <v>0</v>
      </c>
      <c r="O265" s="68">
        <f t="shared" si="345"/>
        <v>0</v>
      </c>
      <c r="P265" s="42"/>
      <c r="Q265" s="123" t="str">
        <f t="shared" ref="Q265:R265" si="392">+Q229</f>
        <v>ja</v>
      </c>
      <c r="R265" s="123" t="str">
        <f t="shared" si="392"/>
        <v>ja</v>
      </c>
      <c r="S265" s="123">
        <f>IF(Q265="nee",0,(J265-O265)*(tab!$C$20*tab!$D$8+tab!$D$23))</f>
        <v>0</v>
      </c>
      <c r="T265" s="123">
        <f>IF((J265-O265)&lt;=0,0,(G265-L265)*tab!$E$30+(H265-M265)*tab!$F$30+(I265-N265)*tab!$G$30)</f>
        <v>0</v>
      </c>
      <c r="U265" s="123">
        <f t="shared" si="347"/>
        <v>0</v>
      </c>
      <c r="V265" s="181"/>
      <c r="W265" s="123">
        <f>IF(R265="nee",0,IF((J265-O265)&lt;0,0,(J265-O265)*tab!$C$58))</f>
        <v>0</v>
      </c>
      <c r="X265" s="123">
        <f>IF(R265="nee",0,(G265-L265)*tab!$G$58+(H265-M265)*tab!$H$58+(I265-N265)*tab!$I$58)</f>
        <v>0</v>
      </c>
      <c r="Y265" s="123">
        <f t="shared" si="348"/>
        <v>0</v>
      </c>
      <c r="Z265" s="5"/>
      <c r="AA265" s="22"/>
    </row>
    <row r="266" spans="2:27" ht="12" customHeight="1" x14ac:dyDescent="0.2">
      <c r="B266" s="18"/>
      <c r="C266" s="1">
        <v>14</v>
      </c>
      <c r="D266" s="211">
        <f t="shared" ref="D266:E266" si="393">+D166</f>
        <v>0</v>
      </c>
      <c r="E266" s="211">
        <f t="shared" si="393"/>
        <v>0</v>
      </c>
      <c r="F266" s="43"/>
      <c r="G266" s="212">
        <f t="shared" ref="G266:I266" si="394">+G166</f>
        <v>0</v>
      </c>
      <c r="H266" s="212">
        <f t="shared" si="394"/>
        <v>0</v>
      </c>
      <c r="I266" s="212">
        <f t="shared" si="394"/>
        <v>0</v>
      </c>
      <c r="J266" s="68">
        <f t="shared" si="343"/>
        <v>0</v>
      </c>
      <c r="K266" s="42"/>
      <c r="L266" s="212">
        <f t="shared" ref="L266:N266" si="395">+L166</f>
        <v>0</v>
      </c>
      <c r="M266" s="212">
        <f t="shared" si="395"/>
        <v>0</v>
      </c>
      <c r="N266" s="212">
        <f t="shared" si="395"/>
        <v>0</v>
      </c>
      <c r="O266" s="68">
        <f t="shared" si="345"/>
        <v>0</v>
      </c>
      <c r="P266" s="42"/>
      <c r="Q266" s="123" t="str">
        <f t="shared" ref="Q266:R266" si="396">+Q230</f>
        <v>ja</v>
      </c>
      <c r="R266" s="123" t="str">
        <f t="shared" si="396"/>
        <v>ja</v>
      </c>
      <c r="S266" s="123">
        <f>IF(Q266="nee",0,(J266-O266)*(tab!$C$20*tab!$D$8+tab!$D$23))</f>
        <v>0</v>
      </c>
      <c r="T266" s="123">
        <f>IF((J266-O266)&lt;=0,0,(G266-L266)*tab!$E$30+(H266-M266)*tab!$F$30+(I266-N266)*tab!$G$30)</f>
        <v>0</v>
      </c>
      <c r="U266" s="123">
        <f t="shared" si="347"/>
        <v>0</v>
      </c>
      <c r="V266" s="181"/>
      <c r="W266" s="123">
        <f>IF(R266="nee",0,IF((J266-O266)&lt;0,0,(J266-O266)*tab!$C$58))</f>
        <v>0</v>
      </c>
      <c r="X266" s="123">
        <f>IF(R266="nee",0,(G266-L266)*tab!$G$58+(H266-M266)*tab!$H$58+(I266-N266)*tab!$I$58)</f>
        <v>0</v>
      </c>
      <c r="Y266" s="123">
        <f t="shared" si="348"/>
        <v>0</v>
      </c>
      <c r="Z266" s="5"/>
      <c r="AA266" s="22"/>
    </row>
    <row r="267" spans="2:27" ht="12" customHeight="1" x14ac:dyDescent="0.2">
      <c r="B267" s="18"/>
      <c r="C267" s="1">
        <v>15</v>
      </c>
      <c r="D267" s="211">
        <f t="shared" ref="D267:E267" si="397">+D167</f>
        <v>0</v>
      </c>
      <c r="E267" s="211">
        <f t="shared" si="397"/>
        <v>0</v>
      </c>
      <c r="F267" s="43"/>
      <c r="G267" s="212">
        <f t="shared" ref="G267:I267" si="398">+G167</f>
        <v>0</v>
      </c>
      <c r="H267" s="212">
        <f t="shared" si="398"/>
        <v>0</v>
      </c>
      <c r="I267" s="212">
        <f t="shared" si="398"/>
        <v>0</v>
      </c>
      <c r="J267" s="68">
        <f t="shared" si="343"/>
        <v>0</v>
      </c>
      <c r="K267" s="42"/>
      <c r="L267" s="212">
        <f t="shared" ref="L267:N267" si="399">+L167</f>
        <v>0</v>
      </c>
      <c r="M267" s="212">
        <f t="shared" si="399"/>
        <v>0</v>
      </c>
      <c r="N267" s="212">
        <f t="shared" si="399"/>
        <v>0</v>
      </c>
      <c r="O267" s="68">
        <f t="shared" si="345"/>
        <v>0</v>
      </c>
      <c r="P267" s="42"/>
      <c r="Q267" s="123" t="str">
        <f t="shared" ref="Q267:R267" si="400">+Q231</f>
        <v>ja</v>
      </c>
      <c r="R267" s="123" t="str">
        <f t="shared" si="400"/>
        <v>ja</v>
      </c>
      <c r="S267" s="123">
        <f>IF(Q267="nee",0,(J267-O267)*(tab!$C$20*tab!$D$8+tab!$D$23))</f>
        <v>0</v>
      </c>
      <c r="T267" s="123">
        <f>IF((J267-O267)&lt;=0,0,(G267-L267)*tab!$E$30+(H267-M267)*tab!$F$30+(I267-N267)*tab!$G$30)</f>
        <v>0</v>
      </c>
      <c r="U267" s="123">
        <f t="shared" si="347"/>
        <v>0</v>
      </c>
      <c r="V267" s="181"/>
      <c r="W267" s="123">
        <f>IF(R267="nee",0,IF((J267-O267)&lt;0,0,(J267-O267)*tab!$C$58))</f>
        <v>0</v>
      </c>
      <c r="X267" s="123">
        <f>IF(R267="nee",0,(G267-L267)*tab!$G$58+(H267-M267)*tab!$H$58+(I267-N267)*tab!$I$58)</f>
        <v>0</v>
      </c>
      <c r="Y267" s="123">
        <f t="shared" si="348"/>
        <v>0</v>
      </c>
      <c r="Z267" s="5"/>
      <c r="AA267" s="22"/>
    </row>
    <row r="268" spans="2:27" ht="12" customHeight="1" x14ac:dyDescent="0.2">
      <c r="B268" s="18"/>
      <c r="C268" s="1">
        <v>16</v>
      </c>
      <c r="D268" s="211">
        <f t="shared" ref="D268:E268" si="401">+D168</f>
        <v>0</v>
      </c>
      <c r="E268" s="211">
        <f t="shared" si="401"/>
        <v>0</v>
      </c>
      <c r="F268" s="43"/>
      <c r="G268" s="212">
        <f t="shared" ref="G268:I268" si="402">+G168</f>
        <v>0</v>
      </c>
      <c r="H268" s="212">
        <f t="shared" si="402"/>
        <v>0</v>
      </c>
      <c r="I268" s="212">
        <f t="shared" si="402"/>
        <v>0</v>
      </c>
      <c r="J268" s="68">
        <f t="shared" si="343"/>
        <v>0</v>
      </c>
      <c r="K268" s="42"/>
      <c r="L268" s="212">
        <f t="shared" ref="L268:N268" si="403">+L168</f>
        <v>0</v>
      </c>
      <c r="M268" s="212">
        <f t="shared" si="403"/>
        <v>0</v>
      </c>
      <c r="N268" s="212">
        <f t="shared" si="403"/>
        <v>0</v>
      </c>
      <c r="O268" s="68">
        <f t="shared" si="345"/>
        <v>0</v>
      </c>
      <c r="P268" s="42"/>
      <c r="Q268" s="123" t="str">
        <f t="shared" ref="Q268:R268" si="404">+Q232</f>
        <v>ja</v>
      </c>
      <c r="R268" s="123" t="str">
        <f t="shared" si="404"/>
        <v>ja</v>
      </c>
      <c r="S268" s="123">
        <f>IF(Q268="nee",0,(J268-O268)*(tab!$C$20*tab!$D$8+tab!$D$23))</f>
        <v>0</v>
      </c>
      <c r="T268" s="123">
        <f>IF((J268-O268)&lt;=0,0,(G268-L268)*tab!$E$30+(H268-M268)*tab!$F$30+(I268-N268)*tab!$G$30)</f>
        <v>0</v>
      </c>
      <c r="U268" s="123">
        <f t="shared" si="347"/>
        <v>0</v>
      </c>
      <c r="V268" s="181"/>
      <c r="W268" s="123">
        <f>IF(R268="nee",0,IF((J268-O268)&lt;0,0,(J268-O268)*tab!$C$58))</f>
        <v>0</v>
      </c>
      <c r="X268" s="123">
        <f>IF(R268="nee",0,(G268-L268)*tab!$G$58+(H268-M268)*tab!$H$58+(I268-N268)*tab!$I$58)</f>
        <v>0</v>
      </c>
      <c r="Y268" s="123">
        <f t="shared" si="348"/>
        <v>0</v>
      </c>
      <c r="Z268" s="5"/>
      <c r="AA268" s="22"/>
    </row>
    <row r="269" spans="2:27" ht="12" customHeight="1" x14ac:dyDescent="0.2">
      <c r="B269" s="18"/>
      <c r="C269" s="1">
        <v>17</v>
      </c>
      <c r="D269" s="211">
        <f t="shared" ref="D269:E269" si="405">+D169</f>
        <v>0</v>
      </c>
      <c r="E269" s="211">
        <f t="shared" si="405"/>
        <v>0</v>
      </c>
      <c r="F269" s="43"/>
      <c r="G269" s="212">
        <f t="shared" ref="G269:I269" si="406">+G169</f>
        <v>0</v>
      </c>
      <c r="H269" s="212">
        <f t="shared" si="406"/>
        <v>0</v>
      </c>
      <c r="I269" s="212">
        <f t="shared" si="406"/>
        <v>0</v>
      </c>
      <c r="J269" s="68">
        <f t="shared" si="343"/>
        <v>0</v>
      </c>
      <c r="K269" s="42"/>
      <c r="L269" s="212">
        <f t="shared" ref="L269:N269" si="407">+L169</f>
        <v>0</v>
      </c>
      <c r="M269" s="212">
        <f t="shared" si="407"/>
        <v>0</v>
      </c>
      <c r="N269" s="212">
        <f t="shared" si="407"/>
        <v>0</v>
      </c>
      <c r="O269" s="68">
        <f t="shared" si="345"/>
        <v>0</v>
      </c>
      <c r="P269" s="42"/>
      <c r="Q269" s="123" t="str">
        <f t="shared" ref="Q269:R269" si="408">+Q233</f>
        <v>ja</v>
      </c>
      <c r="R269" s="123" t="str">
        <f t="shared" si="408"/>
        <v>ja</v>
      </c>
      <c r="S269" s="123">
        <f>IF(Q269="nee",0,(J269-O269)*(tab!$C$20*tab!$D$8+tab!$D$23))</f>
        <v>0</v>
      </c>
      <c r="T269" s="123">
        <f>IF((J269-O269)&lt;=0,0,(G269-L269)*tab!$E$30+(H269-M269)*tab!$F$30+(I269-N269)*tab!$G$30)</f>
        <v>0</v>
      </c>
      <c r="U269" s="123">
        <f t="shared" si="347"/>
        <v>0</v>
      </c>
      <c r="V269" s="181"/>
      <c r="W269" s="123">
        <f>IF(R269="nee",0,IF((J269-O269)&lt;0,0,(J269-O269)*tab!$C$58))</f>
        <v>0</v>
      </c>
      <c r="X269" s="123">
        <f>IF(R269="nee",0,(G269-L269)*tab!$G$58+(H269-M269)*tab!$H$58+(I269-N269)*tab!$I$58)</f>
        <v>0</v>
      </c>
      <c r="Y269" s="123">
        <f t="shared" si="348"/>
        <v>0</v>
      </c>
      <c r="Z269" s="5"/>
      <c r="AA269" s="22"/>
    </row>
    <row r="270" spans="2:27" ht="12" customHeight="1" x14ac:dyDescent="0.2">
      <c r="B270" s="18"/>
      <c r="C270" s="1">
        <v>18</v>
      </c>
      <c r="D270" s="211">
        <f t="shared" ref="D270:E270" si="409">+D170</f>
        <v>0</v>
      </c>
      <c r="E270" s="211">
        <f t="shared" si="409"/>
        <v>0</v>
      </c>
      <c r="F270" s="43"/>
      <c r="G270" s="212">
        <f t="shared" ref="G270:I270" si="410">+G170</f>
        <v>0</v>
      </c>
      <c r="H270" s="212">
        <f t="shared" si="410"/>
        <v>0</v>
      </c>
      <c r="I270" s="212">
        <f t="shared" si="410"/>
        <v>0</v>
      </c>
      <c r="J270" s="68">
        <f t="shared" si="343"/>
        <v>0</v>
      </c>
      <c r="K270" s="42"/>
      <c r="L270" s="212">
        <f t="shared" ref="L270:N270" si="411">+L170</f>
        <v>0</v>
      </c>
      <c r="M270" s="212">
        <f t="shared" si="411"/>
        <v>0</v>
      </c>
      <c r="N270" s="212">
        <f t="shared" si="411"/>
        <v>0</v>
      </c>
      <c r="O270" s="68">
        <f t="shared" si="345"/>
        <v>0</v>
      </c>
      <c r="P270" s="42"/>
      <c r="Q270" s="123" t="str">
        <f t="shared" ref="Q270:R270" si="412">+Q234</f>
        <v>ja</v>
      </c>
      <c r="R270" s="123" t="str">
        <f t="shared" si="412"/>
        <v>ja</v>
      </c>
      <c r="S270" s="123">
        <f>IF(Q270="nee",0,(J270-O270)*(tab!$C$20*tab!$D$8+tab!$D$23))</f>
        <v>0</v>
      </c>
      <c r="T270" s="123">
        <f>IF((J270-O270)&lt;=0,0,(G270-L270)*tab!$E$30+(H270-M270)*tab!$F$30+(I270-N270)*tab!$G$30)</f>
        <v>0</v>
      </c>
      <c r="U270" s="123">
        <f t="shared" si="347"/>
        <v>0</v>
      </c>
      <c r="V270" s="181"/>
      <c r="W270" s="123">
        <f>IF(R270="nee",0,IF((J270-O270)&lt;0,0,(J270-O270)*tab!$C$58))</f>
        <v>0</v>
      </c>
      <c r="X270" s="123">
        <f>IF(R270="nee",0,(G270-L270)*tab!$G$58+(H270-M270)*tab!$H$58+(I270-N270)*tab!$I$58)</f>
        <v>0</v>
      </c>
      <c r="Y270" s="123">
        <f t="shared" si="348"/>
        <v>0</v>
      </c>
      <c r="Z270" s="5"/>
      <c r="AA270" s="22"/>
    </row>
    <row r="271" spans="2:27" ht="12" customHeight="1" x14ac:dyDescent="0.2">
      <c r="B271" s="18"/>
      <c r="C271" s="1">
        <v>19</v>
      </c>
      <c r="D271" s="211">
        <f t="shared" ref="D271:E271" si="413">+D171</f>
        <v>0</v>
      </c>
      <c r="E271" s="211">
        <f t="shared" si="413"/>
        <v>0</v>
      </c>
      <c r="F271" s="43"/>
      <c r="G271" s="212">
        <f t="shared" ref="G271:I271" si="414">+G171</f>
        <v>0</v>
      </c>
      <c r="H271" s="212">
        <f t="shared" si="414"/>
        <v>0</v>
      </c>
      <c r="I271" s="212">
        <f t="shared" si="414"/>
        <v>0</v>
      </c>
      <c r="J271" s="68">
        <f t="shared" si="343"/>
        <v>0</v>
      </c>
      <c r="K271" s="42"/>
      <c r="L271" s="212">
        <f t="shared" ref="L271:N271" si="415">+L171</f>
        <v>0</v>
      </c>
      <c r="M271" s="212">
        <f t="shared" si="415"/>
        <v>0</v>
      </c>
      <c r="N271" s="212">
        <f t="shared" si="415"/>
        <v>0</v>
      </c>
      <c r="O271" s="68">
        <f t="shared" si="345"/>
        <v>0</v>
      </c>
      <c r="P271" s="42"/>
      <c r="Q271" s="123" t="str">
        <f t="shared" ref="Q271:R271" si="416">+Q235</f>
        <v>ja</v>
      </c>
      <c r="R271" s="123" t="str">
        <f t="shared" si="416"/>
        <v>ja</v>
      </c>
      <c r="S271" s="123">
        <f>IF(Q271="nee",0,(J271-O271)*(tab!$C$20*tab!$D$8+tab!$D$23))</f>
        <v>0</v>
      </c>
      <c r="T271" s="123">
        <f>IF((J271-O271)&lt;=0,0,(G271-L271)*tab!$E$30+(H271-M271)*tab!$F$30+(I271-N271)*tab!$G$30)</f>
        <v>0</v>
      </c>
      <c r="U271" s="123">
        <f t="shared" si="347"/>
        <v>0</v>
      </c>
      <c r="V271" s="181"/>
      <c r="W271" s="123">
        <f>IF(R271="nee",0,IF((J271-O271)&lt;0,0,(J271-O271)*tab!$C$58))</f>
        <v>0</v>
      </c>
      <c r="X271" s="123">
        <f>IF(R271="nee",0,(G271-L271)*tab!$G$58+(H271-M271)*tab!$H$58+(I271-N271)*tab!$I$58)</f>
        <v>0</v>
      </c>
      <c r="Y271" s="123">
        <f t="shared" si="348"/>
        <v>0</v>
      </c>
      <c r="Z271" s="5"/>
      <c r="AA271" s="22"/>
    </row>
    <row r="272" spans="2:27" ht="12" customHeight="1" x14ac:dyDescent="0.2">
      <c r="B272" s="18"/>
      <c r="C272" s="1">
        <v>20</v>
      </c>
      <c r="D272" s="211">
        <f t="shared" ref="D272:E272" si="417">+D172</f>
        <v>0</v>
      </c>
      <c r="E272" s="211">
        <f t="shared" si="417"/>
        <v>0</v>
      </c>
      <c r="F272" s="43"/>
      <c r="G272" s="212">
        <f t="shared" ref="G272:I272" si="418">+G172</f>
        <v>0</v>
      </c>
      <c r="H272" s="212">
        <f t="shared" si="418"/>
        <v>0</v>
      </c>
      <c r="I272" s="212">
        <f t="shared" si="418"/>
        <v>0</v>
      </c>
      <c r="J272" s="68">
        <f t="shared" si="343"/>
        <v>0</v>
      </c>
      <c r="K272" s="42"/>
      <c r="L272" s="212">
        <f t="shared" ref="L272:N272" si="419">+L172</f>
        <v>0</v>
      </c>
      <c r="M272" s="212">
        <f t="shared" si="419"/>
        <v>0</v>
      </c>
      <c r="N272" s="212">
        <f t="shared" si="419"/>
        <v>0</v>
      </c>
      <c r="O272" s="68">
        <f t="shared" si="345"/>
        <v>0</v>
      </c>
      <c r="P272" s="42"/>
      <c r="Q272" s="123" t="str">
        <f t="shared" ref="Q272:R272" si="420">+Q236</f>
        <v>ja</v>
      </c>
      <c r="R272" s="123" t="str">
        <f t="shared" si="420"/>
        <v>ja</v>
      </c>
      <c r="S272" s="123">
        <f>IF(Q272="nee",0,(J272-O272)*(tab!$C$20*tab!$D$8+tab!$D$23))</f>
        <v>0</v>
      </c>
      <c r="T272" s="123">
        <f>IF((J272-O272)&lt;=0,0,(G272-L272)*tab!$E$30+(H272-M272)*tab!$F$30+(I272-N272)*tab!$G$30)</f>
        <v>0</v>
      </c>
      <c r="U272" s="123">
        <f t="shared" si="347"/>
        <v>0</v>
      </c>
      <c r="V272" s="181"/>
      <c r="W272" s="123">
        <f>IF(R272="nee",0,IF((J272-O272)&lt;0,0,(J272-O272)*tab!$C$58))</f>
        <v>0</v>
      </c>
      <c r="X272" s="123">
        <f>IF(R272="nee",0,(G272-L272)*tab!$G$58+(H272-M272)*tab!$H$58+(I272-N272)*tab!$I$58)</f>
        <v>0</v>
      </c>
      <c r="Y272" s="123">
        <f t="shared" si="348"/>
        <v>0</v>
      </c>
      <c r="Z272" s="5"/>
      <c r="AA272" s="22"/>
    </row>
    <row r="273" spans="2:27" ht="12" customHeight="1" x14ac:dyDescent="0.2">
      <c r="B273" s="18"/>
      <c r="C273" s="1">
        <v>21</v>
      </c>
      <c r="D273" s="211">
        <f t="shared" ref="D273:E273" si="421">+D173</f>
        <v>0</v>
      </c>
      <c r="E273" s="211">
        <f t="shared" si="421"/>
        <v>0</v>
      </c>
      <c r="F273" s="43"/>
      <c r="G273" s="212">
        <f t="shared" ref="G273:I273" si="422">+G173</f>
        <v>0</v>
      </c>
      <c r="H273" s="212">
        <f t="shared" si="422"/>
        <v>0</v>
      </c>
      <c r="I273" s="212">
        <f t="shared" si="422"/>
        <v>0</v>
      </c>
      <c r="J273" s="68">
        <f t="shared" si="343"/>
        <v>0</v>
      </c>
      <c r="K273" s="42"/>
      <c r="L273" s="212">
        <f t="shared" ref="L273:N273" si="423">+L173</f>
        <v>0</v>
      </c>
      <c r="M273" s="212">
        <f t="shared" si="423"/>
        <v>0</v>
      </c>
      <c r="N273" s="212">
        <f t="shared" si="423"/>
        <v>0</v>
      </c>
      <c r="O273" s="68">
        <f t="shared" si="345"/>
        <v>0</v>
      </c>
      <c r="P273" s="42"/>
      <c r="Q273" s="123" t="str">
        <f t="shared" ref="Q273:R273" si="424">+Q237</f>
        <v>ja</v>
      </c>
      <c r="R273" s="123" t="str">
        <f t="shared" si="424"/>
        <v>ja</v>
      </c>
      <c r="S273" s="123">
        <f>IF(Q273="nee",0,(J273-O273)*(tab!$C$20*tab!$D$8+tab!$D$23))</f>
        <v>0</v>
      </c>
      <c r="T273" s="123">
        <f>IF((J273-O273)&lt;=0,0,(G273-L273)*tab!$E$30+(H273-M273)*tab!$F$30+(I273-N273)*tab!$G$30)</f>
        <v>0</v>
      </c>
      <c r="U273" s="123">
        <f t="shared" si="347"/>
        <v>0</v>
      </c>
      <c r="V273" s="181"/>
      <c r="W273" s="123">
        <f>IF(R273="nee",0,IF((J273-O273)&lt;0,0,(J273-O273)*tab!$C$58))</f>
        <v>0</v>
      </c>
      <c r="X273" s="123">
        <f>IF(R273="nee",0,(G273-L273)*tab!$G$58+(H273-M273)*tab!$H$58+(I273-N273)*tab!$I$58)</f>
        <v>0</v>
      </c>
      <c r="Y273" s="123">
        <f t="shared" si="348"/>
        <v>0</v>
      </c>
      <c r="Z273" s="5"/>
      <c r="AA273" s="22"/>
    </row>
    <row r="274" spans="2:27" ht="12" customHeight="1" x14ac:dyDescent="0.2">
      <c r="B274" s="18"/>
      <c r="C274" s="1">
        <v>22</v>
      </c>
      <c r="D274" s="211">
        <f t="shared" ref="D274:E274" si="425">+D174</f>
        <v>0</v>
      </c>
      <c r="E274" s="211">
        <f t="shared" si="425"/>
        <v>0</v>
      </c>
      <c r="F274" s="43"/>
      <c r="G274" s="212">
        <f t="shared" ref="G274:I274" si="426">+G174</f>
        <v>0</v>
      </c>
      <c r="H274" s="212">
        <f t="shared" si="426"/>
        <v>0</v>
      </c>
      <c r="I274" s="212">
        <f t="shared" si="426"/>
        <v>0</v>
      </c>
      <c r="J274" s="68">
        <f t="shared" si="343"/>
        <v>0</v>
      </c>
      <c r="K274" s="42"/>
      <c r="L274" s="212">
        <f t="shared" ref="L274:N274" si="427">+L174</f>
        <v>0</v>
      </c>
      <c r="M274" s="212">
        <f t="shared" si="427"/>
        <v>0</v>
      </c>
      <c r="N274" s="212">
        <f t="shared" si="427"/>
        <v>0</v>
      </c>
      <c r="O274" s="68">
        <f t="shared" si="345"/>
        <v>0</v>
      </c>
      <c r="P274" s="42"/>
      <c r="Q274" s="123" t="str">
        <f t="shared" ref="Q274:R274" si="428">+Q238</f>
        <v>ja</v>
      </c>
      <c r="R274" s="123" t="str">
        <f t="shared" si="428"/>
        <v>ja</v>
      </c>
      <c r="S274" s="123">
        <f>IF(Q274="nee",0,(J274-O274)*(tab!$C$20*tab!$D$8+tab!$D$23))</f>
        <v>0</v>
      </c>
      <c r="T274" s="123">
        <f>IF((J274-O274)&lt;=0,0,(G274-L274)*tab!$E$30+(H274-M274)*tab!$F$30+(I274-N274)*tab!$G$30)</f>
        <v>0</v>
      </c>
      <c r="U274" s="123">
        <f t="shared" si="347"/>
        <v>0</v>
      </c>
      <c r="V274" s="181"/>
      <c r="W274" s="123">
        <f>IF(R274="nee",0,IF((J274-O274)&lt;0,0,(J274-O274)*tab!$C$58))</f>
        <v>0</v>
      </c>
      <c r="X274" s="123">
        <f>IF(R274="nee",0,(G274-L274)*tab!$G$58+(H274-M274)*tab!$H$58+(I274-N274)*tab!$I$58)</f>
        <v>0</v>
      </c>
      <c r="Y274" s="123">
        <f t="shared" si="348"/>
        <v>0</v>
      </c>
      <c r="Z274" s="5"/>
      <c r="AA274" s="22"/>
    </row>
    <row r="275" spans="2:27" ht="12" customHeight="1" x14ac:dyDescent="0.2">
      <c r="B275" s="18"/>
      <c r="C275" s="1">
        <v>23</v>
      </c>
      <c r="D275" s="211">
        <f t="shared" ref="D275:E275" si="429">+D175</f>
        <v>0</v>
      </c>
      <c r="E275" s="211">
        <f t="shared" si="429"/>
        <v>0</v>
      </c>
      <c r="F275" s="43"/>
      <c r="G275" s="212">
        <f t="shared" ref="G275:I275" si="430">+G175</f>
        <v>0</v>
      </c>
      <c r="H275" s="212">
        <f t="shared" si="430"/>
        <v>0</v>
      </c>
      <c r="I275" s="212">
        <f t="shared" si="430"/>
        <v>0</v>
      </c>
      <c r="J275" s="68">
        <f t="shared" si="343"/>
        <v>0</v>
      </c>
      <c r="K275" s="42"/>
      <c r="L275" s="212">
        <f t="shared" ref="L275:N275" si="431">+L175</f>
        <v>0</v>
      </c>
      <c r="M275" s="212">
        <f t="shared" si="431"/>
        <v>0</v>
      </c>
      <c r="N275" s="212">
        <f t="shared" si="431"/>
        <v>0</v>
      </c>
      <c r="O275" s="68">
        <f t="shared" si="345"/>
        <v>0</v>
      </c>
      <c r="P275" s="42"/>
      <c r="Q275" s="123" t="str">
        <f t="shared" ref="Q275:R275" si="432">+Q239</f>
        <v>ja</v>
      </c>
      <c r="R275" s="123" t="str">
        <f t="shared" si="432"/>
        <v>ja</v>
      </c>
      <c r="S275" s="123">
        <f>IF(Q275="nee",0,(J275-O275)*(tab!$C$20*tab!$D$8+tab!$D$23))</f>
        <v>0</v>
      </c>
      <c r="T275" s="123">
        <f>IF((J275-O275)&lt;=0,0,(G275-L275)*tab!$E$30+(H275-M275)*tab!$F$30+(I275-N275)*tab!$G$30)</f>
        <v>0</v>
      </c>
      <c r="U275" s="123">
        <f t="shared" si="347"/>
        <v>0</v>
      </c>
      <c r="V275" s="181"/>
      <c r="W275" s="123">
        <f>IF(R275="nee",0,IF((J275-O275)&lt;0,0,(J275-O275)*tab!$C$58))</f>
        <v>0</v>
      </c>
      <c r="X275" s="123">
        <f>IF(R275="nee",0,(G275-L275)*tab!$G$58+(H275-M275)*tab!$H$58+(I275-N275)*tab!$I$58)</f>
        <v>0</v>
      </c>
      <c r="Y275" s="123">
        <f t="shared" si="348"/>
        <v>0</v>
      </c>
      <c r="Z275" s="5"/>
      <c r="AA275" s="22"/>
    </row>
    <row r="276" spans="2:27" ht="12" customHeight="1" x14ac:dyDescent="0.2">
      <c r="B276" s="18"/>
      <c r="C276" s="1">
        <v>24</v>
      </c>
      <c r="D276" s="211">
        <f t="shared" ref="D276:E276" si="433">+D176</f>
        <v>0</v>
      </c>
      <c r="E276" s="211">
        <f t="shared" si="433"/>
        <v>0</v>
      </c>
      <c r="F276" s="43"/>
      <c r="G276" s="212">
        <f t="shared" ref="G276:I276" si="434">+G176</f>
        <v>0</v>
      </c>
      <c r="H276" s="212">
        <f t="shared" si="434"/>
        <v>0</v>
      </c>
      <c r="I276" s="212">
        <f t="shared" si="434"/>
        <v>0</v>
      </c>
      <c r="J276" s="68">
        <f t="shared" si="343"/>
        <v>0</v>
      </c>
      <c r="K276" s="42"/>
      <c r="L276" s="212">
        <f t="shared" ref="L276:N276" si="435">+L176</f>
        <v>0</v>
      </c>
      <c r="M276" s="212">
        <f t="shared" si="435"/>
        <v>0</v>
      </c>
      <c r="N276" s="212">
        <f t="shared" si="435"/>
        <v>0</v>
      </c>
      <c r="O276" s="68">
        <f t="shared" si="345"/>
        <v>0</v>
      </c>
      <c r="P276" s="42"/>
      <c r="Q276" s="123" t="str">
        <f t="shared" ref="Q276:R276" si="436">+Q240</f>
        <v>ja</v>
      </c>
      <c r="R276" s="123" t="str">
        <f t="shared" si="436"/>
        <v>ja</v>
      </c>
      <c r="S276" s="123">
        <f>IF(Q276="nee",0,(J276-O276)*(tab!$C$20*tab!$D$8+tab!$D$23))</f>
        <v>0</v>
      </c>
      <c r="T276" s="123">
        <f>IF((J276-O276)&lt;=0,0,(G276-L276)*tab!$E$30+(H276-M276)*tab!$F$30+(I276-N276)*tab!$G$30)</f>
        <v>0</v>
      </c>
      <c r="U276" s="123">
        <f t="shared" si="347"/>
        <v>0</v>
      </c>
      <c r="V276" s="181"/>
      <c r="W276" s="123">
        <f>IF(R276="nee",0,IF((J276-O276)&lt;0,0,(J276-O276)*tab!$C$58))</f>
        <v>0</v>
      </c>
      <c r="X276" s="123">
        <f>IF(R276="nee",0,(G276-L276)*tab!$G$58+(H276-M276)*tab!$H$58+(I276-N276)*tab!$I$58)</f>
        <v>0</v>
      </c>
      <c r="Y276" s="123">
        <f t="shared" si="348"/>
        <v>0</v>
      </c>
      <c r="Z276" s="5"/>
      <c r="AA276" s="22"/>
    </row>
    <row r="277" spans="2:27" ht="12" customHeight="1" x14ac:dyDescent="0.2">
      <c r="B277" s="18"/>
      <c r="C277" s="1">
        <v>25</v>
      </c>
      <c r="D277" s="211">
        <f t="shared" ref="D277:E277" si="437">+D177</f>
        <v>0</v>
      </c>
      <c r="E277" s="211">
        <f t="shared" si="437"/>
        <v>0</v>
      </c>
      <c r="F277" s="43"/>
      <c r="G277" s="212">
        <f t="shared" ref="G277:I277" si="438">+G177</f>
        <v>0</v>
      </c>
      <c r="H277" s="212">
        <f t="shared" si="438"/>
        <v>0</v>
      </c>
      <c r="I277" s="212">
        <f t="shared" si="438"/>
        <v>0</v>
      </c>
      <c r="J277" s="68">
        <f t="shared" si="343"/>
        <v>0</v>
      </c>
      <c r="K277" s="42"/>
      <c r="L277" s="212">
        <f t="shared" ref="L277:N277" si="439">+L177</f>
        <v>0</v>
      </c>
      <c r="M277" s="212">
        <f t="shared" si="439"/>
        <v>0</v>
      </c>
      <c r="N277" s="212">
        <f t="shared" si="439"/>
        <v>0</v>
      </c>
      <c r="O277" s="68">
        <f t="shared" si="345"/>
        <v>0</v>
      </c>
      <c r="P277" s="42"/>
      <c r="Q277" s="123" t="str">
        <f t="shared" ref="Q277:R277" si="440">+Q241</f>
        <v>ja</v>
      </c>
      <c r="R277" s="123" t="str">
        <f t="shared" si="440"/>
        <v>ja</v>
      </c>
      <c r="S277" s="123">
        <f>IF(Q277="nee",0,(J277-O277)*(tab!$C$20*tab!$D$8+tab!$D$23))</f>
        <v>0</v>
      </c>
      <c r="T277" s="123">
        <f>IF((J277-O277)&lt;=0,0,(G277-L277)*tab!$E$30+(H277-M277)*tab!$F$30+(I277-N277)*tab!$G$30)</f>
        <v>0</v>
      </c>
      <c r="U277" s="123">
        <f t="shared" si="347"/>
        <v>0</v>
      </c>
      <c r="V277" s="181"/>
      <c r="W277" s="123">
        <f>IF(R277="nee",0,IF((J277-O277)&lt;0,0,(J277-O277)*tab!$C$58))</f>
        <v>0</v>
      </c>
      <c r="X277" s="123">
        <f>IF(R277="nee",0,(G277-L277)*tab!$G$58+(H277-M277)*tab!$H$58+(I277-N277)*tab!$I$58)</f>
        <v>0</v>
      </c>
      <c r="Y277" s="123">
        <f t="shared" si="348"/>
        <v>0</v>
      </c>
      <c r="Z277" s="5"/>
      <c r="AA277" s="22"/>
    </row>
    <row r="278" spans="2:27" ht="12" customHeight="1" x14ac:dyDescent="0.2">
      <c r="B278" s="18"/>
      <c r="C278" s="1">
        <v>26</v>
      </c>
      <c r="D278" s="211">
        <f t="shared" ref="D278:E278" si="441">+D178</f>
        <v>0</v>
      </c>
      <c r="E278" s="211">
        <f t="shared" si="441"/>
        <v>0</v>
      </c>
      <c r="F278" s="43"/>
      <c r="G278" s="212">
        <f t="shared" ref="G278:I278" si="442">+G178</f>
        <v>0</v>
      </c>
      <c r="H278" s="212">
        <f t="shared" si="442"/>
        <v>0</v>
      </c>
      <c r="I278" s="212">
        <f t="shared" si="442"/>
        <v>0</v>
      </c>
      <c r="J278" s="68">
        <f t="shared" si="343"/>
        <v>0</v>
      </c>
      <c r="K278" s="42"/>
      <c r="L278" s="212">
        <f t="shared" ref="L278:N278" si="443">+L178</f>
        <v>0</v>
      </c>
      <c r="M278" s="212">
        <f t="shared" si="443"/>
        <v>0</v>
      </c>
      <c r="N278" s="212">
        <f t="shared" si="443"/>
        <v>0</v>
      </c>
      <c r="O278" s="68">
        <f t="shared" si="345"/>
        <v>0</v>
      </c>
      <c r="P278" s="42"/>
      <c r="Q278" s="123" t="str">
        <f t="shared" ref="Q278:R278" si="444">+Q242</f>
        <v>ja</v>
      </c>
      <c r="R278" s="123" t="str">
        <f t="shared" si="444"/>
        <v>ja</v>
      </c>
      <c r="S278" s="123">
        <f>IF(Q278="nee",0,(J278-O278)*(tab!$C$20*tab!$D$8+tab!$D$23))</f>
        <v>0</v>
      </c>
      <c r="T278" s="123">
        <f>IF((J278-O278)&lt;=0,0,(G278-L278)*tab!$E$30+(H278-M278)*tab!$F$30+(I278-N278)*tab!$G$30)</f>
        <v>0</v>
      </c>
      <c r="U278" s="123">
        <f t="shared" si="347"/>
        <v>0</v>
      </c>
      <c r="V278" s="181"/>
      <c r="W278" s="123">
        <f>IF(R278="nee",0,IF((J278-O278)&lt;0,0,(J278-O278)*tab!$C$58))</f>
        <v>0</v>
      </c>
      <c r="X278" s="123">
        <f>IF(R278="nee",0,(G278-L278)*tab!$G$58+(H278-M278)*tab!$H$58+(I278-N278)*tab!$I$58)</f>
        <v>0</v>
      </c>
      <c r="Y278" s="123">
        <f t="shared" si="348"/>
        <v>0</v>
      </c>
      <c r="Z278" s="5"/>
      <c r="AA278" s="22"/>
    </row>
    <row r="279" spans="2:27" ht="12" customHeight="1" x14ac:dyDescent="0.2">
      <c r="B279" s="18"/>
      <c r="C279" s="1">
        <v>27</v>
      </c>
      <c r="D279" s="211">
        <f t="shared" ref="D279:E279" si="445">+D179</f>
        <v>0</v>
      </c>
      <c r="E279" s="211">
        <f t="shared" si="445"/>
        <v>0</v>
      </c>
      <c r="F279" s="43"/>
      <c r="G279" s="212">
        <f t="shared" ref="G279:I279" si="446">+G179</f>
        <v>0</v>
      </c>
      <c r="H279" s="212">
        <f t="shared" si="446"/>
        <v>0</v>
      </c>
      <c r="I279" s="212">
        <f t="shared" si="446"/>
        <v>0</v>
      </c>
      <c r="J279" s="68">
        <f t="shared" si="343"/>
        <v>0</v>
      </c>
      <c r="K279" s="42"/>
      <c r="L279" s="212">
        <f t="shared" ref="L279:N279" si="447">+L179</f>
        <v>0</v>
      </c>
      <c r="M279" s="212">
        <f t="shared" si="447"/>
        <v>0</v>
      </c>
      <c r="N279" s="212">
        <f t="shared" si="447"/>
        <v>0</v>
      </c>
      <c r="O279" s="68">
        <f t="shared" si="345"/>
        <v>0</v>
      </c>
      <c r="P279" s="42"/>
      <c r="Q279" s="123" t="str">
        <f t="shared" ref="Q279:R279" si="448">+Q243</f>
        <v>ja</v>
      </c>
      <c r="R279" s="123" t="str">
        <f t="shared" si="448"/>
        <v>ja</v>
      </c>
      <c r="S279" s="123">
        <f>IF(Q279="nee",0,(J279-O279)*(tab!$C$20*tab!$D$8+tab!$D$23))</f>
        <v>0</v>
      </c>
      <c r="T279" s="123">
        <f>IF((J279-O279)&lt;=0,0,(G279-L279)*tab!$E$30+(H279-M279)*tab!$F$30+(I279-N279)*tab!$G$30)</f>
        <v>0</v>
      </c>
      <c r="U279" s="123">
        <f t="shared" si="347"/>
        <v>0</v>
      </c>
      <c r="V279" s="181"/>
      <c r="W279" s="123">
        <f>IF(R279="nee",0,IF((J279-O279)&lt;0,0,(J279-O279)*tab!$C$58))</f>
        <v>0</v>
      </c>
      <c r="X279" s="123">
        <f>IF(R279="nee",0,(G279-L279)*tab!$G$58+(H279-M279)*tab!$H$58+(I279-N279)*tab!$I$58)</f>
        <v>0</v>
      </c>
      <c r="Y279" s="123">
        <f t="shared" si="348"/>
        <v>0</v>
      </c>
      <c r="Z279" s="5"/>
      <c r="AA279" s="22"/>
    </row>
    <row r="280" spans="2:27" ht="12" customHeight="1" x14ac:dyDescent="0.2">
      <c r="B280" s="18"/>
      <c r="C280" s="1">
        <v>28</v>
      </c>
      <c r="D280" s="211">
        <f t="shared" ref="D280:E280" si="449">+D180</f>
        <v>0</v>
      </c>
      <c r="E280" s="211">
        <f t="shared" si="449"/>
        <v>0</v>
      </c>
      <c r="F280" s="43"/>
      <c r="G280" s="212">
        <f t="shared" ref="G280:I280" si="450">+G180</f>
        <v>0</v>
      </c>
      <c r="H280" s="212">
        <f t="shared" si="450"/>
        <v>0</v>
      </c>
      <c r="I280" s="212">
        <f t="shared" si="450"/>
        <v>0</v>
      </c>
      <c r="J280" s="68">
        <f t="shared" si="343"/>
        <v>0</v>
      </c>
      <c r="K280" s="42"/>
      <c r="L280" s="212">
        <f t="shared" ref="L280:N280" si="451">+L180</f>
        <v>0</v>
      </c>
      <c r="M280" s="212">
        <f t="shared" si="451"/>
        <v>0</v>
      </c>
      <c r="N280" s="212">
        <f t="shared" si="451"/>
        <v>0</v>
      </c>
      <c r="O280" s="68">
        <f t="shared" si="345"/>
        <v>0</v>
      </c>
      <c r="P280" s="42"/>
      <c r="Q280" s="123" t="str">
        <f t="shared" ref="Q280:R280" si="452">+Q244</f>
        <v>ja</v>
      </c>
      <c r="R280" s="123" t="str">
        <f t="shared" si="452"/>
        <v>ja</v>
      </c>
      <c r="S280" s="123">
        <f>IF(Q280="nee",0,(J280-O280)*(tab!$C$20*tab!$D$8+tab!$D$23))</f>
        <v>0</v>
      </c>
      <c r="T280" s="123">
        <f>IF((J280-O280)&lt;=0,0,(G280-L280)*tab!$E$30+(H280-M280)*tab!$F$30+(I280-N280)*tab!$G$30)</f>
        <v>0</v>
      </c>
      <c r="U280" s="123">
        <f t="shared" si="347"/>
        <v>0</v>
      </c>
      <c r="V280" s="181"/>
      <c r="W280" s="123">
        <f>IF(R280="nee",0,IF((J280-O280)&lt;0,0,(J280-O280)*tab!$C$58))</f>
        <v>0</v>
      </c>
      <c r="X280" s="123">
        <f>IF(R280="nee",0,(G280-L280)*tab!$G$58+(H280-M280)*tab!$H$58+(I280-N280)*tab!$I$58)</f>
        <v>0</v>
      </c>
      <c r="Y280" s="123">
        <f t="shared" si="348"/>
        <v>0</v>
      </c>
      <c r="Z280" s="5"/>
      <c r="AA280" s="22"/>
    </row>
    <row r="281" spans="2:27" ht="12" customHeight="1" x14ac:dyDescent="0.2">
      <c r="B281" s="18"/>
      <c r="C281" s="1">
        <v>29</v>
      </c>
      <c r="D281" s="211">
        <f t="shared" ref="D281:E281" si="453">+D181</f>
        <v>0</v>
      </c>
      <c r="E281" s="211">
        <f t="shared" si="453"/>
        <v>0</v>
      </c>
      <c r="F281" s="43"/>
      <c r="G281" s="212">
        <f t="shared" ref="G281:I281" si="454">+G181</f>
        <v>0</v>
      </c>
      <c r="H281" s="212">
        <f t="shared" si="454"/>
        <v>0</v>
      </c>
      <c r="I281" s="212">
        <f t="shared" si="454"/>
        <v>0</v>
      </c>
      <c r="J281" s="68">
        <f t="shared" si="343"/>
        <v>0</v>
      </c>
      <c r="K281" s="42"/>
      <c r="L281" s="212">
        <f t="shared" ref="L281:N281" si="455">+L181</f>
        <v>0</v>
      </c>
      <c r="M281" s="212">
        <f t="shared" si="455"/>
        <v>0</v>
      </c>
      <c r="N281" s="212">
        <f t="shared" si="455"/>
        <v>0</v>
      </c>
      <c r="O281" s="68">
        <f t="shared" si="345"/>
        <v>0</v>
      </c>
      <c r="P281" s="42"/>
      <c r="Q281" s="123" t="str">
        <f t="shared" ref="Q281:R281" si="456">+Q245</f>
        <v>ja</v>
      </c>
      <c r="R281" s="123" t="str">
        <f t="shared" si="456"/>
        <v>ja</v>
      </c>
      <c r="S281" s="123">
        <f>IF(Q281="nee",0,(J281-O281)*(tab!$C$20*tab!$D$8+tab!$D$23))</f>
        <v>0</v>
      </c>
      <c r="T281" s="123">
        <f>IF((J281-O281)&lt;=0,0,(G281-L281)*tab!$E$30+(H281-M281)*tab!$F$30+(I281-N281)*tab!$G$30)</f>
        <v>0</v>
      </c>
      <c r="U281" s="123">
        <f t="shared" si="347"/>
        <v>0</v>
      </c>
      <c r="V281" s="181"/>
      <c r="W281" s="123">
        <f>IF(R281="nee",0,IF((J281-O281)&lt;0,0,(J281-O281)*tab!$C$58))</f>
        <v>0</v>
      </c>
      <c r="X281" s="123">
        <f>IF(R281="nee",0,(G281-L281)*tab!$G$58+(H281-M281)*tab!$H$58+(I281-N281)*tab!$I$58)</f>
        <v>0</v>
      </c>
      <c r="Y281" s="123">
        <f t="shared" si="348"/>
        <v>0</v>
      </c>
      <c r="Z281" s="5"/>
      <c r="AA281" s="22"/>
    </row>
    <row r="282" spans="2:27" ht="12" customHeight="1" x14ac:dyDescent="0.2">
      <c r="B282" s="18"/>
      <c r="C282" s="1">
        <v>30</v>
      </c>
      <c r="D282" s="211">
        <f t="shared" ref="D282:E282" si="457">+D182</f>
        <v>0</v>
      </c>
      <c r="E282" s="211">
        <f t="shared" si="457"/>
        <v>0</v>
      </c>
      <c r="F282" s="43"/>
      <c r="G282" s="212">
        <f t="shared" ref="G282:I282" si="458">+G182</f>
        <v>0</v>
      </c>
      <c r="H282" s="212">
        <f t="shared" si="458"/>
        <v>0</v>
      </c>
      <c r="I282" s="212">
        <f t="shared" si="458"/>
        <v>0</v>
      </c>
      <c r="J282" s="68">
        <f t="shared" si="343"/>
        <v>0</v>
      </c>
      <c r="K282" s="42"/>
      <c r="L282" s="212">
        <f t="shared" ref="L282:N282" si="459">+L182</f>
        <v>0</v>
      </c>
      <c r="M282" s="212">
        <f t="shared" si="459"/>
        <v>0</v>
      </c>
      <c r="N282" s="212">
        <f t="shared" si="459"/>
        <v>0</v>
      </c>
      <c r="O282" s="68">
        <f t="shared" si="345"/>
        <v>0</v>
      </c>
      <c r="P282" s="42"/>
      <c r="Q282" s="123" t="str">
        <f t="shared" ref="Q282:R282" si="460">+Q246</f>
        <v>ja</v>
      </c>
      <c r="R282" s="123" t="str">
        <f t="shared" si="460"/>
        <v>ja</v>
      </c>
      <c r="S282" s="123">
        <f>IF(Q282="nee",0,(J282-O282)*(tab!$C$20*tab!$D$8+tab!$D$23))</f>
        <v>0</v>
      </c>
      <c r="T282" s="123">
        <f>IF((J282-O282)&lt;=0,0,(G282-L282)*tab!$E$30+(H282-M282)*tab!$F$30+(I282-N282)*tab!$G$30)</f>
        <v>0</v>
      </c>
      <c r="U282" s="123">
        <f t="shared" si="347"/>
        <v>0</v>
      </c>
      <c r="V282" s="181"/>
      <c r="W282" s="123">
        <f>IF(R282="nee",0,IF((J282-O282)&lt;0,0,(J282-O282)*tab!$C$58))</f>
        <v>0</v>
      </c>
      <c r="X282" s="123">
        <f>IF(R282="nee",0,(G282-L282)*tab!$G$58+(H282-M282)*tab!$H$58+(I282-N282)*tab!$I$58)</f>
        <v>0</v>
      </c>
      <c r="Y282" s="123">
        <f t="shared" si="348"/>
        <v>0</v>
      </c>
      <c r="Z282" s="5"/>
      <c r="AA282" s="22"/>
    </row>
    <row r="283" spans="2:27" ht="12" customHeight="1" x14ac:dyDescent="0.2">
      <c r="B283" s="80"/>
      <c r="C283" s="73"/>
      <c r="D283" s="83"/>
      <c r="E283" s="83"/>
      <c r="F283" s="112"/>
      <c r="G283" s="113">
        <f>SUM(G253:G278)</f>
        <v>6</v>
      </c>
      <c r="H283" s="113">
        <f>SUM(H253:H278)</f>
        <v>0</v>
      </c>
      <c r="I283" s="113">
        <f>SUM(I253:I278)</f>
        <v>0</v>
      </c>
      <c r="J283" s="113">
        <f>SUM(J253:J278)</f>
        <v>6</v>
      </c>
      <c r="K283" s="114"/>
      <c r="L283" s="113">
        <f>SUM(L253:L278)</f>
        <v>2</v>
      </c>
      <c r="M283" s="113">
        <f>SUM(M253:M278)</f>
        <v>0</v>
      </c>
      <c r="N283" s="113">
        <f>SUM(N253:N278)</f>
        <v>0</v>
      </c>
      <c r="O283" s="113">
        <f>SUM(O253:O278)</f>
        <v>2</v>
      </c>
      <c r="P283" s="114"/>
      <c r="Q283" s="114"/>
      <c r="R283" s="114"/>
      <c r="S283" s="222"/>
      <c r="T283" s="222"/>
      <c r="U283" s="195">
        <f t="shared" ref="U283" si="461">SUM(U253:U282)</f>
        <v>52843.60716</v>
      </c>
      <c r="V283" s="114"/>
      <c r="W283" s="223"/>
      <c r="X283" s="223"/>
      <c r="Y283" s="196">
        <f>SUM(Y253:Y282)</f>
        <v>6718.1500000000005</v>
      </c>
      <c r="Z283" s="5"/>
      <c r="AA283" s="22"/>
    </row>
    <row r="284" spans="2:27" ht="12" customHeight="1" x14ac:dyDescent="0.2">
      <c r="B284" s="18"/>
      <c r="C284" s="1"/>
      <c r="D284" s="38"/>
      <c r="E284" s="38"/>
      <c r="F284" s="45"/>
      <c r="G284" s="98"/>
      <c r="H284" s="98"/>
      <c r="I284" s="98"/>
      <c r="J284" s="47"/>
      <c r="K284" s="47"/>
      <c r="L284" s="98"/>
      <c r="M284" s="98"/>
      <c r="N284" s="98"/>
      <c r="O284" s="47"/>
      <c r="P284" s="47"/>
      <c r="Q284" s="47"/>
      <c r="R284" s="47"/>
      <c r="S284" s="47"/>
      <c r="T284" s="47"/>
      <c r="U284" s="50"/>
      <c r="V284" s="50"/>
      <c r="W284" s="50"/>
      <c r="X284" s="50"/>
      <c r="Y284" s="50"/>
      <c r="Z284" s="51"/>
      <c r="AA284" s="22"/>
    </row>
    <row r="285" spans="2:27" ht="12" customHeight="1" x14ac:dyDescent="0.2">
      <c r="B285" s="18"/>
      <c r="C285" s="1"/>
      <c r="D285" s="38"/>
      <c r="E285" s="38"/>
      <c r="F285" s="45"/>
      <c r="G285" s="98"/>
      <c r="H285" s="98"/>
      <c r="I285" s="98"/>
      <c r="J285" s="47"/>
      <c r="K285" s="47"/>
      <c r="L285" s="98"/>
      <c r="M285" s="98"/>
      <c r="N285" s="98"/>
      <c r="O285" s="47"/>
      <c r="P285" s="47"/>
      <c r="Q285" s="47"/>
      <c r="R285" s="47"/>
      <c r="S285" s="47"/>
      <c r="T285" s="47"/>
      <c r="U285" s="50"/>
      <c r="V285" s="50"/>
      <c r="W285" s="50"/>
      <c r="X285" s="50"/>
      <c r="Y285" s="50"/>
      <c r="Z285" s="51"/>
      <c r="AA285" s="22"/>
    </row>
    <row r="286" spans="2:27" ht="12" customHeight="1" x14ac:dyDescent="0.2">
      <c r="B286" s="18"/>
      <c r="C286" s="1"/>
      <c r="D286" s="38" t="s">
        <v>71</v>
      </c>
      <c r="E286" s="38"/>
      <c r="F286" s="45"/>
      <c r="G286" s="46">
        <f>+G247+G283</f>
        <v>10</v>
      </c>
      <c r="H286" s="46">
        <f t="shared" ref="H286:J286" si="462">+H247+H283</f>
        <v>0</v>
      </c>
      <c r="I286" s="46">
        <f t="shared" si="462"/>
        <v>0</v>
      </c>
      <c r="J286" s="46">
        <f t="shared" si="462"/>
        <v>10</v>
      </c>
      <c r="K286" s="47"/>
      <c r="L286" s="46">
        <f>+L247+L283</f>
        <v>3</v>
      </c>
      <c r="M286" s="46">
        <f t="shared" ref="M286:O286" si="463">+M247+M283</f>
        <v>0</v>
      </c>
      <c r="N286" s="46">
        <f t="shared" si="463"/>
        <v>0</v>
      </c>
      <c r="O286" s="46">
        <f t="shared" si="463"/>
        <v>3</v>
      </c>
      <c r="P286" s="47"/>
      <c r="Q286" s="47"/>
      <c r="R286" s="47"/>
      <c r="S286" s="180" t="s">
        <v>78</v>
      </c>
      <c r="T286" s="106"/>
      <c r="U286" s="106"/>
      <c r="V286" s="106"/>
      <c r="W286" s="81" t="s">
        <v>76</v>
      </c>
      <c r="X286" s="35"/>
      <c r="Y286" s="35"/>
      <c r="Z286" s="51"/>
      <c r="AA286" s="22"/>
    </row>
    <row r="287" spans="2:27" ht="12" customHeight="1" x14ac:dyDescent="0.2">
      <c r="B287" s="18"/>
      <c r="C287" s="1"/>
      <c r="D287" s="38"/>
      <c r="E287" s="38"/>
      <c r="F287" s="45"/>
      <c r="G287" s="98"/>
      <c r="H287" s="98"/>
      <c r="I287" s="98"/>
      <c r="J287" s="98"/>
      <c r="K287" s="47"/>
      <c r="L287" s="98"/>
      <c r="M287" s="98"/>
      <c r="N287" s="98"/>
      <c r="O287" s="98"/>
      <c r="P287" s="47"/>
      <c r="Q287" s="47"/>
      <c r="R287" s="47"/>
      <c r="S287" s="76" t="s">
        <v>111</v>
      </c>
      <c r="T287" s="81"/>
      <c r="U287" s="40" t="s">
        <v>58</v>
      </c>
      <c r="V287" s="40"/>
      <c r="W287" s="76" t="s">
        <v>130</v>
      </c>
      <c r="X287" s="40"/>
      <c r="Y287" s="40" t="s">
        <v>58</v>
      </c>
      <c r="Z287" s="51"/>
      <c r="AA287" s="22"/>
    </row>
    <row r="288" spans="2:27" ht="12" customHeight="1" x14ac:dyDescent="0.2">
      <c r="B288" s="18"/>
      <c r="C288" s="1"/>
      <c r="D288" s="38"/>
      <c r="E288" s="38"/>
      <c r="F288" s="45"/>
      <c r="G288" s="98"/>
      <c r="H288" s="98"/>
      <c r="I288" s="98"/>
      <c r="J288" s="47"/>
      <c r="K288" s="47"/>
      <c r="L288" s="98"/>
      <c r="M288" s="98"/>
      <c r="N288" s="98"/>
      <c r="O288" s="47"/>
      <c r="P288" s="47"/>
      <c r="Q288" s="47"/>
      <c r="R288" s="47"/>
      <c r="S288" s="74" t="s">
        <v>67</v>
      </c>
      <c r="T288" s="74" t="s">
        <v>68</v>
      </c>
      <c r="U288" s="40" t="s">
        <v>112</v>
      </c>
      <c r="V288" s="40"/>
      <c r="W288" s="42" t="s">
        <v>67</v>
      </c>
      <c r="X288" s="42" t="s">
        <v>68</v>
      </c>
      <c r="Y288" s="40" t="s">
        <v>62</v>
      </c>
      <c r="Z288" s="51"/>
      <c r="AA288" s="22"/>
    </row>
    <row r="289" spans="2:27" ht="12" customHeight="1" x14ac:dyDescent="0.2">
      <c r="B289" s="18"/>
      <c r="C289" s="1"/>
      <c r="D289" s="38" t="s">
        <v>65</v>
      </c>
      <c r="E289" s="38"/>
      <c r="F289" s="45"/>
      <c r="G289" s="98"/>
      <c r="H289" s="98"/>
      <c r="I289" s="98"/>
      <c r="J289" s="47"/>
      <c r="K289" s="47"/>
      <c r="L289" s="98"/>
      <c r="M289" s="98"/>
      <c r="N289" s="98"/>
      <c r="O289" s="47"/>
      <c r="P289" s="47"/>
      <c r="Q289" s="82"/>
      <c r="R289" s="82"/>
      <c r="S289" s="224"/>
      <c r="T289" s="224"/>
      <c r="U289" s="198">
        <f>+U247</f>
        <v>37263.922272000003</v>
      </c>
      <c r="V289" s="94"/>
      <c r="W289" s="225"/>
      <c r="X289" s="225"/>
      <c r="Y289" s="53">
        <f>+Y247</f>
        <v>4025.07</v>
      </c>
      <c r="Z289" s="48"/>
      <c r="AA289" s="22"/>
    </row>
    <row r="290" spans="2:27" ht="12" customHeight="1" x14ac:dyDescent="0.2">
      <c r="B290" s="18"/>
      <c r="C290" s="1"/>
      <c r="D290" s="38" t="s">
        <v>157</v>
      </c>
      <c r="E290" s="38"/>
      <c r="F290" s="45"/>
      <c r="G290" s="98"/>
      <c r="H290" s="98"/>
      <c r="I290" s="98"/>
      <c r="J290" s="47"/>
      <c r="K290" s="47"/>
      <c r="L290" s="98"/>
      <c r="M290" s="98"/>
      <c r="N290" s="98"/>
      <c r="O290" s="47"/>
      <c r="P290" s="47"/>
      <c r="Q290" s="82"/>
      <c r="R290" s="82"/>
      <c r="S290" s="224"/>
      <c r="T290" s="224"/>
      <c r="U290" s="198">
        <f>+U283</f>
        <v>52843.60716</v>
      </c>
      <c r="V290" s="94"/>
      <c r="W290" s="225"/>
      <c r="X290" s="225"/>
      <c r="Y290" s="53">
        <f>+Y283</f>
        <v>6718.1500000000005</v>
      </c>
      <c r="Z290" s="48"/>
      <c r="AA290" s="22"/>
    </row>
    <row r="291" spans="2:27" ht="12" customHeight="1" x14ac:dyDescent="0.2">
      <c r="B291" s="18"/>
      <c r="C291" s="1"/>
      <c r="D291" s="38"/>
      <c r="E291" s="38"/>
      <c r="F291" s="45"/>
      <c r="G291" s="98"/>
      <c r="H291" s="98"/>
      <c r="I291" s="98"/>
      <c r="J291" s="47"/>
      <c r="K291" s="47"/>
      <c r="L291" s="98"/>
      <c r="M291" s="98"/>
      <c r="N291" s="98"/>
      <c r="O291" s="47"/>
      <c r="P291" s="47"/>
      <c r="Q291" s="47"/>
      <c r="R291" s="47"/>
      <c r="S291" s="47"/>
      <c r="T291" s="47"/>
      <c r="U291" s="54"/>
      <c r="V291" s="54"/>
      <c r="W291" s="54"/>
      <c r="X291" s="54"/>
      <c r="Y291" s="94"/>
      <c r="Z291" s="48"/>
      <c r="AA291" s="22"/>
    </row>
    <row r="292" spans="2:27" ht="12" customHeight="1" x14ac:dyDescent="0.2">
      <c r="B292" s="18"/>
      <c r="C292" s="1"/>
      <c r="D292" s="38" t="s">
        <v>113</v>
      </c>
      <c r="E292" s="38"/>
      <c r="F292" s="45"/>
      <c r="G292" s="98"/>
      <c r="H292" s="98"/>
      <c r="I292" s="98"/>
      <c r="J292" s="47"/>
      <c r="K292" s="47"/>
      <c r="L292" s="98"/>
      <c r="M292" s="98"/>
      <c r="N292" s="98"/>
      <c r="O292" s="47"/>
      <c r="P292" s="47"/>
      <c r="Q292" s="47"/>
      <c r="R292" s="47"/>
      <c r="S292" s="223"/>
      <c r="T292" s="223"/>
      <c r="U292" s="196">
        <f t="shared" ref="U292" si="464">SUM(U289:U290)</f>
        <v>90107.52943200001</v>
      </c>
      <c r="V292" s="54"/>
      <c r="W292" s="226"/>
      <c r="X292" s="226"/>
      <c r="Y292" s="199">
        <f t="shared" ref="Y292" si="465">SUM(Y289:Y290)</f>
        <v>10743.220000000001</v>
      </c>
      <c r="Z292" s="48"/>
      <c r="AA292" s="22"/>
    </row>
    <row r="293" spans="2:27" ht="12" customHeight="1" x14ac:dyDescent="0.2">
      <c r="B293" s="18"/>
      <c r="C293" s="1"/>
      <c r="D293" s="38"/>
      <c r="E293" s="38"/>
      <c r="F293" s="45"/>
      <c r="G293" s="98"/>
      <c r="H293" s="98"/>
      <c r="I293" s="98"/>
      <c r="J293" s="47"/>
      <c r="K293" s="47"/>
      <c r="L293" s="98"/>
      <c r="M293" s="98"/>
      <c r="N293" s="98"/>
      <c r="O293" s="47"/>
      <c r="P293" s="47"/>
      <c r="Q293" s="47"/>
      <c r="R293" s="47"/>
      <c r="S293" s="47"/>
      <c r="T293" s="47"/>
      <c r="U293" s="54"/>
      <c r="V293" s="54"/>
      <c r="W293" s="54"/>
      <c r="X293" s="54"/>
      <c r="Y293" s="54"/>
      <c r="Z293" s="48"/>
      <c r="AA293" s="22"/>
    </row>
    <row r="294" spans="2:27" ht="12" customHeight="1" x14ac:dyDescent="0.2">
      <c r="B294" s="18"/>
      <c r="C294" s="65"/>
      <c r="D294" s="71"/>
      <c r="E294" s="71"/>
      <c r="F294" s="109"/>
      <c r="G294" s="110"/>
      <c r="H294" s="110"/>
      <c r="I294" s="110"/>
      <c r="J294" s="111"/>
      <c r="K294" s="111"/>
      <c r="L294" s="110"/>
      <c r="M294" s="110"/>
      <c r="N294" s="110"/>
      <c r="O294" s="111"/>
      <c r="P294" s="111"/>
      <c r="Q294" s="111"/>
      <c r="R294" s="111"/>
      <c r="S294" s="111"/>
      <c r="T294" s="111"/>
      <c r="U294" s="111"/>
      <c r="V294" s="111"/>
      <c r="W294" s="19"/>
      <c r="X294" s="19"/>
      <c r="Y294" s="19"/>
      <c r="Z294" s="19"/>
      <c r="AA294" s="22"/>
    </row>
    <row r="295" spans="2:27" ht="12" customHeight="1" x14ac:dyDescent="0.25">
      <c r="B295" s="55"/>
      <c r="C295" s="66"/>
      <c r="D295" s="56"/>
      <c r="E295" s="56"/>
      <c r="F295" s="56"/>
      <c r="G295" s="57"/>
      <c r="H295" s="57"/>
      <c r="I295" s="57"/>
      <c r="J295" s="57"/>
      <c r="K295" s="57"/>
      <c r="L295" s="57"/>
      <c r="M295" s="57"/>
      <c r="N295" s="57"/>
      <c r="O295" s="57"/>
      <c r="P295" s="57"/>
      <c r="Q295" s="57"/>
      <c r="R295" s="57"/>
      <c r="S295" s="57"/>
      <c r="T295" s="57"/>
      <c r="U295" s="57"/>
      <c r="V295" s="57"/>
      <c r="W295" s="56"/>
      <c r="X295" s="56"/>
      <c r="Y295" s="56"/>
      <c r="Z295" s="58"/>
      <c r="AA295" s="59"/>
    </row>
    <row r="300" spans="2:27" ht="12" customHeight="1" x14ac:dyDescent="0.2">
      <c r="B300" s="8"/>
      <c r="C300" s="63"/>
      <c r="D300" s="9"/>
      <c r="E300" s="9"/>
      <c r="F300" s="9"/>
      <c r="G300" s="10"/>
      <c r="H300" s="10"/>
      <c r="I300" s="10"/>
      <c r="J300" s="10"/>
      <c r="K300" s="10"/>
      <c r="L300" s="10"/>
      <c r="M300" s="10"/>
      <c r="N300" s="10"/>
      <c r="O300" s="10"/>
      <c r="P300" s="10"/>
      <c r="Q300" s="10"/>
      <c r="R300" s="10"/>
      <c r="S300" s="10"/>
      <c r="T300" s="10"/>
      <c r="U300" s="10"/>
      <c r="V300" s="10"/>
      <c r="W300" s="10"/>
      <c r="X300" s="10"/>
      <c r="Y300" s="10"/>
      <c r="Z300" s="9"/>
      <c r="AA300" s="11"/>
    </row>
    <row r="301" spans="2:27" ht="12" customHeight="1" x14ac:dyDescent="0.2">
      <c r="B301" s="13"/>
      <c r="C301" s="64"/>
      <c r="D301" s="14"/>
      <c r="E301" s="14"/>
      <c r="F301" s="14"/>
      <c r="G301" s="15"/>
      <c r="H301" s="15"/>
      <c r="I301" s="15"/>
      <c r="J301" s="15"/>
      <c r="K301" s="15"/>
      <c r="L301" s="15"/>
      <c r="M301" s="15"/>
      <c r="N301" s="15"/>
      <c r="O301" s="15"/>
      <c r="P301" s="15"/>
      <c r="Q301" s="15"/>
      <c r="R301" s="15"/>
      <c r="S301" s="15"/>
      <c r="T301" s="15"/>
      <c r="U301" s="15"/>
      <c r="V301" s="15"/>
      <c r="W301" s="15"/>
      <c r="X301" s="15"/>
      <c r="Y301" s="15"/>
      <c r="Z301" s="14"/>
      <c r="AA301" s="16"/>
    </row>
    <row r="302" spans="2:27" ht="18.75" x14ac:dyDescent="0.3">
      <c r="B302" s="13"/>
      <c r="C302" s="175" t="s">
        <v>136</v>
      </c>
      <c r="D302" s="14"/>
      <c r="E302" s="14"/>
      <c r="F302" s="14"/>
      <c r="G302" s="15"/>
      <c r="H302" s="15"/>
      <c r="I302" s="17"/>
      <c r="J302" s="15"/>
      <c r="K302" s="15"/>
      <c r="L302" s="15"/>
      <c r="M302" s="15"/>
      <c r="N302" s="17"/>
      <c r="O302" s="15"/>
      <c r="P302" s="15"/>
      <c r="Q302" s="15"/>
      <c r="R302" s="15"/>
      <c r="S302" s="15"/>
      <c r="T302" s="15"/>
      <c r="U302" s="15"/>
      <c r="V302" s="15"/>
      <c r="W302" s="15"/>
      <c r="X302" s="15"/>
      <c r="Y302" s="15"/>
      <c r="Z302" s="14"/>
      <c r="AA302" s="16"/>
    </row>
    <row r="303" spans="2:27" ht="15.75" x14ac:dyDescent="0.25">
      <c r="B303" s="13"/>
      <c r="C303" s="72" t="str">
        <f>+G306</f>
        <v>SWV PO ergens</v>
      </c>
      <c r="D303" s="14"/>
      <c r="E303" s="14"/>
      <c r="F303" s="14"/>
      <c r="G303" s="15"/>
      <c r="H303" s="15"/>
      <c r="I303" s="17"/>
      <c r="J303" s="15"/>
      <c r="K303" s="15"/>
      <c r="L303" s="15"/>
      <c r="M303" s="15"/>
      <c r="N303" s="17"/>
      <c r="O303" s="15"/>
      <c r="P303" s="15"/>
      <c r="Q303" s="15"/>
      <c r="R303" s="15"/>
      <c r="S303" s="15"/>
      <c r="T303" s="15"/>
      <c r="U303" s="15"/>
      <c r="V303" s="15"/>
      <c r="W303" s="15"/>
      <c r="X303" s="15"/>
      <c r="Y303" s="15"/>
      <c r="Z303" s="14"/>
      <c r="AA303" s="16"/>
    </row>
    <row r="304" spans="2:27" ht="12" customHeight="1" x14ac:dyDescent="0.25">
      <c r="B304" s="13"/>
      <c r="C304" s="72"/>
      <c r="D304" s="14"/>
      <c r="E304" s="14"/>
      <c r="F304" s="14"/>
      <c r="G304" s="15"/>
      <c r="H304" s="15"/>
      <c r="I304" s="17"/>
      <c r="J304" s="15"/>
      <c r="K304" s="15"/>
      <c r="L304" s="15"/>
      <c r="M304" s="15"/>
      <c r="N304" s="17"/>
      <c r="O304" s="15"/>
      <c r="P304" s="15"/>
      <c r="Q304" s="15"/>
      <c r="R304" s="15"/>
      <c r="S304" s="15"/>
      <c r="T304" s="15"/>
      <c r="U304" s="15"/>
      <c r="V304" s="15"/>
      <c r="W304" s="15"/>
      <c r="X304" s="15"/>
      <c r="Y304" s="15"/>
      <c r="Z304" s="14"/>
      <c r="AA304" s="16"/>
    </row>
    <row r="305" spans="2:27" ht="12" customHeight="1" x14ac:dyDescent="0.2">
      <c r="B305" s="13"/>
      <c r="C305" s="85"/>
      <c r="D305" s="85"/>
      <c r="E305" s="85"/>
      <c r="F305" s="85"/>
      <c r="G305" s="216"/>
      <c r="H305" s="216"/>
      <c r="I305" s="216"/>
      <c r="J305" s="216"/>
      <c r="K305" s="216"/>
      <c r="L305" s="216"/>
      <c r="M305" s="86"/>
      <c r="N305" s="85"/>
      <c r="O305" s="15"/>
      <c r="P305" s="15"/>
      <c r="Q305" s="15"/>
      <c r="R305" s="15"/>
      <c r="S305" s="15"/>
      <c r="T305" s="15"/>
      <c r="U305" s="15"/>
      <c r="V305" s="15"/>
      <c r="W305" s="15"/>
      <c r="X305" s="15"/>
      <c r="Y305" s="15"/>
      <c r="Z305" s="14"/>
      <c r="AA305" s="16"/>
    </row>
    <row r="306" spans="2:27" ht="12" customHeight="1" x14ac:dyDescent="0.25">
      <c r="B306" s="13"/>
      <c r="C306" s="85"/>
      <c r="D306" s="200" t="s">
        <v>137</v>
      </c>
      <c r="E306" s="200"/>
      <c r="F306" s="214"/>
      <c r="G306" s="269" t="str">
        <f>+G8</f>
        <v>SWV PO ergens</v>
      </c>
      <c r="H306" s="270"/>
      <c r="I306" s="270"/>
      <c r="J306" s="270"/>
      <c r="K306" s="270"/>
      <c r="L306" s="270"/>
      <c r="M306" s="215"/>
      <c r="N306" s="85"/>
      <c r="O306" s="15"/>
      <c r="P306" s="15"/>
      <c r="Q306" s="15"/>
      <c r="R306" s="15"/>
      <c r="S306" s="15"/>
      <c r="T306" s="15"/>
      <c r="U306" s="15"/>
      <c r="V306" s="15"/>
      <c r="W306" s="15"/>
      <c r="X306" s="15"/>
      <c r="Y306" s="15"/>
      <c r="Z306" s="14"/>
      <c r="AA306" s="16"/>
    </row>
    <row r="307" spans="2:27" ht="12" customHeight="1" x14ac:dyDescent="0.25">
      <c r="B307" s="13"/>
      <c r="C307" s="85"/>
      <c r="D307" s="200" t="s">
        <v>49</v>
      </c>
      <c r="E307" s="200"/>
      <c r="F307" s="214"/>
      <c r="G307" s="269" t="str">
        <f>+G9</f>
        <v>PO5501</v>
      </c>
      <c r="H307" s="270"/>
      <c r="I307" s="219"/>
      <c r="J307" s="217"/>
      <c r="K307" s="217"/>
      <c r="L307" s="217"/>
      <c r="M307" s="86"/>
      <c r="N307" s="85"/>
      <c r="O307" s="15"/>
      <c r="P307" s="15"/>
      <c r="Q307" s="15"/>
      <c r="R307" s="15"/>
      <c r="S307" s="15"/>
      <c r="T307" s="15"/>
      <c r="U307" s="15"/>
      <c r="V307" s="15"/>
      <c r="W307" s="15"/>
      <c r="X307" s="15"/>
      <c r="Y307" s="15"/>
      <c r="Z307" s="14"/>
      <c r="AA307" s="16"/>
    </row>
    <row r="308" spans="2:27" ht="12" customHeight="1" x14ac:dyDescent="0.2">
      <c r="B308" s="13"/>
      <c r="C308" s="85"/>
      <c r="D308" s="85"/>
      <c r="E308" s="85"/>
      <c r="F308" s="85"/>
      <c r="G308" s="217"/>
      <c r="H308" s="217"/>
      <c r="I308" s="86"/>
      <c r="J308" s="86"/>
      <c r="K308" s="86"/>
      <c r="L308" s="86"/>
      <c r="M308" s="86"/>
      <c r="N308" s="85"/>
      <c r="O308" s="15"/>
      <c r="P308" s="15"/>
      <c r="Q308" s="15"/>
      <c r="R308" s="15"/>
      <c r="S308" s="15"/>
      <c r="T308" s="15"/>
      <c r="U308" s="15"/>
      <c r="V308" s="15"/>
      <c r="W308" s="15"/>
      <c r="X308" s="15"/>
      <c r="Y308" s="15"/>
      <c r="Z308" s="14"/>
      <c r="AA308" s="16"/>
    </row>
    <row r="309" spans="2:27" ht="15.75" x14ac:dyDescent="0.25">
      <c r="B309" s="13"/>
      <c r="C309" s="185" t="s">
        <v>116</v>
      </c>
      <c r="D309" s="192"/>
      <c r="E309" s="192"/>
      <c r="F309" s="192"/>
      <c r="G309" s="190" t="s">
        <v>117</v>
      </c>
      <c r="H309" s="193"/>
      <c r="I309" s="193"/>
      <c r="J309" s="191"/>
      <c r="K309" s="193"/>
      <c r="L309" s="15"/>
      <c r="M309" s="15"/>
      <c r="N309" s="15"/>
      <c r="O309" s="17"/>
      <c r="P309" s="15"/>
      <c r="Q309" s="15"/>
      <c r="R309" s="15"/>
      <c r="S309" s="15"/>
      <c r="T309" s="15"/>
      <c r="U309" s="15"/>
      <c r="V309" s="15"/>
      <c r="W309" s="15"/>
      <c r="X309" s="15"/>
      <c r="Y309" s="15"/>
      <c r="Z309" s="14"/>
      <c r="AA309" s="16"/>
    </row>
    <row r="310" spans="2:27" ht="15" x14ac:dyDescent="0.25">
      <c r="B310" s="78"/>
      <c r="C310" s="186" t="s">
        <v>114</v>
      </c>
      <c r="D310" s="187"/>
      <c r="E310" s="188" t="s">
        <v>144</v>
      </c>
      <c r="F310" s="188"/>
      <c r="G310" s="187" t="s">
        <v>115</v>
      </c>
      <c r="H310" s="189"/>
      <c r="I310" s="189"/>
      <c r="J310" s="194" t="s">
        <v>145</v>
      </c>
      <c r="K310" s="189"/>
      <c r="L310" s="183"/>
      <c r="M310" s="183"/>
      <c r="N310" s="183"/>
      <c r="O310" s="21"/>
      <c r="P310" s="183"/>
      <c r="Q310" s="183"/>
      <c r="R310" s="183"/>
      <c r="S310" s="183"/>
      <c r="T310" s="183"/>
      <c r="U310" s="183"/>
      <c r="V310" s="183"/>
      <c r="W310" s="184"/>
      <c r="X310" s="184"/>
      <c r="Y310" s="184"/>
      <c r="Z310" s="70"/>
      <c r="AA310" s="37"/>
    </row>
    <row r="311" spans="2:27" ht="12" customHeight="1" x14ac:dyDescent="0.25">
      <c r="B311" s="18"/>
      <c r="C311" s="96"/>
      <c r="D311" s="19"/>
      <c r="E311" s="19"/>
      <c r="F311" s="19"/>
      <c r="G311"/>
      <c r="H311" s="20"/>
      <c r="I311" s="21"/>
      <c r="J311" s="20"/>
      <c r="K311" s="20"/>
      <c r="L311" s="20"/>
      <c r="M311" s="20"/>
      <c r="N311" s="21"/>
      <c r="O311" s="20"/>
      <c r="P311" s="20"/>
      <c r="Q311" s="20"/>
      <c r="R311" s="20"/>
      <c r="S311" s="20"/>
      <c r="T311" s="179"/>
      <c r="U311" s="178"/>
      <c r="V311" s="178"/>
      <c r="W311" s="20"/>
      <c r="X311" s="20"/>
      <c r="Y311" s="20"/>
      <c r="Z311" s="19"/>
      <c r="AA311" s="22"/>
    </row>
    <row r="312" spans="2:27" ht="12" customHeight="1" x14ac:dyDescent="0.2">
      <c r="B312" s="18"/>
      <c r="C312" s="1"/>
      <c r="D312" s="2"/>
      <c r="E312" s="2"/>
      <c r="F312" s="2"/>
      <c r="G312" s="42"/>
      <c r="H312" s="42"/>
      <c r="I312" s="42"/>
      <c r="J312" s="42"/>
      <c r="K312" s="42"/>
      <c r="L312" s="42"/>
      <c r="M312" s="42"/>
      <c r="N312" s="42"/>
      <c r="O312" s="42"/>
      <c r="P312" s="42"/>
      <c r="Q312" s="42"/>
      <c r="R312" s="42"/>
      <c r="S312" s="42"/>
      <c r="T312" s="42"/>
      <c r="U312" s="23"/>
      <c r="V312" s="23"/>
      <c r="W312" s="23"/>
      <c r="X312" s="23"/>
      <c r="Y312" s="23"/>
      <c r="Z312" s="24"/>
      <c r="AA312" s="22"/>
    </row>
    <row r="313" spans="2:27" ht="12" customHeight="1" x14ac:dyDescent="0.2">
      <c r="B313" s="26"/>
      <c r="C313" s="176"/>
      <c r="D313" s="176" t="s">
        <v>56</v>
      </c>
      <c r="E313" s="27"/>
      <c r="F313" s="27"/>
      <c r="G313" s="28" t="s">
        <v>123</v>
      </c>
      <c r="H313" s="29"/>
      <c r="I313" s="29"/>
      <c r="J313" s="30"/>
      <c r="K313" s="30"/>
      <c r="L313" s="28"/>
      <c r="M313" s="29"/>
      <c r="N313" s="120"/>
      <c r="O313" s="30"/>
      <c r="P313" s="30"/>
      <c r="Q313" s="176"/>
      <c r="R313" s="176"/>
      <c r="S313" s="30"/>
      <c r="T313" s="30"/>
      <c r="U313" s="30"/>
      <c r="V313" s="30"/>
      <c r="W313" s="30"/>
      <c r="X313" s="30"/>
      <c r="Y313" s="30"/>
      <c r="Z313" s="31"/>
      <c r="AA313" s="32"/>
    </row>
    <row r="314" spans="2:27" ht="12" customHeight="1" x14ac:dyDescent="0.2">
      <c r="B314" s="75"/>
      <c r="C314" s="100"/>
      <c r="D314" s="76"/>
      <c r="E314" s="102"/>
      <c r="F314" s="103"/>
      <c r="G314" s="177"/>
      <c r="H314" s="105"/>
      <c r="I314" s="121"/>
      <c r="J314" s="106"/>
      <c r="K314" s="106"/>
      <c r="L314" s="107"/>
      <c r="M314" s="105"/>
      <c r="N314" s="122"/>
      <c r="O314" s="106"/>
      <c r="P314" s="106"/>
      <c r="Q314" s="79" t="s">
        <v>87</v>
      </c>
      <c r="R314" s="81" t="s">
        <v>87</v>
      </c>
      <c r="S314" s="180" t="s">
        <v>78</v>
      </c>
      <c r="T314" s="106"/>
      <c r="U314" s="106"/>
      <c r="V314" s="106"/>
      <c r="W314" s="81" t="s">
        <v>76</v>
      </c>
      <c r="X314" s="35"/>
      <c r="Y314" s="35"/>
      <c r="Z314" s="36"/>
      <c r="AA314" s="37"/>
    </row>
    <row r="315" spans="2:27" ht="12" customHeight="1" x14ac:dyDescent="0.2">
      <c r="B315" s="75"/>
      <c r="C315" s="100"/>
      <c r="D315" s="83" t="s">
        <v>139</v>
      </c>
      <c r="E315" s="101"/>
      <c r="F315" s="102"/>
      <c r="G315" s="76" t="s">
        <v>108</v>
      </c>
      <c r="H315" s="39"/>
      <c r="I315" s="39"/>
      <c r="J315" s="39"/>
      <c r="K315" s="39"/>
      <c r="L315" s="76" t="s">
        <v>109</v>
      </c>
      <c r="M315" s="39"/>
      <c r="N315" s="39"/>
      <c r="O315" s="39"/>
      <c r="P315" s="39"/>
      <c r="Q315" s="81" t="s">
        <v>88</v>
      </c>
      <c r="R315" s="81" t="s">
        <v>90</v>
      </c>
      <c r="S315" s="76" t="s">
        <v>111</v>
      </c>
      <c r="T315" s="81"/>
      <c r="U315" s="40" t="s">
        <v>58</v>
      </c>
      <c r="V315" s="40"/>
      <c r="W315" s="76" t="s">
        <v>130</v>
      </c>
      <c r="X315" s="40"/>
      <c r="Y315" s="40" t="s">
        <v>58</v>
      </c>
      <c r="Z315" s="41"/>
      <c r="AA315" s="16"/>
    </row>
    <row r="316" spans="2:27" ht="12" customHeight="1" x14ac:dyDescent="0.2">
      <c r="B316" s="80"/>
      <c r="C316" s="73"/>
      <c r="D316" s="77" t="s">
        <v>59</v>
      </c>
      <c r="E316" s="74" t="s">
        <v>159</v>
      </c>
      <c r="F316" s="77"/>
      <c r="G316" s="74" t="s">
        <v>17</v>
      </c>
      <c r="H316" s="74" t="s">
        <v>18</v>
      </c>
      <c r="I316" s="74" t="s">
        <v>19</v>
      </c>
      <c r="J316" s="74" t="s">
        <v>61</v>
      </c>
      <c r="K316" s="74"/>
      <c r="L316" s="74" t="s">
        <v>17</v>
      </c>
      <c r="M316" s="74" t="s">
        <v>18</v>
      </c>
      <c r="N316" s="74" t="s">
        <v>19</v>
      </c>
      <c r="O316" s="73" t="s">
        <v>61</v>
      </c>
      <c r="P316" s="74"/>
      <c r="Q316" s="74" t="s">
        <v>89</v>
      </c>
      <c r="R316" s="81" t="s">
        <v>89</v>
      </c>
      <c r="S316" s="74" t="s">
        <v>67</v>
      </c>
      <c r="T316" s="74" t="s">
        <v>68</v>
      </c>
      <c r="U316" s="40" t="s">
        <v>112</v>
      </c>
      <c r="V316" s="40"/>
      <c r="W316" s="42" t="s">
        <v>67</v>
      </c>
      <c r="X316" s="42" t="s">
        <v>68</v>
      </c>
      <c r="Y316" s="40" t="s">
        <v>62</v>
      </c>
      <c r="Z316" s="5"/>
      <c r="AA316" s="22"/>
    </row>
    <row r="317" spans="2:27" ht="12" customHeight="1" x14ac:dyDescent="0.2">
      <c r="B317" s="18"/>
      <c r="C317" s="1">
        <v>1</v>
      </c>
      <c r="D317" s="211" t="str">
        <f>+D217</f>
        <v>A</v>
      </c>
      <c r="E317" s="212" t="str">
        <f>+E217</f>
        <v>88SV</v>
      </c>
      <c r="F317" s="43"/>
      <c r="G317" s="212">
        <f>+G217</f>
        <v>3</v>
      </c>
      <c r="H317" s="212">
        <f t="shared" ref="H317:I317" si="466">+H217</f>
        <v>0</v>
      </c>
      <c r="I317" s="212">
        <f t="shared" si="466"/>
        <v>0</v>
      </c>
      <c r="J317" s="68">
        <f>SUM(G317:I317)</f>
        <v>3</v>
      </c>
      <c r="K317" s="42"/>
      <c r="L317" s="212">
        <f>+L217</f>
        <v>1</v>
      </c>
      <c r="M317" s="212">
        <f t="shared" ref="M317:N317" si="467">+M217</f>
        <v>0</v>
      </c>
      <c r="N317" s="212">
        <f t="shared" si="467"/>
        <v>0</v>
      </c>
      <c r="O317" s="68">
        <f>SUM(L317:N317)</f>
        <v>1</v>
      </c>
      <c r="P317" s="42"/>
      <c r="Q317" s="227" t="str">
        <f>+Q217</f>
        <v>ja</v>
      </c>
      <c r="R317" s="227" t="str">
        <f>+R217</f>
        <v>ja</v>
      </c>
      <c r="S317" s="123">
        <f>IF(Q317="nee",0,(J317-O317)*(tab!$C$19*tab!$D$8+tab!$D$23))</f>
        <v>7567.2335200000007</v>
      </c>
      <c r="T317" s="123">
        <f>(G317-L317)*tab!$E$29+(H317-M317)*tab!$F$29+(I317-N317)*tab!$G$29</f>
        <v>17275.381327999999</v>
      </c>
      <c r="U317" s="123">
        <f>IF(SUM(S317:T317)&lt;0,0,SUM(S317:T317))</f>
        <v>24842.614848000001</v>
      </c>
      <c r="V317" s="181"/>
      <c r="W317" s="123">
        <f>IF(R317="nee",0,(J317-O317)*tab!$C$57)</f>
        <v>1278.8599999999999</v>
      </c>
      <c r="X317" s="123">
        <f>IF(R317="nee",0,(G317-L317)*tab!$G$57+(H317-M317)*tab!$H$57+(I317-N317)*tab!$I$57)</f>
        <v>1404.52</v>
      </c>
      <c r="Y317" s="123">
        <f>IF(SUM(W317:X317)&lt;=0,0,SUM(W317:X317))</f>
        <v>2683.38</v>
      </c>
      <c r="Z317" s="5"/>
      <c r="AA317" s="22"/>
    </row>
    <row r="318" spans="2:27" ht="12" customHeight="1" x14ac:dyDescent="0.2">
      <c r="B318" s="18"/>
      <c r="C318" s="1">
        <v>2</v>
      </c>
      <c r="D318" s="211" t="str">
        <f t="shared" ref="D318:E318" si="468">+D218</f>
        <v xml:space="preserve">B </v>
      </c>
      <c r="E318" s="212" t="str">
        <f t="shared" si="468"/>
        <v>88MK</v>
      </c>
      <c r="F318" s="43"/>
      <c r="G318" s="212">
        <f t="shared" ref="G318:I318" si="469">+G218</f>
        <v>1</v>
      </c>
      <c r="H318" s="212">
        <f t="shared" si="469"/>
        <v>0</v>
      </c>
      <c r="I318" s="212">
        <f t="shared" si="469"/>
        <v>0</v>
      </c>
      <c r="J318" s="68">
        <f t="shared" ref="J318:J346" si="470">SUM(G318:I318)</f>
        <v>1</v>
      </c>
      <c r="K318" s="42"/>
      <c r="L318" s="212">
        <f t="shared" ref="L318:N318" si="471">+L218</f>
        <v>0</v>
      </c>
      <c r="M318" s="212">
        <f t="shared" si="471"/>
        <v>0</v>
      </c>
      <c r="N318" s="212">
        <f t="shared" si="471"/>
        <v>0</v>
      </c>
      <c r="O318" s="68">
        <f t="shared" ref="O318:O346" si="472">SUM(L318:N318)</f>
        <v>0</v>
      </c>
      <c r="P318" s="42"/>
      <c r="Q318" s="123" t="str">
        <f>+Q317</f>
        <v>ja</v>
      </c>
      <c r="R318" s="123" t="str">
        <f>+R317</f>
        <v>ja</v>
      </c>
      <c r="S318" s="123">
        <f>IF(Q318="nee",0,(J318-O318)*(tab!$C$19*tab!$D$8+tab!$D$23))</f>
        <v>3783.6167600000003</v>
      </c>
      <c r="T318" s="123">
        <f>(G318-L318)*tab!$E$29+(H318-M318)*tab!$F$29+(I318-N318)*tab!$G$29</f>
        <v>8637.6906639999997</v>
      </c>
      <c r="U318" s="123">
        <f t="shared" ref="U318:U346" si="473">IF(SUM(S318:T318)&lt;0,0,SUM(S318:T318))</f>
        <v>12421.307424000001</v>
      </c>
      <c r="V318" s="181"/>
      <c r="W318" s="123">
        <f>IF(R318="nee",0,(J318-O318)*tab!$C$57)</f>
        <v>639.42999999999995</v>
      </c>
      <c r="X318" s="123">
        <f>IF(R318="nee",0,(G318-L318)*tab!$G$57+(H318-M318)*tab!$H$57+(I318-N318)*tab!$I$57)</f>
        <v>702.26</v>
      </c>
      <c r="Y318" s="123">
        <f t="shared" ref="Y318:Y346" si="474">IF(SUM(W318:X318)&lt;=0,0,SUM(W318:X318))</f>
        <v>1341.69</v>
      </c>
      <c r="Z318" s="5"/>
      <c r="AA318" s="22"/>
    </row>
    <row r="319" spans="2:27" ht="12" customHeight="1" x14ac:dyDescent="0.2">
      <c r="B319" s="18"/>
      <c r="C319" s="1">
        <v>3</v>
      </c>
      <c r="D319" s="211">
        <f t="shared" ref="D319:E319" si="475">+D219</f>
        <v>0</v>
      </c>
      <c r="E319" s="212">
        <f t="shared" si="475"/>
        <v>0</v>
      </c>
      <c r="F319" s="43"/>
      <c r="G319" s="212">
        <f t="shared" ref="G319:I319" si="476">+G219</f>
        <v>0</v>
      </c>
      <c r="H319" s="212">
        <f t="shared" si="476"/>
        <v>0</v>
      </c>
      <c r="I319" s="212">
        <f t="shared" si="476"/>
        <v>0</v>
      </c>
      <c r="J319" s="68">
        <f t="shared" si="470"/>
        <v>0</v>
      </c>
      <c r="K319" s="42"/>
      <c r="L319" s="212">
        <f t="shared" ref="L319:N319" si="477">+L219</f>
        <v>0</v>
      </c>
      <c r="M319" s="212">
        <f t="shared" si="477"/>
        <v>0</v>
      </c>
      <c r="N319" s="212">
        <f t="shared" si="477"/>
        <v>0</v>
      </c>
      <c r="O319" s="68">
        <f t="shared" si="472"/>
        <v>0</v>
      </c>
      <c r="P319" s="42"/>
      <c r="Q319" s="123" t="str">
        <f t="shared" ref="Q319:Q346" si="478">+Q318</f>
        <v>ja</v>
      </c>
      <c r="R319" s="123" t="str">
        <f t="shared" ref="R319:R346" si="479">+R318</f>
        <v>ja</v>
      </c>
      <c r="S319" s="123">
        <f>IF(Q319="nee",0,(J319-O319)*(tab!$C$19*tab!$D$8+tab!$D$23))</f>
        <v>0</v>
      </c>
      <c r="T319" s="123">
        <f>(G319-L319)*tab!$E$29+(H319-M319)*tab!$F$29+(I319-N319)*tab!$G$29</f>
        <v>0</v>
      </c>
      <c r="U319" s="123">
        <f t="shared" si="473"/>
        <v>0</v>
      </c>
      <c r="V319" s="181"/>
      <c r="W319" s="123">
        <f>IF(R319="nee",0,(J319-O319)*tab!$C$57)</f>
        <v>0</v>
      </c>
      <c r="X319" s="123">
        <f>IF(R319="nee",0,(G319-L319)*tab!$G$57+(H319-M319)*tab!$H$57+(I319-N319)*tab!$I$57)</f>
        <v>0</v>
      </c>
      <c r="Y319" s="123">
        <f t="shared" si="474"/>
        <v>0</v>
      </c>
      <c r="Z319" s="5"/>
      <c r="AA319" s="22"/>
    </row>
    <row r="320" spans="2:27" ht="12" customHeight="1" x14ac:dyDescent="0.2">
      <c r="B320" s="18"/>
      <c r="C320" s="1">
        <v>4</v>
      </c>
      <c r="D320" s="211">
        <f t="shared" ref="D320:E320" si="480">+D220</f>
        <v>0</v>
      </c>
      <c r="E320" s="212">
        <f t="shared" si="480"/>
        <v>0</v>
      </c>
      <c r="F320" s="43"/>
      <c r="G320" s="212">
        <f t="shared" ref="G320:I320" si="481">+G220</f>
        <v>0</v>
      </c>
      <c r="H320" s="212">
        <f t="shared" si="481"/>
        <v>0</v>
      </c>
      <c r="I320" s="212">
        <f t="shared" si="481"/>
        <v>0</v>
      </c>
      <c r="J320" s="68">
        <f t="shared" si="470"/>
        <v>0</v>
      </c>
      <c r="K320" s="42"/>
      <c r="L320" s="212">
        <f t="shared" ref="L320:N320" si="482">+L220</f>
        <v>0</v>
      </c>
      <c r="M320" s="212">
        <f t="shared" si="482"/>
        <v>0</v>
      </c>
      <c r="N320" s="212">
        <f t="shared" si="482"/>
        <v>0</v>
      </c>
      <c r="O320" s="68">
        <f t="shared" si="472"/>
        <v>0</v>
      </c>
      <c r="P320" s="42"/>
      <c r="Q320" s="123" t="str">
        <f t="shared" si="478"/>
        <v>ja</v>
      </c>
      <c r="R320" s="123" t="str">
        <f t="shared" si="479"/>
        <v>ja</v>
      </c>
      <c r="S320" s="123">
        <f>IF(Q320="nee",0,(J320-O320)*(tab!$C$19*tab!$D$8+tab!$D$23))</f>
        <v>0</v>
      </c>
      <c r="T320" s="123">
        <f>(G320-L320)*tab!$E$29+(H320-M320)*tab!$F$29+(I320-N320)*tab!$G$29</f>
        <v>0</v>
      </c>
      <c r="U320" s="123">
        <f t="shared" si="473"/>
        <v>0</v>
      </c>
      <c r="V320" s="181"/>
      <c r="W320" s="123">
        <f>IF(R320="nee",0,(J320-O320)*tab!$C$57)</f>
        <v>0</v>
      </c>
      <c r="X320" s="123">
        <f>IF(R320="nee",0,(G320-L320)*tab!$G$57+(H320-M320)*tab!$H$57+(I320-N320)*tab!$I$57)</f>
        <v>0</v>
      </c>
      <c r="Y320" s="123">
        <f t="shared" si="474"/>
        <v>0</v>
      </c>
      <c r="Z320" s="5"/>
      <c r="AA320" s="22"/>
    </row>
    <row r="321" spans="2:27" ht="12" customHeight="1" x14ac:dyDescent="0.2">
      <c r="B321" s="18"/>
      <c r="C321" s="1">
        <v>5</v>
      </c>
      <c r="D321" s="211">
        <f t="shared" ref="D321:E321" si="483">+D221</f>
        <v>0</v>
      </c>
      <c r="E321" s="212">
        <f t="shared" si="483"/>
        <v>0</v>
      </c>
      <c r="F321" s="43"/>
      <c r="G321" s="212">
        <f t="shared" ref="G321:I321" si="484">+G221</f>
        <v>0</v>
      </c>
      <c r="H321" s="212">
        <f t="shared" si="484"/>
        <v>0</v>
      </c>
      <c r="I321" s="212">
        <f t="shared" si="484"/>
        <v>0</v>
      </c>
      <c r="J321" s="68">
        <f t="shared" si="470"/>
        <v>0</v>
      </c>
      <c r="K321" s="42"/>
      <c r="L321" s="212">
        <f t="shared" ref="L321:N321" si="485">+L221</f>
        <v>0</v>
      </c>
      <c r="M321" s="212">
        <f t="shared" si="485"/>
        <v>0</v>
      </c>
      <c r="N321" s="212">
        <f t="shared" si="485"/>
        <v>0</v>
      </c>
      <c r="O321" s="68">
        <f t="shared" si="472"/>
        <v>0</v>
      </c>
      <c r="P321" s="42"/>
      <c r="Q321" s="123" t="str">
        <f t="shared" si="478"/>
        <v>ja</v>
      </c>
      <c r="R321" s="123" t="str">
        <f t="shared" si="479"/>
        <v>ja</v>
      </c>
      <c r="S321" s="123">
        <f>IF(Q321="nee",0,(J321-O321)*(tab!$C$19*tab!$D$8+tab!$D$23))</f>
        <v>0</v>
      </c>
      <c r="T321" s="123">
        <f>(G321-L321)*tab!$E$29+(H321-M321)*tab!$F$29+(I321-N321)*tab!$G$29</f>
        <v>0</v>
      </c>
      <c r="U321" s="123">
        <f t="shared" si="473"/>
        <v>0</v>
      </c>
      <c r="V321" s="181"/>
      <c r="W321" s="123">
        <f>IF(R321="nee",0,(J321-O321)*tab!$C$57)</f>
        <v>0</v>
      </c>
      <c r="X321" s="123">
        <f>IF(R321="nee",0,(G321-L321)*tab!$G$57+(H321-M321)*tab!$H$57+(I321-N321)*tab!$I$57)</f>
        <v>0</v>
      </c>
      <c r="Y321" s="123">
        <f t="shared" si="474"/>
        <v>0</v>
      </c>
      <c r="Z321" s="5"/>
      <c r="AA321" s="22"/>
    </row>
    <row r="322" spans="2:27" ht="12" customHeight="1" x14ac:dyDescent="0.2">
      <c r="B322" s="18"/>
      <c r="C322" s="1">
        <v>6</v>
      </c>
      <c r="D322" s="211">
        <f t="shared" ref="D322:E322" si="486">+D222</f>
        <v>0</v>
      </c>
      <c r="E322" s="212">
        <f t="shared" si="486"/>
        <v>0</v>
      </c>
      <c r="F322" s="43"/>
      <c r="G322" s="212">
        <f t="shared" ref="G322:I322" si="487">+G222</f>
        <v>0</v>
      </c>
      <c r="H322" s="212">
        <f t="shared" si="487"/>
        <v>0</v>
      </c>
      <c r="I322" s="212">
        <f t="shared" si="487"/>
        <v>0</v>
      </c>
      <c r="J322" s="68">
        <f t="shared" si="470"/>
        <v>0</v>
      </c>
      <c r="K322" s="42"/>
      <c r="L322" s="212">
        <f t="shared" ref="L322:N322" si="488">+L222</f>
        <v>0</v>
      </c>
      <c r="M322" s="212">
        <f t="shared" si="488"/>
        <v>0</v>
      </c>
      <c r="N322" s="212">
        <f t="shared" si="488"/>
        <v>0</v>
      </c>
      <c r="O322" s="68">
        <f t="shared" si="472"/>
        <v>0</v>
      </c>
      <c r="P322" s="42"/>
      <c r="Q322" s="123" t="str">
        <f t="shared" si="478"/>
        <v>ja</v>
      </c>
      <c r="R322" s="123" t="str">
        <f t="shared" si="479"/>
        <v>ja</v>
      </c>
      <c r="S322" s="123">
        <f>IF(Q322="nee",0,(J322-O322)*(tab!$C$19*tab!$D$8+tab!$D$23))</f>
        <v>0</v>
      </c>
      <c r="T322" s="123">
        <f>(G322-L322)*tab!$E$29+(H322-M322)*tab!$F$29+(I322-N322)*tab!$G$29</f>
        <v>0</v>
      </c>
      <c r="U322" s="123">
        <f t="shared" si="473"/>
        <v>0</v>
      </c>
      <c r="V322" s="181"/>
      <c r="W322" s="123">
        <f>IF(R322="nee",0,(J322-O322)*tab!$C$57)</f>
        <v>0</v>
      </c>
      <c r="X322" s="123">
        <f>IF(R322="nee",0,(G322-L322)*tab!$G$57+(H322-M322)*tab!$H$57+(I322-N322)*tab!$I$57)</f>
        <v>0</v>
      </c>
      <c r="Y322" s="123">
        <f t="shared" si="474"/>
        <v>0</v>
      </c>
      <c r="Z322" s="5"/>
      <c r="AA322" s="22"/>
    </row>
    <row r="323" spans="2:27" ht="12" customHeight="1" x14ac:dyDescent="0.2">
      <c r="B323" s="18"/>
      <c r="C323" s="1">
        <v>7</v>
      </c>
      <c r="D323" s="211">
        <f t="shared" ref="D323:E323" si="489">+D223</f>
        <v>0</v>
      </c>
      <c r="E323" s="212">
        <f t="shared" si="489"/>
        <v>0</v>
      </c>
      <c r="F323" s="43"/>
      <c r="G323" s="212">
        <f t="shared" ref="G323:I323" si="490">+G223</f>
        <v>0</v>
      </c>
      <c r="H323" s="212">
        <f t="shared" si="490"/>
        <v>0</v>
      </c>
      <c r="I323" s="212">
        <f t="shared" si="490"/>
        <v>0</v>
      </c>
      <c r="J323" s="68">
        <f t="shared" si="470"/>
        <v>0</v>
      </c>
      <c r="K323" s="42"/>
      <c r="L323" s="212">
        <f t="shared" ref="L323:N323" si="491">+L223</f>
        <v>0</v>
      </c>
      <c r="M323" s="212">
        <f t="shared" si="491"/>
        <v>0</v>
      </c>
      <c r="N323" s="212">
        <f t="shared" si="491"/>
        <v>0</v>
      </c>
      <c r="O323" s="68">
        <f t="shared" si="472"/>
        <v>0</v>
      </c>
      <c r="P323" s="42"/>
      <c r="Q323" s="123" t="str">
        <f t="shared" si="478"/>
        <v>ja</v>
      </c>
      <c r="R323" s="123" t="str">
        <f t="shared" si="479"/>
        <v>ja</v>
      </c>
      <c r="S323" s="123">
        <f>IF(Q323="nee",0,(J323-O323)*(tab!$C$19*tab!$D$8+tab!$D$23))</f>
        <v>0</v>
      </c>
      <c r="T323" s="123">
        <f>(G323-L323)*tab!$E$29+(H323-M323)*tab!$F$29+(I323-N323)*tab!$G$29</f>
        <v>0</v>
      </c>
      <c r="U323" s="123">
        <f t="shared" si="473"/>
        <v>0</v>
      </c>
      <c r="V323" s="181"/>
      <c r="W323" s="123">
        <f>IF(R323="nee",0,(J323-O323)*tab!$C$57)</f>
        <v>0</v>
      </c>
      <c r="X323" s="123">
        <f>IF(R323="nee",0,(G323-L323)*tab!$G$57+(H323-M323)*tab!$H$57+(I323-N323)*tab!$I$57)</f>
        <v>0</v>
      </c>
      <c r="Y323" s="123">
        <f t="shared" si="474"/>
        <v>0</v>
      </c>
      <c r="Z323" s="5"/>
      <c r="AA323" s="22"/>
    </row>
    <row r="324" spans="2:27" ht="12" customHeight="1" x14ac:dyDescent="0.2">
      <c r="B324" s="18"/>
      <c r="C324" s="1">
        <v>8</v>
      </c>
      <c r="D324" s="211">
        <f t="shared" ref="D324:E324" si="492">+D224</f>
        <v>0</v>
      </c>
      <c r="E324" s="212">
        <f t="shared" si="492"/>
        <v>0</v>
      </c>
      <c r="F324" s="43"/>
      <c r="G324" s="212">
        <f t="shared" ref="G324:I324" si="493">+G224</f>
        <v>0</v>
      </c>
      <c r="H324" s="212">
        <f t="shared" si="493"/>
        <v>0</v>
      </c>
      <c r="I324" s="212">
        <f t="shared" si="493"/>
        <v>0</v>
      </c>
      <c r="J324" s="68">
        <f t="shared" si="470"/>
        <v>0</v>
      </c>
      <c r="K324" s="42"/>
      <c r="L324" s="212">
        <f t="shared" ref="L324:N324" si="494">+L224</f>
        <v>0</v>
      </c>
      <c r="M324" s="212">
        <f t="shared" si="494"/>
        <v>0</v>
      </c>
      <c r="N324" s="212">
        <f t="shared" si="494"/>
        <v>0</v>
      </c>
      <c r="O324" s="68">
        <f t="shared" si="472"/>
        <v>0</v>
      </c>
      <c r="P324" s="42"/>
      <c r="Q324" s="123" t="str">
        <f t="shared" si="478"/>
        <v>ja</v>
      </c>
      <c r="R324" s="123" t="str">
        <f t="shared" si="479"/>
        <v>ja</v>
      </c>
      <c r="S324" s="123">
        <f>IF(Q324="nee",0,(J324-O324)*(tab!$C$19*tab!$D$8+tab!$D$23))</f>
        <v>0</v>
      </c>
      <c r="T324" s="123">
        <f>(G324-L324)*tab!$E$29+(H324-M324)*tab!$F$29+(I324-N324)*tab!$G$29</f>
        <v>0</v>
      </c>
      <c r="U324" s="123">
        <f t="shared" si="473"/>
        <v>0</v>
      </c>
      <c r="V324" s="181"/>
      <c r="W324" s="123">
        <f>IF(R324="nee",0,(J324-O324)*tab!$C$57)</f>
        <v>0</v>
      </c>
      <c r="X324" s="123">
        <f>IF(R324="nee",0,(G324-L324)*tab!$G$57+(H324-M324)*tab!$H$57+(I324-N324)*tab!$I$57)</f>
        <v>0</v>
      </c>
      <c r="Y324" s="123">
        <f t="shared" si="474"/>
        <v>0</v>
      </c>
      <c r="Z324" s="5"/>
      <c r="AA324" s="22"/>
    </row>
    <row r="325" spans="2:27" ht="12" customHeight="1" x14ac:dyDescent="0.2">
      <c r="B325" s="18"/>
      <c r="C325" s="1">
        <v>9</v>
      </c>
      <c r="D325" s="211">
        <f t="shared" ref="D325:E325" si="495">+D225</f>
        <v>0</v>
      </c>
      <c r="E325" s="212">
        <f t="shared" si="495"/>
        <v>0</v>
      </c>
      <c r="F325" s="43"/>
      <c r="G325" s="212">
        <f t="shared" ref="G325:I325" si="496">+G225</f>
        <v>0</v>
      </c>
      <c r="H325" s="212">
        <f t="shared" si="496"/>
        <v>0</v>
      </c>
      <c r="I325" s="212">
        <f t="shared" si="496"/>
        <v>0</v>
      </c>
      <c r="J325" s="68">
        <f t="shared" si="470"/>
        <v>0</v>
      </c>
      <c r="K325" s="42"/>
      <c r="L325" s="212">
        <f t="shared" ref="L325:N325" si="497">+L225</f>
        <v>0</v>
      </c>
      <c r="M325" s="212">
        <f t="shared" si="497"/>
        <v>0</v>
      </c>
      <c r="N325" s="212">
        <f t="shared" si="497"/>
        <v>0</v>
      </c>
      <c r="O325" s="68">
        <f t="shared" si="472"/>
        <v>0</v>
      </c>
      <c r="P325" s="42"/>
      <c r="Q325" s="123" t="str">
        <f t="shared" si="478"/>
        <v>ja</v>
      </c>
      <c r="R325" s="123" t="str">
        <f t="shared" si="479"/>
        <v>ja</v>
      </c>
      <c r="S325" s="123">
        <f>IF(Q325="nee",0,(J325-O325)*(tab!$C$19*tab!$D$8+tab!$D$23))</f>
        <v>0</v>
      </c>
      <c r="T325" s="123">
        <f>(G325-L325)*tab!$E$29+(H325-M325)*tab!$F$29+(I325-N325)*tab!$G$29</f>
        <v>0</v>
      </c>
      <c r="U325" s="123">
        <f t="shared" si="473"/>
        <v>0</v>
      </c>
      <c r="V325" s="181"/>
      <c r="W325" s="123">
        <f>IF(R325="nee",0,(J325-O325)*tab!$C$57)</f>
        <v>0</v>
      </c>
      <c r="X325" s="123">
        <f>IF(R325="nee",0,(G325-L325)*tab!$G$57+(H325-M325)*tab!$H$57+(I325-N325)*tab!$I$57)</f>
        <v>0</v>
      </c>
      <c r="Y325" s="123">
        <f t="shared" si="474"/>
        <v>0</v>
      </c>
      <c r="Z325" s="5"/>
      <c r="AA325" s="22"/>
    </row>
    <row r="326" spans="2:27" ht="12" customHeight="1" x14ac:dyDescent="0.2">
      <c r="B326" s="18"/>
      <c r="C326" s="1">
        <v>10</v>
      </c>
      <c r="D326" s="211">
        <f t="shared" ref="D326:E326" si="498">+D226</f>
        <v>0</v>
      </c>
      <c r="E326" s="212">
        <f t="shared" si="498"/>
        <v>0</v>
      </c>
      <c r="F326" s="43"/>
      <c r="G326" s="212">
        <f t="shared" ref="G326:I326" si="499">+G226</f>
        <v>0</v>
      </c>
      <c r="H326" s="212">
        <f t="shared" si="499"/>
        <v>0</v>
      </c>
      <c r="I326" s="212">
        <f t="shared" si="499"/>
        <v>0</v>
      </c>
      <c r="J326" s="68">
        <f t="shared" si="470"/>
        <v>0</v>
      </c>
      <c r="K326" s="42"/>
      <c r="L326" s="212">
        <f t="shared" ref="L326:N326" si="500">+L226</f>
        <v>0</v>
      </c>
      <c r="M326" s="212">
        <f t="shared" si="500"/>
        <v>0</v>
      </c>
      <c r="N326" s="212">
        <f t="shared" si="500"/>
        <v>0</v>
      </c>
      <c r="O326" s="68">
        <f t="shared" si="472"/>
        <v>0</v>
      </c>
      <c r="P326" s="42"/>
      <c r="Q326" s="123" t="str">
        <f t="shared" si="478"/>
        <v>ja</v>
      </c>
      <c r="R326" s="123" t="str">
        <f t="shared" si="479"/>
        <v>ja</v>
      </c>
      <c r="S326" s="123">
        <f>IF(Q326="nee",0,(J326-O326)*(tab!$C$19*tab!$D$8+tab!$D$23))</f>
        <v>0</v>
      </c>
      <c r="T326" s="123">
        <f>(G326-L326)*tab!$E$29+(H326-M326)*tab!$F$29+(I326-N326)*tab!$G$29</f>
        <v>0</v>
      </c>
      <c r="U326" s="123">
        <f t="shared" si="473"/>
        <v>0</v>
      </c>
      <c r="V326" s="181"/>
      <c r="W326" s="123">
        <f>IF(R326="nee",0,(J326-O326)*tab!$C$57)</f>
        <v>0</v>
      </c>
      <c r="X326" s="123">
        <f>IF(R326="nee",0,(G326-L326)*tab!$G$57+(H326-M326)*tab!$H$57+(I326-N326)*tab!$I$57)</f>
        <v>0</v>
      </c>
      <c r="Y326" s="123">
        <f t="shared" si="474"/>
        <v>0</v>
      </c>
      <c r="Z326" s="5"/>
      <c r="AA326" s="22"/>
    </row>
    <row r="327" spans="2:27" ht="12" customHeight="1" x14ac:dyDescent="0.2">
      <c r="B327" s="18"/>
      <c r="C327" s="1">
        <v>11</v>
      </c>
      <c r="D327" s="211">
        <f t="shared" ref="D327:E327" si="501">+D227</f>
        <v>0</v>
      </c>
      <c r="E327" s="212">
        <f t="shared" si="501"/>
        <v>0</v>
      </c>
      <c r="F327" s="43"/>
      <c r="G327" s="212">
        <f t="shared" ref="G327:I327" si="502">+G227</f>
        <v>0</v>
      </c>
      <c r="H327" s="212">
        <f t="shared" si="502"/>
        <v>0</v>
      </c>
      <c r="I327" s="212">
        <f t="shared" si="502"/>
        <v>0</v>
      </c>
      <c r="J327" s="68">
        <f t="shared" si="470"/>
        <v>0</v>
      </c>
      <c r="K327" s="42"/>
      <c r="L327" s="212">
        <f t="shared" ref="L327:N327" si="503">+L227</f>
        <v>0</v>
      </c>
      <c r="M327" s="212">
        <f t="shared" si="503"/>
        <v>0</v>
      </c>
      <c r="N327" s="212">
        <f t="shared" si="503"/>
        <v>0</v>
      </c>
      <c r="O327" s="68">
        <f t="shared" si="472"/>
        <v>0</v>
      </c>
      <c r="P327" s="42"/>
      <c r="Q327" s="123" t="str">
        <f t="shared" si="478"/>
        <v>ja</v>
      </c>
      <c r="R327" s="123" t="str">
        <f t="shared" si="479"/>
        <v>ja</v>
      </c>
      <c r="S327" s="123">
        <f>IF(Q327="nee",0,(J327-O327)*(tab!$C$19*tab!$D$8+tab!$D$23))</f>
        <v>0</v>
      </c>
      <c r="T327" s="123">
        <f>(G327-L327)*tab!$E$29+(H327-M327)*tab!$F$29+(I327-N327)*tab!$G$29</f>
        <v>0</v>
      </c>
      <c r="U327" s="123">
        <f t="shared" si="473"/>
        <v>0</v>
      </c>
      <c r="V327" s="181"/>
      <c r="W327" s="123">
        <f>IF(R327="nee",0,(J327-O327)*tab!$C$57)</f>
        <v>0</v>
      </c>
      <c r="X327" s="123">
        <f>IF(R327="nee",0,(G327-L327)*tab!$G$57+(H327-M327)*tab!$H$57+(I327-N327)*tab!$I$57)</f>
        <v>0</v>
      </c>
      <c r="Y327" s="123">
        <f t="shared" si="474"/>
        <v>0</v>
      </c>
      <c r="Z327" s="5"/>
      <c r="AA327" s="22"/>
    </row>
    <row r="328" spans="2:27" ht="12" customHeight="1" x14ac:dyDescent="0.2">
      <c r="B328" s="18"/>
      <c r="C328" s="1">
        <v>12</v>
      </c>
      <c r="D328" s="211">
        <f t="shared" ref="D328:E328" si="504">+D228</f>
        <v>0</v>
      </c>
      <c r="E328" s="212">
        <f t="shared" si="504"/>
        <v>0</v>
      </c>
      <c r="F328" s="43"/>
      <c r="G328" s="212">
        <f t="shared" ref="G328:I328" si="505">+G228</f>
        <v>0</v>
      </c>
      <c r="H328" s="212">
        <f t="shared" si="505"/>
        <v>0</v>
      </c>
      <c r="I328" s="212">
        <f t="shared" si="505"/>
        <v>0</v>
      </c>
      <c r="J328" s="68">
        <f t="shared" si="470"/>
        <v>0</v>
      </c>
      <c r="K328" s="42"/>
      <c r="L328" s="212">
        <f t="shared" ref="L328:N328" si="506">+L228</f>
        <v>0</v>
      </c>
      <c r="M328" s="212">
        <f t="shared" si="506"/>
        <v>0</v>
      </c>
      <c r="N328" s="212">
        <f t="shared" si="506"/>
        <v>0</v>
      </c>
      <c r="O328" s="68">
        <f t="shared" si="472"/>
        <v>0</v>
      </c>
      <c r="P328" s="42"/>
      <c r="Q328" s="123" t="str">
        <f t="shared" si="478"/>
        <v>ja</v>
      </c>
      <c r="R328" s="123" t="str">
        <f t="shared" si="479"/>
        <v>ja</v>
      </c>
      <c r="S328" s="123">
        <f>IF(Q328="nee",0,(J328-O328)*(tab!$C$19*tab!$D$8+tab!$D$23))</f>
        <v>0</v>
      </c>
      <c r="T328" s="123">
        <f>(G328-L328)*tab!$E$29+(H328-M328)*tab!$F$29+(I328-N328)*tab!$G$29</f>
        <v>0</v>
      </c>
      <c r="U328" s="123">
        <f t="shared" si="473"/>
        <v>0</v>
      </c>
      <c r="V328" s="181"/>
      <c r="W328" s="123">
        <f>IF(R328="nee",0,(J328-O328)*tab!$C$57)</f>
        <v>0</v>
      </c>
      <c r="X328" s="123">
        <f>IF(R328="nee",0,(G328-L328)*tab!$G$57+(H328-M328)*tab!$H$57+(I328-N328)*tab!$I$57)</f>
        <v>0</v>
      </c>
      <c r="Y328" s="123">
        <f t="shared" si="474"/>
        <v>0</v>
      </c>
      <c r="Z328" s="5"/>
      <c r="AA328" s="22"/>
    </row>
    <row r="329" spans="2:27" ht="12" customHeight="1" x14ac:dyDescent="0.2">
      <c r="B329" s="18"/>
      <c r="C329" s="1">
        <v>13</v>
      </c>
      <c r="D329" s="211">
        <f t="shared" ref="D329:E329" si="507">+D229</f>
        <v>0</v>
      </c>
      <c r="E329" s="212">
        <f t="shared" si="507"/>
        <v>0</v>
      </c>
      <c r="F329" s="43"/>
      <c r="G329" s="212">
        <f t="shared" ref="G329:I329" si="508">+G229</f>
        <v>0</v>
      </c>
      <c r="H329" s="212">
        <f t="shared" si="508"/>
        <v>0</v>
      </c>
      <c r="I329" s="212">
        <f t="shared" si="508"/>
        <v>0</v>
      </c>
      <c r="J329" s="68">
        <f t="shared" si="470"/>
        <v>0</v>
      </c>
      <c r="K329" s="42"/>
      <c r="L329" s="212">
        <f t="shared" ref="L329:N329" si="509">+L229</f>
        <v>0</v>
      </c>
      <c r="M329" s="212">
        <f t="shared" si="509"/>
        <v>0</v>
      </c>
      <c r="N329" s="212">
        <f t="shared" si="509"/>
        <v>0</v>
      </c>
      <c r="O329" s="68">
        <f t="shared" si="472"/>
        <v>0</v>
      </c>
      <c r="P329" s="42"/>
      <c r="Q329" s="123" t="str">
        <f t="shared" si="478"/>
        <v>ja</v>
      </c>
      <c r="R329" s="123" t="str">
        <f t="shared" si="479"/>
        <v>ja</v>
      </c>
      <c r="S329" s="123">
        <f>IF(Q329="nee",0,(J329-O329)*(tab!$C$19*tab!$D$8+tab!$D$23))</f>
        <v>0</v>
      </c>
      <c r="T329" s="123">
        <f>(G329-L329)*tab!$E$29+(H329-M329)*tab!$F$29+(I329-N329)*tab!$G$29</f>
        <v>0</v>
      </c>
      <c r="U329" s="123">
        <f t="shared" si="473"/>
        <v>0</v>
      </c>
      <c r="V329" s="181"/>
      <c r="W329" s="123">
        <f>IF(R329="nee",0,(J329-O329)*tab!$C$57)</f>
        <v>0</v>
      </c>
      <c r="X329" s="123">
        <f>IF(R329="nee",0,(G329-L329)*tab!$G$57+(H329-M329)*tab!$H$57+(I329-N329)*tab!$I$57)</f>
        <v>0</v>
      </c>
      <c r="Y329" s="123">
        <f t="shared" si="474"/>
        <v>0</v>
      </c>
      <c r="Z329" s="5"/>
      <c r="AA329" s="22"/>
    </row>
    <row r="330" spans="2:27" ht="12" customHeight="1" x14ac:dyDescent="0.2">
      <c r="B330" s="18"/>
      <c r="C330" s="1">
        <v>14</v>
      </c>
      <c r="D330" s="211">
        <f t="shared" ref="D330:E330" si="510">+D230</f>
        <v>0</v>
      </c>
      <c r="E330" s="212">
        <f t="shared" si="510"/>
        <v>0</v>
      </c>
      <c r="F330" s="43"/>
      <c r="G330" s="212">
        <f t="shared" ref="G330:I330" si="511">+G230</f>
        <v>0</v>
      </c>
      <c r="H330" s="212">
        <f t="shared" si="511"/>
        <v>0</v>
      </c>
      <c r="I330" s="212">
        <f t="shared" si="511"/>
        <v>0</v>
      </c>
      <c r="J330" s="68">
        <f t="shared" si="470"/>
        <v>0</v>
      </c>
      <c r="K330" s="42"/>
      <c r="L330" s="212">
        <f t="shared" ref="L330:N330" si="512">+L230</f>
        <v>0</v>
      </c>
      <c r="M330" s="212">
        <f t="shared" si="512"/>
        <v>0</v>
      </c>
      <c r="N330" s="212">
        <f t="shared" si="512"/>
        <v>0</v>
      </c>
      <c r="O330" s="68">
        <f t="shared" si="472"/>
        <v>0</v>
      </c>
      <c r="P330" s="42"/>
      <c r="Q330" s="123" t="str">
        <f t="shared" si="478"/>
        <v>ja</v>
      </c>
      <c r="R330" s="123" t="str">
        <f t="shared" si="479"/>
        <v>ja</v>
      </c>
      <c r="S330" s="123">
        <f>IF(Q330="nee",0,(J330-O330)*(tab!$C$19*tab!$D$8+tab!$D$23))</f>
        <v>0</v>
      </c>
      <c r="T330" s="123">
        <f>(G330-L330)*tab!$E$29+(H330-M330)*tab!$F$29+(I330-N330)*tab!$G$29</f>
        <v>0</v>
      </c>
      <c r="U330" s="123">
        <f t="shared" si="473"/>
        <v>0</v>
      </c>
      <c r="V330" s="181"/>
      <c r="W330" s="123">
        <f>IF(R330="nee",0,(J330-O330)*tab!$C$57)</f>
        <v>0</v>
      </c>
      <c r="X330" s="123">
        <f>IF(R330="nee",0,(G330-L330)*tab!$G$57+(H330-M330)*tab!$H$57+(I330-N330)*tab!$I$57)</f>
        <v>0</v>
      </c>
      <c r="Y330" s="123">
        <f t="shared" si="474"/>
        <v>0</v>
      </c>
      <c r="Z330" s="5"/>
      <c r="AA330" s="22"/>
    </row>
    <row r="331" spans="2:27" ht="12" customHeight="1" x14ac:dyDescent="0.2">
      <c r="B331" s="18"/>
      <c r="C331" s="1">
        <v>15</v>
      </c>
      <c r="D331" s="211">
        <f t="shared" ref="D331:E331" si="513">+D231</f>
        <v>0</v>
      </c>
      <c r="E331" s="212">
        <f t="shared" si="513"/>
        <v>0</v>
      </c>
      <c r="F331" s="43"/>
      <c r="G331" s="212">
        <f t="shared" ref="G331:I331" si="514">+G231</f>
        <v>0</v>
      </c>
      <c r="H331" s="212">
        <f t="shared" si="514"/>
        <v>0</v>
      </c>
      <c r="I331" s="212">
        <f t="shared" si="514"/>
        <v>0</v>
      </c>
      <c r="J331" s="68">
        <f t="shared" si="470"/>
        <v>0</v>
      </c>
      <c r="K331" s="42"/>
      <c r="L331" s="212">
        <f t="shared" ref="L331:N331" si="515">+L231</f>
        <v>0</v>
      </c>
      <c r="M331" s="212">
        <f t="shared" si="515"/>
        <v>0</v>
      </c>
      <c r="N331" s="212">
        <f t="shared" si="515"/>
        <v>0</v>
      </c>
      <c r="O331" s="68">
        <f t="shared" si="472"/>
        <v>0</v>
      </c>
      <c r="P331" s="42"/>
      <c r="Q331" s="123" t="str">
        <f t="shared" si="478"/>
        <v>ja</v>
      </c>
      <c r="R331" s="123" t="str">
        <f t="shared" si="479"/>
        <v>ja</v>
      </c>
      <c r="S331" s="123">
        <f>IF(Q331="nee",0,(J331-O331)*(tab!$C$19*tab!$D$8+tab!$D$23))</f>
        <v>0</v>
      </c>
      <c r="T331" s="123">
        <f>(G331-L331)*tab!$E$29+(H331-M331)*tab!$F$29+(I331-N331)*tab!$G$29</f>
        <v>0</v>
      </c>
      <c r="U331" s="123">
        <f t="shared" si="473"/>
        <v>0</v>
      </c>
      <c r="V331" s="181"/>
      <c r="W331" s="123">
        <f>IF(R331="nee",0,(J331-O331)*tab!$C$57)</f>
        <v>0</v>
      </c>
      <c r="X331" s="123">
        <f>IF(R331="nee",0,(G331-L331)*tab!$G$57+(H331-M331)*tab!$H$57+(I331-N331)*tab!$I$57)</f>
        <v>0</v>
      </c>
      <c r="Y331" s="123">
        <f t="shared" si="474"/>
        <v>0</v>
      </c>
      <c r="Z331" s="5"/>
      <c r="AA331" s="22"/>
    </row>
    <row r="332" spans="2:27" ht="12" customHeight="1" x14ac:dyDescent="0.2">
      <c r="B332" s="18"/>
      <c r="C332" s="1">
        <v>16</v>
      </c>
      <c r="D332" s="211">
        <f t="shared" ref="D332:E332" si="516">+D232</f>
        <v>0</v>
      </c>
      <c r="E332" s="212">
        <f t="shared" si="516"/>
        <v>0</v>
      </c>
      <c r="F332" s="43"/>
      <c r="G332" s="212">
        <f t="shared" ref="G332:I332" si="517">+G232</f>
        <v>0</v>
      </c>
      <c r="H332" s="212">
        <f t="shared" si="517"/>
        <v>0</v>
      </c>
      <c r="I332" s="212">
        <f t="shared" si="517"/>
        <v>0</v>
      </c>
      <c r="J332" s="68">
        <f t="shared" si="470"/>
        <v>0</v>
      </c>
      <c r="K332" s="42"/>
      <c r="L332" s="212">
        <f t="shared" ref="L332:N332" si="518">+L232</f>
        <v>0</v>
      </c>
      <c r="M332" s="212">
        <f t="shared" si="518"/>
        <v>0</v>
      </c>
      <c r="N332" s="212">
        <f t="shared" si="518"/>
        <v>0</v>
      </c>
      <c r="O332" s="68">
        <f t="shared" si="472"/>
        <v>0</v>
      </c>
      <c r="P332" s="42"/>
      <c r="Q332" s="123" t="str">
        <f t="shared" si="478"/>
        <v>ja</v>
      </c>
      <c r="R332" s="123" t="str">
        <f t="shared" si="479"/>
        <v>ja</v>
      </c>
      <c r="S332" s="123">
        <f>IF(Q332="nee",0,(J332-O332)*(tab!$C$19*tab!$D$8+tab!$D$23))</f>
        <v>0</v>
      </c>
      <c r="T332" s="123">
        <f>(G332-L332)*tab!$E$29+(H332-M332)*tab!$F$29+(I332-N332)*tab!$G$29</f>
        <v>0</v>
      </c>
      <c r="U332" s="123">
        <f t="shared" si="473"/>
        <v>0</v>
      </c>
      <c r="V332" s="181"/>
      <c r="W332" s="123">
        <f>IF(R332="nee",0,(J332-O332)*tab!$C$57)</f>
        <v>0</v>
      </c>
      <c r="X332" s="123">
        <f>IF(R332="nee",0,(G332-L332)*tab!$G$57+(H332-M332)*tab!$H$57+(I332-N332)*tab!$I$57)</f>
        <v>0</v>
      </c>
      <c r="Y332" s="123">
        <f t="shared" si="474"/>
        <v>0</v>
      </c>
      <c r="Z332" s="5"/>
      <c r="AA332" s="22"/>
    </row>
    <row r="333" spans="2:27" ht="12" customHeight="1" x14ac:dyDescent="0.2">
      <c r="B333" s="18"/>
      <c r="C333" s="1">
        <v>17</v>
      </c>
      <c r="D333" s="211">
        <f t="shared" ref="D333:E333" si="519">+D233</f>
        <v>0</v>
      </c>
      <c r="E333" s="212">
        <f t="shared" si="519"/>
        <v>0</v>
      </c>
      <c r="F333" s="43"/>
      <c r="G333" s="212">
        <f t="shared" ref="G333:I333" si="520">+G233</f>
        <v>0</v>
      </c>
      <c r="H333" s="212">
        <f t="shared" si="520"/>
        <v>0</v>
      </c>
      <c r="I333" s="212">
        <f t="shared" si="520"/>
        <v>0</v>
      </c>
      <c r="J333" s="68">
        <f t="shared" si="470"/>
        <v>0</v>
      </c>
      <c r="K333" s="42"/>
      <c r="L333" s="212">
        <f t="shared" ref="L333:N333" si="521">+L233</f>
        <v>0</v>
      </c>
      <c r="M333" s="212">
        <f t="shared" si="521"/>
        <v>0</v>
      </c>
      <c r="N333" s="212">
        <f t="shared" si="521"/>
        <v>0</v>
      </c>
      <c r="O333" s="68">
        <f t="shared" si="472"/>
        <v>0</v>
      </c>
      <c r="P333" s="42"/>
      <c r="Q333" s="123" t="str">
        <f t="shared" si="478"/>
        <v>ja</v>
      </c>
      <c r="R333" s="123" t="str">
        <f t="shared" si="479"/>
        <v>ja</v>
      </c>
      <c r="S333" s="123">
        <f>IF(Q333="nee",0,(J333-O333)*(tab!$C$19*tab!$D$8+tab!$D$23))</f>
        <v>0</v>
      </c>
      <c r="T333" s="123">
        <f>(G333-L333)*tab!$E$29+(H333-M333)*tab!$F$29+(I333-N333)*tab!$G$29</f>
        <v>0</v>
      </c>
      <c r="U333" s="123">
        <f t="shared" si="473"/>
        <v>0</v>
      </c>
      <c r="V333" s="181"/>
      <c r="W333" s="123">
        <f>IF(R333="nee",0,(J333-O333)*tab!$C$57)</f>
        <v>0</v>
      </c>
      <c r="X333" s="123">
        <f>IF(R333="nee",0,(G333-L333)*tab!$G$57+(H333-M333)*tab!$H$57+(I333-N333)*tab!$I$57)</f>
        <v>0</v>
      </c>
      <c r="Y333" s="123">
        <f t="shared" si="474"/>
        <v>0</v>
      </c>
      <c r="Z333" s="5"/>
      <c r="AA333" s="22"/>
    </row>
    <row r="334" spans="2:27" ht="12" customHeight="1" x14ac:dyDescent="0.2">
      <c r="B334" s="18"/>
      <c r="C334" s="1">
        <v>18</v>
      </c>
      <c r="D334" s="211">
        <f t="shared" ref="D334:E334" si="522">+D234</f>
        <v>0</v>
      </c>
      <c r="E334" s="212">
        <f t="shared" si="522"/>
        <v>0</v>
      </c>
      <c r="F334" s="43"/>
      <c r="G334" s="212">
        <f t="shared" ref="G334:I334" si="523">+G234</f>
        <v>0</v>
      </c>
      <c r="H334" s="212">
        <f t="shared" si="523"/>
        <v>0</v>
      </c>
      <c r="I334" s="212">
        <f t="shared" si="523"/>
        <v>0</v>
      </c>
      <c r="J334" s="68">
        <f t="shared" si="470"/>
        <v>0</v>
      </c>
      <c r="K334" s="42"/>
      <c r="L334" s="212">
        <f t="shared" ref="L334:N334" si="524">+L234</f>
        <v>0</v>
      </c>
      <c r="M334" s="212">
        <f t="shared" si="524"/>
        <v>0</v>
      </c>
      <c r="N334" s="212">
        <f t="shared" si="524"/>
        <v>0</v>
      </c>
      <c r="O334" s="68">
        <f t="shared" si="472"/>
        <v>0</v>
      </c>
      <c r="P334" s="42"/>
      <c r="Q334" s="123" t="str">
        <f t="shared" si="478"/>
        <v>ja</v>
      </c>
      <c r="R334" s="123" t="str">
        <f t="shared" si="479"/>
        <v>ja</v>
      </c>
      <c r="S334" s="123">
        <f>IF(Q334="nee",0,(J334-O334)*(tab!$C$19*tab!$D$8+tab!$D$23))</f>
        <v>0</v>
      </c>
      <c r="T334" s="123">
        <f>(G334-L334)*tab!$E$29+(H334-M334)*tab!$F$29+(I334-N334)*tab!$G$29</f>
        <v>0</v>
      </c>
      <c r="U334" s="123">
        <f t="shared" si="473"/>
        <v>0</v>
      </c>
      <c r="V334" s="181"/>
      <c r="W334" s="123">
        <f>IF(R334="nee",0,(J334-O334)*tab!$C$57)</f>
        <v>0</v>
      </c>
      <c r="X334" s="123">
        <f>IF(R334="nee",0,(G334-L334)*tab!$G$57+(H334-M334)*tab!$H$57+(I334-N334)*tab!$I$57)</f>
        <v>0</v>
      </c>
      <c r="Y334" s="123">
        <f t="shared" si="474"/>
        <v>0</v>
      </c>
      <c r="Z334" s="5"/>
      <c r="AA334" s="22"/>
    </row>
    <row r="335" spans="2:27" ht="12" customHeight="1" x14ac:dyDescent="0.2">
      <c r="B335" s="18"/>
      <c r="C335" s="1">
        <v>19</v>
      </c>
      <c r="D335" s="211">
        <f t="shared" ref="D335:E335" si="525">+D235</f>
        <v>0</v>
      </c>
      <c r="E335" s="212">
        <f t="shared" si="525"/>
        <v>0</v>
      </c>
      <c r="F335" s="43"/>
      <c r="G335" s="212">
        <f t="shared" ref="G335:I335" si="526">+G235</f>
        <v>0</v>
      </c>
      <c r="H335" s="212">
        <f t="shared" si="526"/>
        <v>0</v>
      </c>
      <c r="I335" s="212">
        <f t="shared" si="526"/>
        <v>0</v>
      </c>
      <c r="J335" s="68">
        <f t="shared" si="470"/>
        <v>0</v>
      </c>
      <c r="K335" s="42"/>
      <c r="L335" s="212">
        <f t="shared" ref="L335:N335" si="527">+L235</f>
        <v>0</v>
      </c>
      <c r="M335" s="212">
        <f t="shared" si="527"/>
        <v>0</v>
      </c>
      <c r="N335" s="212">
        <f t="shared" si="527"/>
        <v>0</v>
      </c>
      <c r="O335" s="68">
        <f t="shared" si="472"/>
        <v>0</v>
      </c>
      <c r="P335" s="42"/>
      <c r="Q335" s="123" t="str">
        <f t="shared" si="478"/>
        <v>ja</v>
      </c>
      <c r="R335" s="123" t="str">
        <f t="shared" si="479"/>
        <v>ja</v>
      </c>
      <c r="S335" s="123">
        <f>IF(Q335="nee",0,(J335-O335)*(tab!$C$19*tab!$D$8+tab!$D$23))</f>
        <v>0</v>
      </c>
      <c r="T335" s="123">
        <f>(G335-L335)*tab!$E$29+(H335-M335)*tab!$F$29+(I335-N335)*tab!$G$29</f>
        <v>0</v>
      </c>
      <c r="U335" s="123">
        <f t="shared" si="473"/>
        <v>0</v>
      </c>
      <c r="V335" s="181"/>
      <c r="W335" s="123">
        <f>IF(R335="nee",0,(J335-O335)*tab!$C$57)</f>
        <v>0</v>
      </c>
      <c r="X335" s="123">
        <f>IF(R335="nee",0,(G335-L335)*tab!$G$57+(H335-M335)*tab!$H$57+(I335-N335)*tab!$I$57)</f>
        <v>0</v>
      </c>
      <c r="Y335" s="123">
        <f t="shared" si="474"/>
        <v>0</v>
      </c>
      <c r="Z335" s="5"/>
      <c r="AA335" s="22"/>
    </row>
    <row r="336" spans="2:27" ht="12" customHeight="1" x14ac:dyDescent="0.2">
      <c r="B336" s="18"/>
      <c r="C336" s="1">
        <v>20</v>
      </c>
      <c r="D336" s="211">
        <f t="shared" ref="D336:E336" si="528">+D236</f>
        <v>0</v>
      </c>
      <c r="E336" s="212">
        <f t="shared" si="528"/>
        <v>0</v>
      </c>
      <c r="F336" s="43"/>
      <c r="G336" s="212">
        <f t="shared" ref="G336:I336" si="529">+G236</f>
        <v>0</v>
      </c>
      <c r="H336" s="212">
        <f t="shared" si="529"/>
        <v>0</v>
      </c>
      <c r="I336" s="212">
        <f t="shared" si="529"/>
        <v>0</v>
      </c>
      <c r="J336" s="68">
        <f t="shared" si="470"/>
        <v>0</v>
      </c>
      <c r="K336" s="42"/>
      <c r="L336" s="212">
        <f t="shared" ref="L336:N336" si="530">+L236</f>
        <v>0</v>
      </c>
      <c r="M336" s="212">
        <f t="shared" si="530"/>
        <v>0</v>
      </c>
      <c r="N336" s="212">
        <f t="shared" si="530"/>
        <v>0</v>
      </c>
      <c r="O336" s="68">
        <f t="shared" si="472"/>
        <v>0</v>
      </c>
      <c r="P336" s="42"/>
      <c r="Q336" s="123" t="str">
        <f t="shared" si="478"/>
        <v>ja</v>
      </c>
      <c r="R336" s="123" t="str">
        <f t="shared" si="479"/>
        <v>ja</v>
      </c>
      <c r="S336" s="123">
        <f>IF(Q336="nee",0,(J336-O336)*(tab!$C$19*tab!$D$8+tab!$D$23))</f>
        <v>0</v>
      </c>
      <c r="T336" s="123">
        <f>(G336-L336)*tab!$E$29+(H336-M336)*tab!$F$29+(I336-N336)*tab!$G$29</f>
        <v>0</v>
      </c>
      <c r="U336" s="123">
        <f t="shared" si="473"/>
        <v>0</v>
      </c>
      <c r="V336" s="181"/>
      <c r="W336" s="123">
        <f>IF(R336="nee",0,(J336-O336)*tab!$C$57)</f>
        <v>0</v>
      </c>
      <c r="X336" s="123">
        <f>IF(R336="nee",0,(G336-L336)*tab!$G$57+(H336-M336)*tab!$H$57+(I336-N336)*tab!$I$57)</f>
        <v>0</v>
      </c>
      <c r="Y336" s="123">
        <f t="shared" si="474"/>
        <v>0</v>
      </c>
      <c r="Z336" s="5"/>
      <c r="AA336" s="22"/>
    </row>
    <row r="337" spans="1:27" ht="12" customHeight="1" x14ac:dyDescent="0.2">
      <c r="B337" s="18"/>
      <c r="C337" s="1">
        <v>21</v>
      </c>
      <c r="D337" s="211">
        <f t="shared" ref="D337:E337" si="531">+D237</f>
        <v>0</v>
      </c>
      <c r="E337" s="212">
        <f t="shared" si="531"/>
        <v>0</v>
      </c>
      <c r="F337" s="43"/>
      <c r="G337" s="212">
        <f t="shared" ref="G337:I337" si="532">+G237</f>
        <v>0</v>
      </c>
      <c r="H337" s="212">
        <f t="shared" si="532"/>
        <v>0</v>
      </c>
      <c r="I337" s="212">
        <f t="shared" si="532"/>
        <v>0</v>
      </c>
      <c r="J337" s="68">
        <f t="shared" si="470"/>
        <v>0</v>
      </c>
      <c r="K337" s="42"/>
      <c r="L337" s="212">
        <f t="shared" ref="L337:N337" si="533">+L237</f>
        <v>0</v>
      </c>
      <c r="M337" s="212">
        <f t="shared" si="533"/>
        <v>0</v>
      </c>
      <c r="N337" s="212">
        <f t="shared" si="533"/>
        <v>0</v>
      </c>
      <c r="O337" s="68">
        <f t="shared" si="472"/>
        <v>0</v>
      </c>
      <c r="P337" s="42"/>
      <c r="Q337" s="123" t="str">
        <f t="shared" si="478"/>
        <v>ja</v>
      </c>
      <c r="R337" s="123" t="str">
        <f t="shared" si="479"/>
        <v>ja</v>
      </c>
      <c r="S337" s="123">
        <f>IF(Q337="nee",0,(J337-O337)*(tab!$C$19*tab!$D$8+tab!$D$23))</f>
        <v>0</v>
      </c>
      <c r="T337" s="123">
        <f>(G337-L337)*tab!$E$29+(H337-M337)*tab!$F$29+(I337-N337)*tab!$G$29</f>
        <v>0</v>
      </c>
      <c r="U337" s="123">
        <f t="shared" si="473"/>
        <v>0</v>
      </c>
      <c r="V337" s="181"/>
      <c r="W337" s="123">
        <f>IF(R337="nee",0,(J337-O337)*tab!$C$57)</f>
        <v>0</v>
      </c>
      <c r="X337" s="123">
        <f>IF(R337="nee",0,(G337-L337)*tab!$G$57+(H337-M337)*tab!$H$57+(I337-N337)*tab!$I$57)</f>
        <v>0</v>
      </c>
      <c r="Y337" s="123">
        <f t="shared" si="474"/>
        <v>0</v>
      </c>
      <c r="Z337" s="5"/>
      <c r="AA337" s="22"/>
    </row>
    <row r="338" spans="1:27" ht="12" customHeight="1" x14ac:dyDescent="0.2">
      <c r="B338" s="18"/>
      <c r="C338" s="1">
        <v>22</v>
      </c>
      <c r="D338" s="211">
        <f t="shared" ref="D338:E338" si="534">+D238</f>
        <v>0</v>
      </c>
      <c r="E338" s="212">
        <f t="shared" si="534"/>
        <v>0</v>
      </c>
      <c r="F338" s="43"/>
      <c r="G338" s="212">
        <f t="shared" ref="G338:I338" si="535">+G238</f>
        <v>0</v>
      </c>
      <c r="H338" s="212">
        <f t="shared" si="535"/>
        <v>0</v>
      </c>
      <c r="I338" s="212">
        <f t="shared" si="535"/>
        <v>0</v>
      </c>
      <c r="J338" s="68">
        <f t="shared" si="470"/>
        <v>0</v>
      </c>
      <c r="K338" s="42"/>
      <c r="L338" s="212">
        <f t="shared" ref="L338:N338" si="536">+L238</f>
        <v>0</v>
      </c>
      <c r="M338" s="212">
        <f t="shared" si="536"/>
        <v>0</v>
      </c>
      <c r="N338" s="212">
        <f t="shared" si="536"/>
        <v>0</v>
      </c>
      <c r="O338" s="68">
        <f t="shared" si="472"/>
        <v>0</v>
      </c>
      <c r="P338" s="42"/>
      <c r="Q338" s="123" t="str">
        <f t="shared" si="478"/>
        <v>ja</v>
      </c>
      <c r="R338" s="123" t="str">
        <f t="shared" si="479"/>
        <v>ja</v>
      </c>
      <c r="S338" s="123">
        <f>IF(Q338="nee",0,(J338-O338)*(tab!$C$19*tab!$D$8+tab!$D$23))</f>
        <v>0</v>
      </c>
      <c r="T338" s="123">
        <f>(G338-L338)*tab!$E$29+(H338-M338)*tab!$F$29+(I338-N338)*tab!$G$29</f>
        <v>0</v>
      </c>
      <c r="U338" s="123">
        <f t="shared" si="473"/>
        <v>0</v>
      </c>
      <c r="V338" s="181"/>
      <c r="W338" s="123">
        <f>IF(R338="nee",0,(J338-O338)*tab!$C$57)</f>
        <v>0</v>
      </c>
      <c r="X338" s="123">
        <f>IF(R338="nee",0,(G338-L338)*tab!$G$57+(H338-M338)*tab!$H$57+(I338-N338)*tab!$I$57)</f>
        <v>0</v>
      </c>
      <c r="Y338" s="123">
        <f t="shared" si="474"/>
        <v>0</v>
      </c>
      <c r="Z338" s="5"/>
      <c r="AA338" s="22"/>
    </row>
    <row r="339" spans="1:27" ht="12" customHeight="1" x14ac:dyDescent="0.2">
      <c r="B339" s="18"/>
      <c r="C339" s="1">
        <v>23</v>
      </c>
      <c r="D339" s="211">
        <f t="shared" ref="D339:E339" si="537">+D239</f>
        <v>0</v>
      </c>
      <c r="E339" s="212">
        <f t="shared" si="537"/>
        <v>0</v>
      </c>
      <c r="F339" s="43"/>
      <c r="G339" s="212">
        <f t="shared" ref="G339:I339" si="538">+G239</f>
        <v>0</v>
      </c>
      <c r="H339" s="212">
        <f t="shared" si="538"/>
        <v>0</v>
      </c>
      <c r="I339" s="212">
        <f t="shared" si="538"/>
        <v>0</v>
      </c>
      <c r="J339" s="68">
        <f t="shared" si="470"/>
        <v>0</v>
      </c>
      <c r="K339" s="42"/>
      <c r="L339" s="212">
        <f t="shared" ref="L339:N339" si="539">+L239</f>
        <v>0</v>
      </c>
      <c r="M339" s="212">
        <f t="shared" si="539"/>
        <v>0</v>
      </c>
      <c r="N339" s="212">
        <f t="shared" si="539"/>
        <v>0</v>
      </c>
      <c r="O339" s="68">
        <f t="shared" si="472"/>
        <v>0</v>
      </c>
      <c r="P339" s="42"/>
      <c r="Q339" s="123" t="str">
        <f t="shared" si="478"/>
        <v>ja</v>
      </c>
      <c r="R339" s="123" t="str">
        <f t="shared" si="479"/>
        <v>ja</v>
      </c>
      <c r="S339" s="123">
        <f>IF(Q339="nee",0,(J339-O339)*(tab!$C$19*tab!$D$8+tab!$D$23))</f>
        <v>0</v>
      </c>
      <c r="T339" s="123">
        <f>(G339-L339)*tab!$E$29+(H339-M339)*tab!$F$29+(I339-N339)*tab!$G$29</f>
        <v>0</v>
      </c>
      <c r="U339" s="123">
        <f t="shared" si="473"/>
        <v>0</v>
      </c>
      <c r="V339" s="181"/>
      <c r="W339" s="123">
        <f>IF(R339="nee",0,(J339-O339)*tab!$C$57)</f>
        <v>0</v>
      </c>
      <c r="X339" s="123">
        <f>IF(R339="nee",0,(G339-L339)*tab!$G$57+(H339-M339)*tab!$H$57+(I339-N339)*tab!$I$57)</f>
        <v>0</v>
      </c>
      <c r="Y339" s="123">
        <f t="shared" si="474"/>
        <v>0</v>
      </c>
      <c r="Z339" s="5"/>
      <c r="AA339" s="22"/>
    </row>
    <row r="340" spans="1:27" ht="12" customHeight="1" x14ac:dyDescent="0.2">
      <c r="B340" s="18"/>
      <c r="C340" s="1">
        <v>24</v>
      </c>
      <c r="D340" s="211">
        <f t="shared" ref="D340:E340" si="540">+D240</f>
        <v>0</v>
      </c>
      <c r="E340" s="212">
        <f t="shared" si="540"/>
        <v>0</v>
      </c>
      <c r="F340" s="43"/>
      <c r="G340" s="212">
        <f t="shared" ref="G340:I340" si="541">+G240</f>
        <v>0</v>
      </c>
      <c r="H340" s="212">
        <f t="shared" si="541"/>
        <v>0</v>
      </c>
      <c r="I340" s="212">
        <f t="shared" si="541"/>
        <v>0</v>
      </c>
      <c r="J340" s="68">
        <f t="shared" si="470"/>
        <v>0</v>
      </c>
      <c r="K340" s="42"/>
      <c r="L340" s="212">
        <f t="shared" ref="L340:N340" si="542">+L240</f>
        <v>0</v>
      </c>
      <c r="M340" s="212">
        <f t="shared" si="542"/>
        <v>0</v>
      </c>
      <c r="N340" s="212">
        <f t="shared" si="542"/>
        <v>0</v>
      </c>
      <c r="O340" s="68">
        <f t="shared" si="472"/>
        <v>0</v>
      </c>
      <c r="P340" s="42"/>
      <c r="Q340" s="123" t="str">
        <f t="shared" si="478"/>
        <v>ja</v>
      </c>
      <c r="R340" s="123" t="str">
        <f t="shared" si="479"/>
        <v>ja</v>
      </c>
      <c r="S340" s="123">
        <f>IF(Q340="nee",0,(J340-O340)*(tab!$C$19*tab!$D$8+tab!$D$23))</f>
        <v>0</v>
      </c>
      <c r="T340" s="123">
        <f>(G340-L340)*tab!$E$29+(H340-M340)*tab!$F$29+(I340-N340)*tab!$G$29</f>
        <v>0</v>
      </c>
      <c r="U340" s="123">
        <f t="shared" si="473"/>
        <v>0</v>
      </c>
      <c r="V340" s="181"/>
      <c r="W340" s="123">
        <f>IF(R340="nee",0,(J340-O340)*tab!$C$57)</f>
        <v>0</v>
      </c>
      <c r="X340" s="123">
        <f>IF(R340="nee",0,(G340-L340)*tab!$G$57+(H340-M340)*tab!$H$57+(I340-N340)*tab!$I$57)</f>
        <v>0</v>
      </c>
      <c r="Y340" s="123">
        <f t="shared" si="474"/>
        <v>0</v>
      </c>
      <c r="Z340" s="5"/>
      <c r="AA340" s="22"/>
    </row>
    <row r="341" spans="1:27" ht="12" customHeight="1" x14ac:dyDescent="0.2">
      <c r="A341" s="12"/>
      <c r="B341" s="18"/>
      <c r="C341" s="1">
        <v>25</v>
      </c>
      <c r="D341" s="211">
        <f t="shared" ref="D341:E341" si="543">+D241</f>
        <v>0</v>
      </c>
      <c r="E341" s="212">
        <f t="shared" si="543"/>
        <v>0</v>
      </c>
      <c r="F341" s="43"/>
      <c r="G341" s="212">
        <f t="shared" ref="G341:I341" si="544">+G241</f>
        <v>0</v>
      </c>
      <c r="H341" s="212">
        <f t="shared" si="544"/>
        <v>0</v>
      </c>
      <c r="I341" s="212">
        <f t="shared" si="544"/>
        <v>0</v>
      </c>
      <c r="J341" s="68">
        <f t="shared" si="470"/>
        <v>0</v>
      </c>
      <c r="K341" s="42"/>
      <c r="L341" s="212">
        <f t="shared" ref="L341:N341" si="545">+L241</f>
        <v>0</v>
      </c>
      <c r="M341" s="212">
        <f t="shared" si="545"/>
        <v>0</v>
      </c>
      <c r="N341" s="212">
        <f t="shared" si="545"/>
        <v>0</v>
      </c>
      <c r="O341" s="68">
        <f t="shared" si="472"/>
        <v>0</v>
      </c>
      <c r="P341" s="42"/>
      <c r="Q341" s="123" t="str">
        <f t="shared" si="478"/>
        <v>ja</v>
      </c>
      <c r="R341" s="123" t="str">
        <f t="shared" si="479"/>
        <v>ja</v>
      </c>
      <c r="S341" s="123">
        <f>IF(Q341="nee",0,(J341-O341)*(tab!$C$19*tab!$D$8+tab!$D$23))</f>
        <v>0</v>
      </c>
      <c r="T341" s="123">
        <f>(G341-L341)*tab!$E$29+(H341-M341)*tab!$F$29+(I341-N341)*tab!$G$29</f>
        <v>0</v>
      </c>
      <c r="U341" s="123">
        <f t="shared" si="473"/>
        <v>0</v>
      </c>
      <c r="V341" s="181"/>
      <c r="W341" s="123">
        <f>IF(R341="nee",0,(J341-O341)*tab!$C$57)</f>
        <v>0</v>
      </c>
      <c r="X341" s="123">
        <f>IF(R341="nee",0,(G341-L341)*tab!$G$57+(H341-M341)*tab!$H$57+(I341-N341)*tab!$I$57)</f>
        <v>0</v>
      </c>
      <c r="Y341" s="123">
        <f t="shared" si="474"/>
        <v>0</v>
      </c>
      <c r="Z341" s="5"/>
      <c r="AA341" s="22"/>
    </row>
    <row r="342" spans="1:27" ht="12" customHeight="1" x14ac:dyDescent="0.2">
      <c r="A342" s="12"/>
      <c r="B342" s="18"/>
      <c r="C342" s="1">
        <v>26</v>
      </c>
      <c r="D342" s="211">
        <f t="shared" ref="D342:E342" si="546">+D242</f>
        <v>0</v>
      </c>
      <c r="E342" s="212">
        <f t="shared" si="546"/>
        <v>0</v>
      </c>
      <c r="F342" s="43"/>
      <c r="G342" s="212">
        <f t="shared" ref="G342:I342" si="547">+G242</f>
        <v>0</v>
      </c>
      <c r="H342" s="212">
        <f t="shared" si="547"/>
        <v>0</v>
      </c>
      <c r="I342" s="212">
        <f t="shared" si="547"/>
        <v>0</v>
      </c>
      <c r="J342" s="68">
        <f t="shared" si="470"/>
        <v>0</v>
      </c>
      <c r="K342" s="42"/>
      <c r="L342" s="212">
        <f t="shared" ref="L342:N342" si="548">+L242</f>
        <v>0</v>
      </c>
      <c r="M342" s="212">
        <f t="shared" si="548"/>
        <v>0</v>
      </c>
      <c r="N342" s="212">
        <f t="shared" si="548"/>
        <v>0</v>
      </c>
      <c r="O342" s="68">
        <f t="shared" si="472"/>
        <v>0</v>
      </c>
      <c r="P342" s="42"/>
      <c r="Q342" s="123" t="str">
        <f t="shared" si="478"/>
        <v>ja</v>
      </c>
      <c r="R342" s="123" t="str">
        <f t="shared" si="479"/>
        <v>ja</v>
      </c>
      <c r="S342" s="123">
        <f>IF(Q342="nee",0,(J342-O342)*(tab!$C$19*tab!$D$8+tab!$D$23))</f>
        <v>0</v>
      </c>
      <c r="T342" s="123">
        <f>(G342-L342)*tab!$E$29+(H342-M342)*tab!$F$29+(I342-N342)*tab!$G$29</f>
        <v>0</v>
      </c>
      <c r="U342" s="123">
        <f t="shared" si="473"/>
        <v>0</v>
      </c>
      <c r="V342" s="181"/>
      <c r="W342" s="123">
        <f>IF(R342="nee",0,(J342-O342)*tab!$C$57)</f>
        <v>0</v>
      </c>
      <c r="X342" s="123">
        <f>IF(R342="nee",0,(G342-L342)*tab!$G$57+(H342-M342)*tab!$H$57+(I342-N342)*tab!$I$57)</f>
        <v>0</v>
      </c>
      <c r="Y342" s="123">
        <f t="shared" si="474"/>
        <v>0</v>
      </c>
      <c r="Z342" s="5"/>
      <c r="AA342" s="22"/>
    </row>
    <row r="343" spans="1:27" ht="12" customHeight="1" x14ac:dyDescent="0.2">
      <c r="A343" s="12"/>
      <c r="B343" s="18"/>
      <c r="C343" s="1">
        <v>27</v>
      </c>
      <c r="D343" s="211">
        <f t="shared" ref="D343:E343" si="549">+D243</f>
        <v>0</v>
      </c>
      <c r="E343" s="212">
        <f t="shared" si="549"/>
        <v>0</v>
      </c>
      <c r="F343" s="43"/>
      <c r="G343" s="212">
        <f t="shared" ref="G343:I343" si="550">+G243</f>
        <v>0</v>
      </c>
      <c r="H343" s="212">
        <f t="shared" si="550"/>
        <v>0</v>
      </c>
      <c r="I343" s="212">
        <f t="shared" si="550"/>
        <v>0</v>
      </c>
      <c r="J343" s="68">
        <f t="shared" si="470"/>
        <v>0</v>
      </c>
      <c r="K343" s="42"/>
      <c r="L343" s="212">
        <f t="shared" ref="L343:N343" si="551">+L243</f>
        <v>0</v>
      </c>
      <c r="M343" s="212">
        <f t="shared" si="551"/>
        <v>0</v>
      </c>
      <c r="N343" s="212">
        <f t="shared" si="551"/>
        <v>0</v>
      </c>
      <c r="O343" s="68">
        <f t="shared" si="472"/>
        <v>0</v>
      </c>
      <c r="P343" s="42"/>
      <c r="Q343" s="123" t="str">
        <f t="shared" si="478"/>
        <v>ja</v>
      </c>
      <c r="R343" s="123" t="str">
        <f t="shared" si="479"/>
        <v>ja</v>
      </c>
      <c r="S343" s="123">
        <f>IF(Q343="nee",0,(J343-O343)*(tab!$C$19*tab!$D$8+tab!$D$23))</f>
        <v>0</v>
      </c>
      <c r="T343" s="123">
        <f>(G343-L343)*tab!$E$29+(H343-M343)*tab!$F$29+(I343-N343)*tab!$G$29</f>
        <v>0</v>
      </c>
      <c r="U343" s="123">
        <f t="shared" si="473"/>
        <v>0</v>
      </c>
      <c r="V343" s="181"/>
      <c r="W343" s="123">
        <f>IF(R343="nee",0,(J343-O343)*tab!$C$57)</f>
        <v>0</v>
      </c>
      <c r="X343" s="123">
        <f>IF(R343="nee",0,(G343-L343)*tab!$G$57+(H343-M343)*tab!$H$57+(I343-N343)*tab!$I$57)</f>
        <v>0</v>
      </c>
      <c r="Y343" s="123">
        <f t="shared" si="474"/>
        <v>0</v>
      </c>
      <c r="Z343" s="5"/>
      <c r="AA343" s="22"/>
    </row>
    <row r="344" spans="1:27" ht="12" customHeight="1" x14ac:dyDescent="0.2">
      <c r="B344" s="18"/>
      <c r="C344" s="1">
        <v>28</v>
      </c>
      <c r="D344" s="211">
        <f t="shared" ref="D344:E344" si="552">+D244</f>
        <v>0</v>
      </c>
      <c r="E344" s="212">
        <f t="shared" si="552"/>
        <v>0</v>
      </c>
      <c r="F344" s="43"/>
      <c r="G344" s="212">
        <f t="shared" ref="G344:I344" si="553">+G244</f>
        <v>0</v>
      </c>
      <c r="H344" s="212">
        <f t="shared" si="553"/>
        <v>0</v>
      </c>
      <c r="I344" s="212">
        <f t="shared" si="553"/>
        <v>0</v>
      </c>
      <c r="J344" s="68">
        <f t="shared" si="470"/>
        <v>0</v>
      </c>
      <c r="K344" s="42"/>
      <c r="L344" s="212">
        <f t="shared" ref="L344:N344" si="554">+L244</f>
        <v>0</v>
      </c>
      <c r="M344" s="212">
        <f t="shared" si="554"/>
        <v>0</v>
      </c>
      <c r="N344" s="212">
        <f t="shared" si="554"/>
        <v>0</v>
      </c>
      <c r="O344" s="68">
        <f t="shared" si="472"/>
        <v>0</v>
      </c>
      <c r="P344" s="42"/>
      <c r="Q344" s="123" t="str">
        <f t="shared" si="478"/>
        <v>ja</v>
      </c>
      <c r="R344" s="123" t="str">
        <f t="shared" si="479"/>
        <v>ja</v>
      </c>
      <c r="S344" s="123">
        <f>IF(Q344="nee",0,(J344-O344)*(tab!$C$19*tab!$D$8+tab!$D$23))</f>
        <v>0</v>
      </c>
      <c r="T344" s="123">
        <f>(G344-L344)*tab!$E$29+(H344-M344)*tab!$F$29+(I344-N344)*tab!$G$29</f>
        <v>0</v>
      </c>
      <c r="U344" s="123">
        <f t="shared" si="473"/>
        <v>0</v>
      </c>
      <c r="V344" s="181"/>
      <c r="W344" s="123">
        <f>IF(R344="nee",0,(J344-O344)*tab!$C$57)</f>
        <v>0</v>
      </c>
      <c r="X344" s="123">
        <f>IF(R344="nee",0,(G344-L344)*tab!$G$57+(H344-M344)*tab!$H$57+(I344-N344)*tab!$I$57)</f>
        <v>0</v>
      </c>
      <c r="Y344" s="123">
        <f t="shared" si="474"/>
        <v>0</v>
      </c>
      <c r="Z344" s="5"/>
      <c r="AA344" s="22"/>
    </row>
    <row r="345" spans="1:27" ht="12" customHeight="1" x14ac:dyDescent="0.2">
      <c r="B345" s="18"/>
      <c r="C345" s="1">
        <v>29</v>
      </c>
      <c r="D345" s="211">
        <f t="shared" ref="D345:E345" si="555">+D245</f>
        <v>0</v>
      </c>
      <c r="E345" s="212">
        <f t="shared" si="555"/>
        <v>0</v>
      </c>
      <c r="F345" s="43"/>
      <c r="G345" s="212">
        <f t="shared" ref="G345:I345" si="556">+G245</f>
        <v>0</v>
      </c>
      <c r="H345" s="212">
        <f t="shared" si="556"/>
        <v>0</v>
      </c>
      <c r="I345" s="212">
        <f t="shared" si="556"/>
        <v>0</v>
      </c>
      <c r="J345" s="68">
        <f t="shared" si="470"/>
        <v>0</v>
      </c>
      <c r="K345" s="42"/>
      <c r="L345" s="212">
        <f t="shared" ref="L345:N345" si="557">+L245</f>
        <v>0</v>
      </c>
      <c r="M345" s="212">
        <f t="shared" si="557"/>
        <v>0</v>
      </c>
      <c r="N345" s="212">
        <f t="shared" si="557"/>
        <v>0</v>
      </c>
      <c r="O345" s="68">
        <f t="shared" si="472"/>
        <v>0</v>
      </c>
      <c r="P345" s="42"/>
      <c r="Q345" s="123" t="str">
        <f t="shared" si="478"/>
        <v>ja</v>
      </c>
      <c r="R345" s="123" t="str">
        <f t="shared" si="479"/>
        <v>ja</v>
      </c>
      <c r="S345" s="123">
        <f>IF(Q345="nee",0,(J345-O345)*(tab!$C$19*tab!$D$8+tab!$D$23))</f>
        <v>0</v>
      </c>
      <c r="T345" s="123">
        <f>(G345-L345)*tab!$E$29+(H345-M345)*tab!$F$29+(I345-N345)*tab!$G$29</f>
        <v>0</v>
      </c>
      <c r="U345" s="123">
        <f t="shared" si="473"/>
        <v>0</v>
      </c>
      <c r="V345" s="181"/>
      <c r="W345" s="123">
        <f>IF(R345="nee",0,(J345-O345)*tab!$C$57)</f>
        <v>0</v>
      </c>
      <c r="X345" s="123">
        <f>IF(R345="nee",0,(G345-L345)*tab!$G$57+(H345-M345)*tab!$H$57+(I345-N345)*tab!$I$57)</f>
        <v>0</v>
      </c>
      <c r="Y345" s="123">
        <f t="shared" si="474"/>
        <v>0</v>
      </c>
      <c r="Z345" s="5"/>
      <c r="AA345" s="22"/>
    </row>
    <row r="346" spans="1:27" ht="12" customHeight="1" x14ac:dyDescent="0.2">
      <c r="B346" s="18"/>
      <c r="C346" s="1">
        <v>30</v>
      </c>
      <c r="D346" s="211">
        <f t="shared" ref="D346:E346" si="558">+D246</f>
        <v>0</v>
      </c>
      <c r="E346" s="212">
        <f t="shared" si="558"/>
        <v>0</v>
      </c>
      <c r="F346" s="43"/>
      <c r="G346" s="212">
        <f t="shared" ref="G346:I346" si="559">+G246</f>
        <v>0</v>
      </c>
      <c r="H346" s="212">
        <f t="shared" si="559"/>
        <v>0</v>
      </c>
      <c r="I346" s="212">
        <f t="shared" si="559"/>
        <v>0</v>
      </c>
      <c r="J346" s="68">
        <f t="shared" si="470"/>
        <v>0</v>
      </c>
      <c r="K346" s="42"/>
      <c r="L346" s="212">
        <f t="shared" ref="L346:N346" si="560">+L246</f>
        <v>0</v>
      </c>
      <c r="M346" s="212">
        <f t="shared" si="560"/>
        <v>0</v>
      </c>
      <c r="N346" s="212">
        <f t="shared" si="560"/>
        <v>0</v>
      </c>
      <c r="O346" s="68">
        <f t="shared" si="472"/>
        <v>0</v>
      </c>
      <c r="P346" s="42"/>
      <c r="Q346" s="123" t="str">
        <f t="shared" si="478"/>
        <v>ja</v>
      </c>
      <c r="R346" s="123" t="str">
        <f t="shared" si="479"/>
        <v>ja</v>
      </c>
      <c r="S346" s="123">
        <f>IF(Q346="nee",0,(J346-O346)*(tab!$C$19*tab!$D$8+tab!$D$23))</f>
        <v>0</v>
      </c>
      <c r="T346" s="123">
        <f>(G346-L346)*tab!$E$29+(H346-M346)*tab!$F$29+(I346-N346)*tab!$G$29</f>
        <v>0</v>
      </c>
      <c r="U346" s="123">
        <f t="shared" si="473"/>
        <v>0</v>
      </c>
      <c r="V346" s="181"/>
      <c r="W346" s="123">
        <f>IF(R346="nee",0,(J346-O346)*tab!$C$57)</f>
        <v>0</v>
      </c>
      <c r="X346" s="123">
        <f>IF(R346="nee",0,(G346-L346)*tab!$G$57+(H346-M346)*tab!$H$57+(I346-N346)*tab!$I$57)</f>
        <v>0</v>
      </c>
      <c r="Y346" s="123">
        <f t="shared" si="474"/>
        <v>0</v>
      </c>
      <c r="Z346" s="5"/>
      <c r="AA346" s="22"/>
    </row>
    <row r="347" spans="1:27" ht="12" customHeight="1" x14ac:dyDescent="0.2">
      <c r="A347" s="25"/>
      <c r="B347" s="80"/>
      <c r="C347" s="73"/>
      <c r="D347" s="83"/>
      <c r="E347" s="83"/>
      <c r="F347" s="112"/>
      <c r="G347" s="113">
        <f>SUM(G317:G342)</f>
        <v>4</v>
      </c>
      <c r="H347" s="113">
        <f>SUM(H317:H342)</f>
        <v>0</v>
      </c>
      <c r="I347" s="113">
        <f>SUM(I317:I342)</f>
        <v>0</v>
      </c>
      <c r="J347" s="113">
        <f>SUM(J317:J342)</f>
        <v>4</v>
      </c>
      <c r="K347" s="114"/>
      <c r="L347" s="113">
        <f>SUM(L317:L342)</f>
        <v>1</v>
      </c>
      <c r="M347" s="113">
        <f>SUM(M317:M342)</f>
        <v>0</v>
      </c>
      <c r="N347" s="113">
        <f>SUM(N317:N342)</f>
        <v>0</v>
      </c>
      <c r="O347" s="113">
        <f>SUM(O317:O342)</f>
        <v>1</v>
      </c>
      <c r="P347" s="114"/>
      <c r="Q347" s="114"/>
      <c r="R347" s="114"/>
      <c r="S347" s="222"/>
      <c r="T347" s="222"/>
      <c r="U347" s="195">
        <f t="shared" ref="U347" si="561">SUM(U317:U346)</f>
        <v>37263.922272000003</v>
      </c>
      <c r="V347" s="114"/>
      <c r="W347" s="223"/>
      <c r="X347" s="223"/>
      <c r="Y347" s="196">
        <f>SUM(Y317:Y346)</f>
        <v>4025.07</v>
      </c>
      <c r="Z347" s="5"/>
      <c r="AA347" s="22"/>
    </row>
    <row r="348" spans="1:27" ht="12" customHeight="1" x14ac:dyDescent="0.2">
      <c r="A348" s="33"/>
      <c r="B348" s="18"/>
      <c r="C348" s="1"/>
      <c r="D348" s="38"/>
      <c r="E348" s="2"/>
      <c r="F348" s="2"/>
      <c r="G348" s="42"/>
      <c r="H348" s="42"/>
      <c r="I348" s="42"/>
      <c r="J348" s="42"/>
      <c r="K348" s="42"/>
      <c r="L348" s="42"/>
      <c r="M348" s="42"/>
      <c r="N348" s="42"/>
      <c r="O348" s="42"/>
      <c r="P348" s="42"/>
      <c r="Q348" s="42"/>
      <c r="R348" s="42"/>
      <c r="S348" s="42"/>
      <c r="T348" s="42"/>
      <c r="W348" s="7"/>
      <c r="X348" s="7"/>
      <c r="Y348" s="7"/>
      <c r="Z348" s="48"/>
      <c r="AA348" s="22"/>
    </row>
    <row r="349" spans="1:27" ht="12" customHeight="1" x14ac:dyDescent="0.2">
      <c r="A349" s="12"/>
      <c r="B349" s="18"/>
      <c r="C349" s="97"/>
      <c r="D349" s="176" t="s">
        <v>63</v>
      </c>
      <c r="E349" s="27"/>
      <c r="F349" s="27"/>
      <c r="G349" s="28"/>
      <c r="H349" s="29"/>
      <c r="I349" s="29"/>
      <c r="J349" s="30"/>
      <c r="K349" s="30"/>
      <c r="L349" s="28"/>
      <c r="M349" s="29"/>
      <c r="N349" s="120"/>
      <c r="O349" s="49"/>
      <c r="P349" s="49"/>
      <c r="Q349" s="49"/>
      <c r="R349" s="49"/>
      <c r="S349" s="49"/>
      <c r="T349" s="49"/>
      <c r="U349" s="49"/>
      <c r="V349" s="49"/>
      <c r="W349" s="49"/>
      <c r="X349" s="49"/>
      <c r="Y349" s="49"/>
      <c r="Z349" s="41"/>
      <c r="AA349" s="16"/>
    </row>
    <row r="350" spans="1:27" ht="12" customHeight="1" x14ac:dyDescent="0.2">
      <c r="B350" s="18"/>
      <c r="C350" s="97"/>
      <c r="D350" s="176"/>
      <c r="E350" s="27"/>
      <c r="F350" s="27"/>
      <c r="G350" s="28"/>
      <c r="H350" s="29"/>
      <c r="I350" s="29"/>
      <c r="J350" s="30"/>
      <c r="K350" s="30"/>
      <c r="L350" s="28"/>
      <c r="M350" s="29"/>
      <c r="N350" s="120"/>
      <c r="O350" s="49"/>
      <c r="P350" s="49"/>
      <c r="Q350" s="79" t="s">
        <v>87</v>
      </c>
      <c r="R350" s="81" t="s">
        <v>87</v>
      </c>
      <c r="S350" s="180" t="s">
        <v>78</v>
      </c>
      <c r="T350" s="106"/>
      <c r="U350" s="106"/>
      <c r="V350" s="106"/>
      <c r="W350" s="81" t="s">
        <v>76</v>
      </c>
      <c r="X350" s="35"/>
      <c r="Y350" s="35"/>
      <c r="Z350" s="41"/>
      <c r="AA350" s="16"/>
    </row>
    <row r="351" spans="1:27" ht="12" customHeight="1" x14ac:dyDescent="0.2">
      <c r="B351" s="18"/>
      <c r="C351" s="97"/>
      <c r="D351" s="38" t="str">
        <f>+D315</f>
        <v xml:space="preserve">School </v>
      </c>
      <c r="E351" s="28"/>
      <c r="F351" s="27"/>
      <c r="G351" s="76" t="s">
        <v>108</v>
      </c>
      <c r="H351" s="39"/>
      <c r="I351" s="39"/>
      <c r="J351" s="39"/>
      <c r="K351" s="39"/>
      <c r="L351" s="76" t="s">
        <v>109</v>
      </c>
      <c r="M351" s="39"/>
      <c r="N351" s="39"/>
      <c r="O351" s="39"/>
      <c r="P351" s="39"/>
      <c r="Q351" s="81" t="s">
        <v>88</v>
      </c>
      <c r="R351" s="81" t="s">
        <v>90</v>
      </c>
      <c r="S351" s="76" t="s">
        <v>111</v>
      </c>
      <c r="T351" s="81"/>
      <c r="U351" s="40" t="s">
        <v>58</v>
      </c>
      <c r="V351" s="40"/>
      <c r="W351" s="76" t="s">
        <v>130</v>
      </c>
      <c r="X351" s="40"/>
      <c r="Y351" s="40" t="s">
        <v>58</v>
      </c>
      <c r="Z351" s="41"/>
      <c r="AA351" s="16"/>
    </row>
    <row r="352" spans="1:27" ht="12" customHeight="1" x14ac:dyDescent="0.2">
      <c r="B352" s="18"/>
      <c r="C352" s="1"/>
      <c r="D352" s="77" t="s">
        <v>59</v>
      </c>
      <c r="E352" s="74" t="s">
        <v>159</v>
      </c>
      <c r="F352" s="38"/>
      <c r="G352" s="42" t="s">
        <v>17</v>
      </c>
      <c r="H352" s="42" t="s">
        <v>18</v>
      </c>
      <c r="I352" s="42" t="s">
        <v>19</v>
      </c>
      <c r="J352" s="42" t="s">
        <v>61</v>
      </c>
      <c r="K352" s="42"/>
      <c r="L352" s="42" t="s">
        <v>17</v>
      </c>
      <c r="M352" s="42" t="s">
        <v>18</v>
      </c>
      <c r="N352" s="42" t="s">
        <v>19</v>
      </c>
      <c r="O352" s="42" t="s">
        <v>61</v>
      </c>
      <c r="P352" s="42"/>
      <c r="Q352" s="74" t="s">
        <v>89</v>
      </c>
      <c r="R352" s="81" t="s">
        <v>89</v>
      </c>
      <c r="S352" s="74" t="s">
        <v>67</v>
      </c>
      <c r="T352" s="74" t="s">
        <v>68</v>
      </c>
      <c r="U352" s="40" t="s">
        <v>112</v>
      </c>
      <c r="V352" s="40"/>
      <c r="W352" s="42" t="s">
        <v>67</v>
      </c>
      <c r="X352" s="42" t="s">
        <v>68</v>
      </c>
      <c r="Y352" s="40" t="s">
        <v>62</v>
      </c>
      <c r="Z352" s="5"/>
      <c r="AA352" s="22"/>
    </row>
    <row r="353" spans="2:27" ht="12" customHeight="1" x14ac:dyDescent="0.2">
      <c r="B353" s="18"/>
      <c r="C353" s="1">
        <v>1</v>
      </c>
      <c r="D353" s="211" t="str">
        <f>+D253</f>
        <v>C</v>
      </c>
      <c r="E353" s="211" t="str">
        <f>+E253</f>
        <v>88FX</v>
      </c>
      <c r="F353" s="43"/>
      <c r="G353" s="212">
        <f>+G253</f>
        <v>0</v>
      </c>
      <c r="H353" s="212">
        <f t="shared" ref="H353:I353" si="562">+H253</f>
        <v>0</v>
      </c>
      <c r="I353" s="212">
        <f t="shared" si="562"/>
        <v>0</v>
      </c>
      <c r="J353" s="68">
        <f>SUM(G353:I353)</f>
        <v>0</v>
      </c>
      <c r="K353" s="42"/>
      <c r="L353" s="212">
        <f>+L253</f>
        <v>0</v>
      </c>
      <c r="M353" s="212">
        <f t="shared" ref="M353:N353" si="563">+M253</f>
        <v>0</v>
      </c>
      <c r="N353" s="212">
        <f t="shared" si="563"/>
        <v>0</v>
      </c>
      <c r="O353" s="68">
        <f>SUM(L353:N353)</f>
        <v>0</v>
      </c>
      <c r="P353" s="42"/>
      <c r="Q353" s="123" t="str">
        <f t="shared" ref="Q353:R353" si="564">+Q317</f>
        <v>ja</v>
      </c>
      <c r="R353" s="123" t="str">
        <f t="shared" si="564"/>
        <v>ja</v>
      </c>
      <c r="S353" s="123">
        <f>IF(Q353="nee",0,(J353-O353)*(tab!$C$20*tab!$D$8+tab!$D$23))</f>
        <v>0</v>
      </c>
      <c r="T353" s="123">
        <f>IF((J353-O353)&lt;=0,0,(G353-L353)*tab!$E$30+(H353-M353)*tab!$F$30+(I353-N353)*tab!$G$30)</f>
        <v>0</v>
      </c>
      <c r="U353" s="123">
        <f>IF(SUM(S353:T353)&lt;0,0,SUM(S353:T353))</f>
        <v>0</v>
      </c>
      <c r="V353" s="181"/>
      <c r="W353" s="123">
        <f>IF(R353="nee",0,IF((J353-O353)&lt;0,0,(J353-O353)*tab!$C$58))</f>
        <v>0</v>
      </c>
      <c r="X353" s="123">
        <f>IF(R353="nee",0,(G353-L353)*tab!$G$58+(H353-M353)*tab!$H$58+(I353-N353)*tab!$I$58)</f>
        <v>0</v>
      </c>
      <c r="Y353" s="123">
        <f>IF(SUM(W353:X353)&lt;=0,0,SUM(W353:X353))</f>
        <v>0</v>
      </c>
      <c r="Z353" s="5"/>
      <c r="AA353" s="22"/>
    </row>
    <row r="354" spans="2:27" ht="12" customHeight="1" x14ac:dyDescent="0.2">
      <c r="B354" s="18"/>
      <c r="C354" s="1">
        <v>2</v>
      </c>
      <c r="D354" s="211" t="str">
        <f t="shared" ref="D354:E354" si="565">+D254</f>
        <v>D</v>
      </c>
      <c r="E354" s="211" t="str">
        <f t="shared" si="565"/>
        <v>88YR</v>
      </c>
      <c r="F354" s="43"/>
      <c r="G354" s="212">
        <f t="shared" ref="G354:I354" si="566">+G254</f>
        <v>2</v>
      </c>
      <c r="H354" s="212">
        <f t="shared" si="566"/>
        <v>0</v>
      </c>
      <c r="I354" s="212">
        <f t="shared" si="566"/>
        <v>0</v>
      </c>
      <c r="J354" s="68">
        <f t="shared" ref="J354:J382" si="567">SUM(G354:I354)</f>
        <v>2</v>
      </c>
      <c r="K354" s="42"/>
      <c r="L354" s="212">
        <f t="shared" ref="L354:N354" si="568">+L254</f>
        <v>0</v>
      </c>
      <c r="M354" s="212">
        <f t="shared" si="568"/>
        <v>0</v>
      </c>
      <c r="N354" s="212">
        <f t="shared" si="568"/>
        <v>0</v>
      </c>
      <c r="O354" s="68">
        <f t="shared" ref="O354:O382" si="569">SUM(L354:N354)</f>
        <v>0</v>
      </c>
      <c r="P354" s="42"/>
      <c r="Q354" s="123" t="str">
        <f t="shared" ref="Q354:R354" si="570">+Q318</f>
        <v>ja</v>
      </c>
      <c r="R354" s="123" t="str">
        <f t="shared" si="570"/>
        <v>ja</v>
      </c>
      <c r="S354" s="123">
        <f>IF(Q354="nee",0,(J354-O354)*(tab!$C$20*tab!$D$8+tab!$D$23))</f>
        <v>5470.4489440000007</v>
      </c>
      <c r="T354" s="123">
        <f>IF((J354-O354)&lt;=0,0,(G354-L354)*tab!$E$30+(H354-M354)*tab!$F$30+(I354-N354)*tab!$G$30)</f>
        <v>15666.993920000001</v>
      </c>
      <c r="U354" s="123">
        <f t="shared" ref="U354:U382" si="571">IF(SUM(S354:T354)&lt;0,0,SUM(S354:T354))</f>
        <v>21137.442864000001</v>
      </c>
      <c r="V354" s="181"/>
      <c r="W354" s="123">
        <f>IF(R354="nee",0,IF((J354-O354)&lt;0,0,(J354-O354)*tab!$C$58))</f>
        <v>1118.46</v>
      </c>
      <c r="X354" s="123">
        <f>IF(R354="nee",0,(G354-L354)*tab!$G$58+(H354-M354)*tab!$H$58+(I354-N354)*tab!$I$58)</f>
        <v>1568.8</v>
      </c>
      <c r="Y354" s="123">
        <f t="shared" ref="Y354:Y382" si="572">IF(SUM(W354:X354)&lt;=0,0,SUM(W354:X354))</f>
        <v>2687.26</v>
      </c>
      <c r="Z354" s="5"/>
      <c r="AA354" s="22"/>
    </row>
    <row r="355" spans="2:27" ht="12" customHeight="1" x14ac:dyDescent="0.2">
      <c r="B355" s="18"/>
      <c r="C355" s="1">
        <v>3</v>
      </c>
      <c r="D355" s="211" t="str">
        <f t="shared" ref="D355:E355" si="573">+D255</f>
        <v>E</v>
      </c>
      <c r="E355" s="211" t="str">
        <f t="shared" si="573"/>
        <v>88PE</v>
      </c>
      <c r="F355" s="43"/>
      <c r="G355" s="212">
        <f t="shared" ref="G355:I355" si="574">+G255</f>
        <v>0</v>
      </c>
      <c r="H355" s="212">
        <f t="shared" si="574"/>
        <v>0</v>
      </c>
      <c r="I355" s="212">
        <f t="shared" si="574"/>
        <v>0</v>
      </c>
      <c r="J355" s="68">
        <f t="shared" si="567"/>
        <v>0</v>
      </c>
      <c r="K355" s="42"/>
      <c r="L355" s="212">
        <f t="shared" ref="L355:N355" si="575">+L255</f>
        <v>1</v>
      </c>
      <c r="M355" s="212">
        <f t="shared" si="575"/>
        <v>0</v>
      </c>
      <c r="N355" s="212">
        <f t="shared" si="575"/>
        <v>0</v>
      </c>
      <c r="O355" s="68">
        <f t="shared" si="569"/>
        <v>1</v>
      </c>
      <c r="P355" s="42"/>
      <c r="Q355" s="123" t="str">
        <f t="shared" ref="Q355:R355" si="576">+Q319</f>
        <v>ja</v>
      </c>
      <c r="R355" s="123" t="str">
        <f t="shared" si="576"/>
        <v>ja</v>
      </c>
      <c r="S355" s="123">
        <f>IF(Q355="nee",0,(J355-O355)*(tab!$C$20*tab!$D$8+tab!$D$23))</f>
        <v>-2735.2244720000003</v>
      </c>
      <c r="T355" s="123">
        <f>IF((J355-O355)&lt;=0,0,(G355-L355)*tab!$E$30+(H355-M355)*tab!$F$30+(I355-N355)*tab!$G$30)</f>
        <v>0</v>
      </c>
      <c r="U355" s="123">
        <f t="shared" si="571"/>
        <v>0</v>
      </c>
      <c r="V355" s="181"/>
      <c r="W355" s="123">
        <f>IF(R355="nee",0,IF((J355-O355)&lt;0,0,(J355-O355)*tab!$C$58))</f>
        <v>0</v>
      </c>
      <c r="X355" s="123">
        <f>IF(R355="nee",0,(G355-L355)*tab!$G$58+(H355-M355)*tab!$H$58+(I355-N355)*tab!$I$58)</f>
        <v>-784.4</v>
      </c>
      <c r="Y355" s="123">
        <f t="shared" si="572"/>
        <v>0</v>
      </c>
      <c r="Z355" s="5"/>
      <c r="AA355" s="22"/>
    </row>
    <row r="356" spans="2:27" ht="12" customHeight="1" x14ac:dyDescent="0.2">
      <c r="B356" s="18"/>
      <c r="C356" s="1">
        <v>4</v>
      </c>
      <c r="D356" s="211" t="str">
        <f t="shared" ref="D356:E356" si="577">+D256</f>
        <v>F</v>
      </c>
      <c r="E356" s="211" t="str">
        <f t="shared" si="577"/>
        <v>77KM</v>
      </c>
      <c r="F356" s="43"/>
      <c r="G356" s="212">
        <f t="shared" ref="G356:I356" si="578">+G256</f>
        <v>2</v>
      </c>
      <c r="H356" s="212">
        <f t="shared" si="578"/>
        <v>0</v>
      </c>
      <c r="I356" s="212">
        <f t="shared" si="578"/>
        <v>0</v>
      </c>
      <c r="J356" s="68">
        <f t="shared" si="567"/>
        <v>2</v>
      </c>
      <c r="K356" s="42"/>
      <c r="L356" s="212">
        <f t="shared" ref="L356:N356" si="579">+L256</f>
        <v>1</v>
      </c>
      <c r="M356" s="212">
        <f t="shared" si="579"/>
        <v>0</v>
      </c>
      <c r="N356" s="212">
        <f t="shared" si="579"/>
        <v>0</v>
      </c>
      <c r="O356" s="68">
        <f t="shared" si="569"/>
        <v>1</v>
      </c>
      <c r="P356" s="42"/>
      <c r="Q356" s="123" t="str">
        <f t="shared" ref="Q356:R356" si="580">+Q320</f>
        <v>ja</v>
      </c>
      <c r="R356" s="123" t="str">
        <f t="shared" si="580"/>
        <v>ja</v>
      </c>
      <c r="S356" s="123">
        <f>IF(Q356="nee",0,(J356-O356)*(tab!$C$20*tab!$D$8+tab!$D$23))</f>
        <v>2735.2244720000003</v>
      </c>
      <c r="T356" s="123">
        <f>IF((J356-O356)&lt;=0,0,(G356-L356)*tab!$E$30+(H356-M356)*tab!$F$30+(I356-N356)*tab!$G$30)</f>
        <v>7833.4969600000004</v>
      </c>
      <c r="U356" s="123">
        <f t="shared" si="571"/>
        <v>10568.721432</v>
      </c>
      <c r="V356" s="181"/>
      <c r="W356" s="123">
        <f>IF(R356="nee",0,IF((J356-O356)&lt;0,0,(J356-O356)*tab!$C$58))</f>
        <v>559.23</v>
      </c>
      <c r="X356" s="123">
        <f>IF(R356="nee",0,(G356-L356)*tab!$G$58+(H356-M356)*tab!$H$58+(I356-N356)*tab!$I$58)</f>
        <v>784.4</v>
      </c>
      <c r="Y356" s="123">
        <f t="shared" si="572"/>
        <v>1343.63</v>
      </c>
      <c r="Z356" s="5"/>
      <c r="AA356" s="22"/>
    </row>
    <row r="357" spans="2:27" ht="12" customHeight="1" x14ac:dyDescent="0.2">
      <c r="B357" s="18"/>
      <c r="C357" s="1">
        <v>5</v>
      </c>
      <c r="D357" s="211" t="str">
        <f t="shared" ref="D357:E357" si="581">+D257</f>
        <v>G</v>
      </c>
      <c r="E357" s="211" t="str">
        <f t="shared" si="581"/>
        <v>88WT</v>
      </c>
      <c r="F357" s="43"/>
      <c r="G357" s="212">
        <f t="shared" ref="G357:I357" si="582">+G257</f>
        <v>0</v>
      </c>
      <c r="H357" s="212">
        <f t="shared" si="582"/>
        <v>0</v>
      </c>
      <c r="I357" s="212">
        <f t="shared" si="582"/>
        <v>0</v>
      </c>
      <c r="J357" s="68">
        <f t="shared" si="567"/>
        <v>0</v>
      </c>
      <c r="K357" s="42"/>
      <c r="L357" s="212">
        <f t="shared" ref="L357:N357" si="583">+L257</f>
        <v>0</v>
      </c>
      <c r="M357" s="212">
        <f t="shared" si="583"/>
        <v>0</v>
      </c>
      <c r="N357" s="212">
        <f t="shared" si="583"/>
        <v>0</v>
      </c>
      <c r="O357" s="68">
        <f t="shared" si="569"/>
        <v>0</v>
      </c>
      <c r="P357" s="42"/>
      <c r="Q357" s="123" t="str">
        <f t="shared" ref="Q357:R357" si="584">+Q321</f>
        <v>ja</v>
      </c>
      <c r="R357" s="123" t="str">
        <f t="shared" si="584"/>
        <v>ja</v>
      </c>
      <c r="S357" s="123">
        <f>IF(Q357="nee",0,(J357-O357)*(tab!$C$20*tab!$D$8+tab!$D$23))</f>
        <v>0</v>
      </c>
      <c r="T357" s="123">
        <f>IF((J357-O357)&lt;=0,0,(G357-L357)*tab!$E$30+(H357-M357)*tab!$F$30+(I357-N357)*tab!$G$30)</f>
        <v>0</v>
      </c>
      <c r="U357" s="123">
        <f t="shared" si="571"/>
        <v>0</v>
      </c>
      <c r="V357" s="181"/>
      <c r="W357" s="123">
        <f>IF(R357="nee",0,IF((J357-O357)&lt;0,0,(J357-O357)*tab!$C$58))</f>
        <v>0</v>
      </c>
      <c r="X357" s="123">
        <f>IF(R357="nee",0,(G357-L357)*tab!$G$58+(H357-M357)*tab!$H$58+(I357-N357)*tab!$I$58)</f>
        <v>0</v>
      </c>
      <c r="Y357" s="123">
        <f t="shared" si="572"/>
        <v>0</v>
      </c>
      <c r="Z357" s="5"/>
      <c r="AA357" s="22"/>
    </row>
    <row r="358" spans="2:27" ht="12" customHeight="1" x14ac:dyDescent="0.2">
      <c r="B358" s="18"/>
      <c r="C358" s="1">
        <v>6</v>
      </c>
      <c r="D358" s="211" t="str">
        <f t="shared" ref="D358:E358" si="585">+D258</f>
        <v>H</v>
      </c>
      <c r="E358" s="211" t="str">
        <f t="shared" si="585"/>
        <v>88XF</v>
      </c>
      <c r="F358" s="43"/>
      <c r="G358" s="212">
        <f t="shared" ref="G358:I358" si="586">+G258</f>
        <v>0</v>
      </c>
      <c r="H358" s="212">
        <f t="shared" si="586"/>
        <v>0</v>
      </c>
      <c r="I358" s="212">
        <f t="shared" si="586"/>
        <v>0</v>
      </c>
      <c r="J358" s="68">
        <f t="shared" si="567"/>
        <v>0</v>
      </c>
      <c r="K358" s="42"/>
      <c r="L358" s="212">
        <f t="shared" ref="L358:N358" si="587">+L258</f>
        <v>0</v>
      </c>
      <c r="M358" s="212">
        <f t="shared" si="587"/>
        <v>0</v>
      </c>
      <c r="N358" s="212">
        <f t="shared" si="587"/>
        <v>0</v>
      </c>
      <c r="O358" s="68">
        <f t="shared" si="569"/>
        <v>0</v>
      </c>
      <c r="P358" s="42"/>
      <c r="Q358" s="123" t="str">
        <f t="shared" ref="Q358:R358" si="588">+Q322</f>
        <v>ja</v>
      </c>
      <c r="R358" s="123" t="str">
        <f t="shared" si="588"/>
        <v>ja</v>
      </c>
      <c r="S358" s="123">
        <f>IF(Q358="nee",0,(J358-O358)*(tab!$C$20*tab!$D$8+tab!$D$23))</f>
        <v>0</v>
      </c>
      <c r="T358" s="123">
        <f>IF((J358-O358)&lt;=0,0,(G358-L358)*tab!$E$30+(H358-M358)*tab!$F$30+(I358-N358)*tab!$G$30)</f>
        <v>0</v>
      </c>
      <c r="U358" s="123">
        <f t="shared" si="571"/>
        <v>0</v>
      </c>
      <c r="V358" s="181"/>
      <c r="W358" s="123">
        <f>IF(R358="nee",0,IF((J358-O358)&lt;0,0,(J358-O358)*tab!$C$58))</f>
        <v>0</v>
      </c>
      <c r="X358" s="123">
        <f>IF(R358="nee",0,(G358-L358)*tab!$G$58+(H358-M358)*tab!$H$58+(I358-N358)*tab!$I$58)</f>
        <v>0</v>
      </c>
      <c r="Y358" s="123">
        <f t="shared" si="572"/>
        <v>0</v>
      </c>
      <c r="Z358" s="5"/>
      <c r="AA358" s="22"/>
    </row>
    <row r="359" spans="2:27" ht="12" customHeight="1" x14ac:dyDescent="0.2">
      <c r="B359" s="18"/>
      <c r="C359" s="1">
        <v>7</v>
      </c>
      <c r="D359" s="211" t="str">
        <f t="shared" ref="D359:E359" si="589">+D259</f>
        <v>I</v>
      </c>
      <c r="E359" s="211" t="str">
        <f t="shared" si="589"/>
        <v>88WD</v>
      </c>
      <c r="F359" s="43"/>
      <c r="G359" s="212">
        <f t="shared" ref="G359:I359" si="590">+G259</f>
        <v>2</v>
      </c>
      <c r="H359" s="212">
        <f t="shared" si="590"/>
        <v>0</v>
      </c>
      <c r="I359" s="212">
        <f t="shared" si="590"/>
        <v>0</v>
      </c>
      <c r="J359" s="68">
        <f t="shared" si="567"/>
        <v>2</v>
      </c>
      <c r="K359" s="42"/>
      <c r="L359" s="212">
        <f t="shared" ref="L359:N359" si="591">+L259</f>
        <v>0</v>
      </c>
      <c r="M359" s="212">
        <f t="shared" si="591"/>
        <v>0</v>
      </c>
      <c r="N359" s="212">
        <f t="shared" si="591"/>
        <v>0</v>
      </c>
      <c r="O359" s="68">
        <f t="shared" si="569"/>
        <v>0</v>
      </c>
      <c r="P359" s="42"/>
      <c r="Q359" s="123" t="str">
        <f t="shared" ref="Q359:R359" si="592">+Q323</f>
        <v>ja</v>
      </c>
      <c r="R359" s="123" t="str">
        <f t="shared" si="592"/>
        <v>ja</v>
      </c>
      <c r="S359" s="123">
        <f>IF(Q359="nee",0,(J359-O359)*(tab!$C$20*tab!$D$8+tab!$D$23))</f>
        <v>5470.4489440000007</v>
      </c>
      <c r="T359" s="123">
        <f>IF((J359-O359)&lt;=0,0,(G359-L359)*tab!$E$30+(H359-M359)*tab!$F$30+(I359-N359)*tab!$G$30)</f>
        <v>15666.993920000001</v>
      </c>
      <c r="U359" s="123">
        <f t="shared" si="571"/>
        <v>21137.442864000001</v>
      </c>
      <c r="V359" s="181"/>
      <c r="W359" s="123">
        <f>IF(R359="nee",0,IF((J359-O359)&lt;0,0,(J359-O359)*tab!$C$58))</f>
        <v>1118.46</v>
      </c>
      <c r="X359" s="123">
        <f>IF(R359="nee",0,(G359-L359)*tab!$G$58+(H359-M359)*tab!$H$58+(I359-N359)*tab!$I$58)</f>
        <v>1568.8</v>
      </c>
      <c r="Y359" s="123">
        <f t="shared" si="572"/>
        <v>2687.26</v>
      </c>
      <c r="Z359" s="5"/>
      <c r="AA359" s="22"/>
    </row>
    <row r="360" spans="2:27" ht="12" customHeight="1" x14ac:dyDescent="0.2">
      <c r="B360" s="18"/>
      <c r="C360" s="1">
        <v>8</v>
      </c>
      <c r="D360" s="211" t="str">
        <f t="shared" ref="D360:E360" si="593">+D260</f>
        <v>J</v>
      </c>
      <c r="E360" s="211" t="str">
        <f t="shared" si="593"/>
        <v>88BG</v>
      </c>
      <c r="F360" s="43"/>
      <c r="G360" s="212">
        <f t="shared" ref="G360:I360" si="594">+G260</f>
        <v>0</v>
      </c>
      <c r="H360" s="212">
        <f t="shared" si="594"/>
        <v>0</v>
      </c>
      <c r="I360" s="212">
        <f t="shared" si="594"/>
        <v>0</v>
      </c>
      <c r="J360" s="68">
        <f t="shared" si="567"/>
        <v>0</v>
      </c>
      <c r="K360" s="42"/>
      <c r="L360" s="212">
        <f t="shared" ref="L360:N360" si="595">+L260</f>
        <v>0</v>
      </c>
      <c r="M360" s="212">
        <f t="shared" si="595"/>
        <v>0</v>
      </c>
      <c r="N360" s="212">
        <f t="shared" si="595"/>
        <v>0</v>
      </c>
      <c r="O360" s="68">
        <f t="shared" si="569"/>
        <v>0</v>
      </c>
      <c r="P360" s="42"/>
      <c r="Q360" s="123" t="str">
        <f t="shared" ref="Q360:R360" si="596">+Q324</f>
        <v>ja</v>
      </c>
      <c r="R360" s="123" t="str">
        <f t="shared" si="596"/>
        <v>ja</v>
      </c>
      <c r="S360" s="123">
        <f>IF(Q360="nee",0,(J360-O360)*(tab!$C$20*tab!$D$8+tab!$D$23))</f>
        <v>0</v>
      </c>
      <c r="T360" s="123">
        <f>IF((J360-O360)&lt;=0,0,(G360-L360)*tab!$E$30+(H360-M360)*tab!$F$30+(I360-N360)*tab!$G$30)</f>
        <v>0</v>
      </c>
      <c r="U360" s="123">
        <f t="shared" si="571"/>
        <v>0</v>
      </c>
      <c r="V360" s="181"/>
      <c r="W360" s="123">
        <f>IF(R360="nee",0,IF((J360-O360)&lt;0,0,(J360-O360)*tab!$C$58))</f>
        <v>0</v>
      </c>
      <c r="X360" s="123">
        <f>IF(R360="nee",0,(G360-L360)*tab!$G$58+(H360-M360)*tab!$H$58+(I360-N360)*tab!$I$58)</f>
        <v>0</v>
      </c>
      <c r="Y360" s="123">
        <f t="shared" si="572"/>
        <v>0</v>
      </c>
      <c r="Z360" s="5"/>
      <c r="AA360" s="22"/>
    </row>
    <row r="361" spans="2:27" ht="12" customHeight="1" x14ac:dyDescent="0.2">
      <c r="B361" s="18"/>
      <c r="C361" s="1">
        <v>9</v>
      </c>
      <c r="D361" s="211">
        <f t="shared" ref="D361:E361" si="597">+D261</f>
        <v>0</v>
      </c>
      <c r="E361" s="211">
        <f t="shared" si="597"/>
        <v>0</v>
      </c>
      <c r="F361" s="43"/>
      <c r="G361" s="212">
        <f t="shared" ref="G361:I361" si="598">+G261</f>
        <v>0</v>
      </c>
      <c r="H361" s="212">
        <f t="shared" si="598"/>
        <v>0</v>
      </c>
      <c r="I361" s="212">
        <f t="shared" si="598"/>
        <v>0</v>
      </c>
      <c r="J361" s="68">
        <f t="shared" si="567"/>
        <v>0</v>
      </c>
      <c r="K361" s="42"/>
      <c r="L361" s="212">
        <f t="shared" ref="L361:N361" si="599">+L261</f>
        <v>0</v>
      </c>
      <c r="M361" s="212">
        <f t="shared" si="599"/>
        <v>0</v>
      </c>
      <c r="N361" s="212">
        <f t="shared" si="599"/>
        <v>0</v>
      </c>
      <c r="O361" s="68">
        <f t="shared" si="569"/>
        <v>0</v>
      </c>
      <c r="P361" s="42"/>
      <c r="Q361" s="123" t="str">
        <f t="shared" ref="Q361:R361" si="600">+Q325</f>
        <v>ja</v>
      </c>
      <c r="R361" s="123" t="str">
        <f t="shared" si="600"/>
        <v>ja</v>
      </c>
      <c r="S361" s="123">
        <f>IF(Q361="nee",0,(J361-O361)*(tab!$C$20*tab!$D$8+tab!$D$23))</f>
        <v>0</v>
      </c>
      <c r="T361" s="123">
        <f>IF((J361-O361)&lt;=0,0,(G361-L361)*tab!$E$30+(H361-M361)*tab!$F$30+(I361-N361)*tab!$G$30)</f>
        <v>0</v>
      </c>
      <c r="U361" s="123">
        <f t="shared" si="571"/>
        <v>0</v>
      </c>
      <c r="V361" s="181"/>
      <c r="W361" s="123">
        <f>IF(R361="nee",0,IF((J361-O361)&lt;0,0,(J361-O361)*tab!$C$58))</f>
        <v>0</v>
      </c>
      <c r="X361" s="123">
        <f>IF(R361="nee",0,(G361-L361)*tab!$G$58+(H361-M361)*tab!$H$58+(I361-N361)*tab!$I$58)</f>
        <v>0</v>
      </c>
      <c r="Y361" s="123">
        <f t="shared" si="572"/>
        <v>0</v>
      </c>
      <c r="Z361" s="5"/>
      <c r="AA361" s="22"/>
    </row>
    <row r="362" spans="2:27" ht="12" customHeight="1" x14ac:dyDescent="0.2">
      <c r="B362" s="18"/>
      <c r="C362" s="1">
        <v>10</v>
      </c>
      <c r="D362" s="211">
        <f t="shared" ref="D362:E362" si="601">+D262</f>
        <v>0</v>
      </c>
      <c r="E362" s="211">
        <f t="shared" si="601"/>
        <v>0</v>
      </c>
      <c r="F362" s="43"/>
      <c r="G362" s="212">
        <f t="shared" ref="G362:I362" si="602">+G262</f>
        <v>0</v>
      </c>
      <c r="H362" s="212">
        <f t="shared" si="602"/>
        <v>0</v>
      </c>
      <c r="I362" s="212">
        <f t="shared" si="602"/>
        <v>0</v>
      </c>
      <c r="J362" s="68">
        <f t="shared" si="567"/>
        <v>0</v>
      </c>
      <c r="K362" s="42"/>
      <c r="L362" s="212">
        <f t="shared" ref="L362:N362" si="603">+L262</f>
        <v>0</v>
      </c>
      <c r="M362" s="212">
        <f t="shared" si="603"/>
        <v>0</v>
      </c>
      <c r="N362" s="212">
        <f t="shared" si="603"/>
        <v>0</v>
      </c>
      <c r="O362" s="68">
        <f t="shared" si="569"/>
        <v>0</v>
      </c>
      <c r="P362" s="42"/>
      <c r="Q362" s="123" t="str">
        <f t="shared" ref="Q362:R362" si="604">+Q326</f>
        <v>ja</v>
      </c>
      <c r="R362" s="123" t="str">
        <f t="shared" si="604"/>
        <v>ja</v>
      </c>
      <c r="S362" s="123">
        <f>IF(Q362="nee",0,(J362-O362)*(tab!$C$20*tab!$D$8+tab!$D$23))</f>
        <v>0</v>
      </c>
      <c r="T362" s="123">
        <f>IF((J362-O362)&lt;=0,0,(G362-L362)*tab!$E$30+(H362-M362)*tab!$F$30+(I362-N362)*tab!$G$30)</f>
        <v>0</v>
      </c>
      <c r="U362" s="123">
        <f t="shared" si="571"/>
        <v>0</v>
      </c>
      <c r="V362" s="181"/>
      <c r="W362" s="123">
        <f>IF(R362="nee",0,IF((J362-O362)&lt;0,0,(J362-O362)*tab!$C$58))</f>
        <v>0</v>
      </c>
      <c r="X362" s="123">
        <f>IF(R362="nee",0,(G362-L362)*tab!$G$58+(H362-M362)*tab!$H$58+(I362-N362)*tab!$I$58)</f>
        <v>0</v>
      </c>
      <c r="Y362" s="123">
        <f t="shared" si="572"/>
        <v>0</v>
      </c>
      <c r="Z362" s="5"/>
      <c r="AA362" s="22"/>
    </row>
    <row r="363" spans="2:27" ht="12" customHeight="1" x14ac:dyDescent="0.2">
      <c r="B363" s="18"/>
      <c r="C363" s="1">
        <v>11</v>
      </c>
      <c r="D363" s="211">
        <f t="shared" ref="D363:E363" si="605">+D263</f>
        <v>0</v>
      </c>
      <c r="E363" s="211">
        <f t="shared" si="605"/>
        <v>0</v>
      </c>
      <c r="F363" s="43"/>
      <c r="G363" s="212">
        <f t="shared" ref="G363:I363" si="606">+G263</f>
        <v>0</v>
      </c>
      <c r="H363" s="212">
        <f t="shared" si="606"/>
        <v>0</v>
      </c>
      <c r="I363" s="212">
        <f t="shared" si="606"/>
        <v>0</v>
      </c>
      <c r="J363" s="68">
        <f t="shared" si="567"/>
        <v>0</v>
      </c>
      <c r="K363" s="42"/>
      <c r="L363" s="212">
        <f t="shared" ref="L363:N363" si="607">+L263</f>
        <v>0</v>
      </c>
      <c r="M363" s="212">
        <f t="shared" si="607"/>
        <v>0</v>
      </c>
      <c r="N363" s="212">
        <f t="shared" si="607"/>
        <v>0</v>
      </c>
      <c r="O363" s="68">
        <f t="shared" si="569"/>
        <v>0</v>
      </c>
      <c r="P363" s="42"/>
      <c r="Q363" s="123" t="str">
        <f t="shared" ref="Q363:R363" si="608">+Q327</f>
        <v>ja</v>
      </c>
      <c r="R363" s="123" t="str">
        <f t="shared" si="608"/>
        <v>ja</v>
      </c>
      <c r="S363" s="123">
        <f>IF(Q363="nee",0,(J363-O363)*(tab!$C$20*tab!$D$8+tab!$D$23))</f>
        <v>0</v>
      </c>
      <c r="T363" s="123">
        <f>IF((J363-O363)&lt;=0,0,(G363-L363)*tab!$E$30+(H363-M363)*tab!$F$30+(I363-N363)*tab!$G$30)</f>
        <v>0</v>
      </c>
      <c r="U363" s="123">
        <f t="shared" si="571"/>
        <v>0</v>
      </c>
      <c r="V363" s="181"/>
      <c r="W363" s="123">
        <f>IF(R363="nee",0,IF((J363-O363)&lt;0,0,(J363-O363)*tab!$C$58))</f>
        <v>0</v>
      </c>
      <c r="X363" s="123">
        <f>IF(R363="nee",0,(G363-L363)*tab!$G$58+(H363-M363)*tab!$H$58+(I363-N363)*tab!$I$58)</f>
        <v>0</v>
      </c>
      <c r="Y363" s="123">
        <f t="shared" si="572"/>
        <v>0</v>
      </c>
      <c r="Z363" s="5"/>
      <c r="AA363" s="22"/>
    </row>
    <row r="364" spans="2:27" ht="12" customHeight="1" x14ac:dyDescent="0.2">
      <c r="B364" s="18"/>
      <c r="C364" s="1">
        <v>12</v>
      </c>
      <c r="D364" s="211">
        <f t="shared" ref="D364:E364" si="609">+D264</f>
        <v>0</v>
      </c>
      <c r="E364" s="211">
        <f t="shared" si="609"/>
        <v>0</v>
      </c>
      <c r="F364" s="43"/>
      <c r="G364" s="212">
        <f t="shared" ref="G364:I364" si="610">+G264</f>
        <v>0</v>
      </c>
      <c r="H364" s="212">
        <f t="shared" si="610"/>
        <v>0</v>
      </c>
      <c r="I364" s="212">
        <f t="shared" si="610"/>
        <v>0</v>
      </c>
      <c r="J364" s="68">
        <f t="shared" si="567"/>
        <v>0</v>
      </c>
      <c r="K364" s="42"/>
      <c r="L364" s="212">
        <f t="shared" ref="L364:N364" si="611">+L264</f>
        <v>0</v>
      </c>
      <c r="M364" s="212">
        <f t="shared" si="611"/>
        <v>0</v>
      </c>
      <c r="N364" s="212">
        <f t="shared" si="611"/>
        <v>0</v>
      </c>
      <c r="O364" s="68">
        <f t="shared" si="569"/>
        <v>0</v>
      </c>
      <c r="P364" s="42"/>
      <c r="Q364" s="123" t="str">
        <f t="shared" ref="Q364:R364" si="612">+Q328</f>
        <v>ja</v>
      </c>
      <c r="R364" s="123" t="str">
        <f t="shared" si="612"/>
        <v>ja</v>
      </c>
      <c r="S364" s="123">
        <f>IF(Q364="nee",0,(J364-O364)*(tab!$C$20*tab!$D$8+tab!$D$23))</f>
        <v>0</v>
      </c>
      <c r="T364" s="123">
        <f>IF((J364-O364)&lt;=0,0,(G364-L364)*tab!$E$30+(H364-M364)*tab!$F$30+(I364-N364)*tab!$G$30)</f>
        <v>0</v>
      </c>
      <c r="U364" s="123">
        <f t="shared" si="571"/>
        <v>0</v>
      </c>
      <c r="V364" s="181"/>
      <c r="W364" s="123">
        <f>IF(R364="nee",0,IF((J364-O364)&lt;0,0,(J364-O364)*tab!$C$58))</f>
        <v>0</v>
      </c>
      <c r="X364" s="123">
        <f>IF(R364="nee",0,(G364-L364)*tab!$G$58+(H364-M364)*tab!$H$58+(I364-N364)*tab!$I$58)</f>
        <v>0</v>
      </c>
      <c r="Y364" s="123">
        <f t="shared" si="572"/>
        <v>0</v>
      </c>
      <c r="Z364" s="5"/>
      <c r="AA364" s="22"/>
    </row>
    <row r="365" spans="2:27" ht="12" customHeight="1" x14ac:dyDescent="0.2">
      <c r="B365" s="18"/>
      <c r="C365" s="1">
        <v>13</v>
      </c>
      <c r="D365" s="211">
        <f t="shared" ref="D365:E365" si="613">+D265</f>
        <v>0</v>
      </c>
      <c r="E365" s="211">
        <f t="shared" si="613"/>
        <v>0</v>
      </c>
      <c r="F365" s="43"/>
      <c r="G365" s="212">
        <f t="shared" ref="G365:I365" si="614">+G265</f>
        <v>0</v>
      </c>
      <c r="H365" s="212">
        <f t="shared" si="614"/>
        <v>0</v>
      </c>
      <c r="I365" s="212">
        <f t="shared" si="614"/>
        <v>0</v>
      </c>
      <c r="J365" s="68">
        <f t="shared" si="567"/>
        <v>0</v>
      </c>
      <c r="K365" s="42"/>
      <c r="L365" s="212">
        <f t="shared" ref="L365:N365" si="615">+L265</f>
        <v>0</v>
      </c>
      <c r="M365" s="212">
        <f t="shared" si="615"/>
        <v>0</v>
      </c>
      <c r="N365" s="212">
        <f t="shared" si="615"/>
        <v>0</v>
      </c>
      <c r="O365" s="68">
        <f t="shared" si="569"/>
        <v>0</v>
      </c>
      <c r="P365" s="42"/>
      <c r="Q365" s="123" t="str">
        <f t="shared" ref="Q365:R365" si="616">+Q329</f>
        <v>ja</v>
      </c>
      <c r="R365" s="123" t="str">
        <f t="shared" si="616"/>
        <v>ja</v>
      </c>
      <c r="S365" s="123">
        <f>IF(Q365="nee",0,(J365-O365)*(tab!$C$20*tab!$D$8+tab!$D$23))</f>
        <v>0</v>
      </c>
      <c r="T365" s="123">
        <f>IF((J365-O365)&lt;=0,0,(G365-L365)*tab!$E$30+(H365-M365)*tab!$F$30+(I365-N365)*tab!$G$30)</f>
        <v>0</v>
      </c>
      <c r="U365" s="123">
        <f t="shared" si="571"/>
        <v>0</v>
      </c>
      <c r="V365" s="181"/>
      <c r="W365" s="123">
        <f>IF(R365="nee",0,IF((J365-O365)&lt;0,0,(J365-O365)*tab!$C$58))</f>
        <v>0</v>
      </c>
      <c r="X365" s="123">
        <f>IF(R365="nee",0,(G365-L365)*tab!$G$58+(H365-M365)*tab!$H$58+(I365-N365)*tab!$I$58)</f>
        <v>0</v>
      </c>
      <c r="Y365" s="123">
        <f t="shared" si="572"/>
        <v>0</v>
      </c>
      <c r="Z365" s="5"/>
      <c r="AA365" s="22"/>
    </row>
    <row r="366" spans="2:27" ht="12" customHeight="1" x14ac:dyDescent="0.2">
      <c r="B366" s="18"/>
      <c r="C366" s="1">
        <v>14</v>
      </c>
      <c r="D366" s="211">
        <f t="shared" ref="D366:E366" si="617">+D266</f>
        <v>0</v>
      </c>
      <c r="E366" s="211">
        <f t="shared" si="617"/>
        <v>0</v>
      </c>
      <c r="F366" s="43"/>
      <c r="G366" s="212">
        <f t="shared" ref="G366:I366" si="618">+G266</f>
        <v>0</v>
      </c>
      <c r="H366" s="212">
        <f t="shared" si="618"/>
        <v>0</v>
      </c>
      <c r="I366" s="212">
        <f t="shared" si="618"/>
        <v>0</v>
      </c>
      <c r="J366" s="68">
        <f t="shared" si="567"/>
        <v>0</v>
      </c>
      <c r="K366" s="42"/>
      <c r="L366" s="212">
        <f t="shared" ref="L366:N366" si="619">+L266</f>
        <v>0</v>
      </c>
      <c r="M366" s="212">
        <f t="shared" si="619"/>
        <v>0</v>
      </c>
      <c r="N366" s="212">
        <f t="shared" si="619"/>
        <v>0</v>
      </c>
      <c r="O366" s="68">
        <f t="shared" si="569"/>
        <v>0</v>
      </c>
      <c r="P366" s="42"/>
      <c r="Q366" s="123" t="str">
        <f t="shared" ref="Q366:R366" si="620">+Q330</f>
        <v>ja</v>
      </c>
      <c r="R366" s="123" t="str">
        <f t="shared" si="620"/>
        <v>ja</v>
      </c>
      <c r="S366" s="123">
        <f>IF(Q366="nee",0,(J366-O366)*(tab!$C$20*tab!$D$8+tab!$D$23))</f>
        <v>0</v>
      </c>
      <c r="T366" s="123">
        <f>IF((J366-O366)&lt;=0,0,(G366-L366)*tab!$E$30+(H366-M366)*tab!$F$30+(I366-N366)*tab!$G$30)</f>
        <v>0</v>
      </c>
      <c r="U366" s="123">
        <f t="shared" si="571"/>
        <v>0</v>
      </c>
      <c r="V366" s="181"/>
      <c r="W366" s="123">
        <f>IF(R366="nee",0,IF((J366-O366)&lt;0,0,(J366-O366)*tab!$C$58))</f>
        <v>0</v>
      </c>
      <c r="X366" s="123">
        <f>IF(R366="nee",0,(G366-L366)*tab!$G$58+(H366-M366)*tab!$H$58+(I366-N366)*tab!$I$58)</f>
        <v>0</v>
      </c>
      <c r="Y366" s="123">
        <f t="shared" si="572"/>
        <v>0</v>
      </c>
      <c r="Z366" s="5"/>
      <c r="AA366" s="22"/>
    </row>
    <row r="367" spans="2:27" ht="12" customHeight="1" x14ac:dyDescent="0.2">
      <c r="B367" s="18"/>
      <c r="C367" s="1">
        <v>15</v>
      </c>
      <c r="D367" s="211">
        <f t="shared" ref="D367:E367" si="621">+D267</f>
        <v>0</v>
      </c>
      <c r="E367" s="211">
        <f t="shared" si="621"/>
        <v>0</v>
      </c>
      <c r="F367" s="43"/>
      <c r="G367" s="212">
        <f t="shared" ref="G367:I367" si="622">+G267</f>
        <v>0</v>
      </c>
      <c r="H367" s="212">
        <f t="shared" si="622"/>
        <v>0</v>
      </c>
      <c r="I367" s="212">
        <f t="shared" si="622"/>
        <v>0</v>
      </c>
      <c r="J367" s="68">
        <f t="shared" si="567"/>
        <v>0</v>
      </c>
      <c r="K367" s="42"/>
      <c r="L367" s="212">
        <f t="shared" ref="L367:N367" si="623">+L267</f>
        <v>0</v>
      </c>
      <c r="M367" s="212">
        <f t="shared" si="623"/>
        <v>0</v>
      </c>
      <c r="N367" s="212">
        <f t="shared" si="623"/>
        <v>0</v>
      </c>
      <c r="O367" s="68">
        <f t="shared" si="569"/>
        <v>0</v>
      </c>
      <c r="P367" s="42"/>
      <c r="Q367" s="123" t="str">
        <f t="shared" ref="Q367:R367" si="624">+Q331</f>
        <v>ja</v>
      </c>
      <c r="R367" s="123" t="str">
        <f t="shared" si="624"/>
        <v>ja</v>
      </c>
      <c r="S367" s="123">
        <f>IF(Q367="nee",0,(J367-O367)*(tab!$C$20*tab!$D$8+tab!$D$23))</f>
        <v>0</v>
      </c>
      <c r="T367" s="123">
        <f>IF((J367-O367)&lt;=0,0,(G367-L367)*tab!$E$30+(H367-M367)*tab!$F$30+(I367-N367)*tab!$G$30)</f>
        <v>0</v>
      </c>
      <c r="U367" s="123">
        <f t="shared" si="571"/>
        <v>0</v>
      </c>
      <c r="V367" s="181"/>
      <c r="W367" s="123">
        <f>IF(R367="nee",0,IF((J367-O367)&lt;0,0,(J367-O367)*tab!$C$58))</f>
        <v>0</v>
      </c>
      <c r="X367" s="123">
        <f>IF(R367="nee",0,(G367-L367)*tab!$G$58+(H367-M367)*tab!$H$58+(I367-N367)*tab!$I$58)</f>
        <v>0</v>
      </c>
      <c r="Y367" s="123">
        <f t="shared" si="572"/>
        <v>0</v>
      </c>
      <c r="Z367" s="5"/>
      <c r="AA367" s="22"/>
    </row>
    <row r="368" spans="2:27" ht="12" customHeight="1" x14ac:dyDescent="0.2">
      <c r="B368" s="18"/>
      <c r="C368" s="1">
        <v>16</v>
      </c>
      <c r="D368" s="211">
        <f t="shared" ref="D368:E368" si="625">+D268</f>
        <v>0</v>
      </c>
      <c r="E368" s="211">
        <f t="shared" si="625"/>
        <v>0</v>
      </c>
      <c r="F368" s="43"/>
      <c r="G368" s="212">
        <f t="shared" ref="G368:I368" si="626">+G268</f>
        <v>0</v>
      </c>
      <c r="H368" s="212">
        <f t="shared" si="626"/>
        <v>0</v>
      </c>
      <c r="I368" s="212">
        <f t="shared" si="626"/>
        <v>0</v>
      </c>
      <c r="J368" s="68">
        <f t="shared" si="567"/>
        <v>0</v>
      </c>
      <c r="K368" s="42"/>
      <c r="L368" s="212">
        <f t="shared" ref="L368:N368" si="627">+L268</f>
        <v>0</v>
      </c>
      <c r="M368" s="212">
        <f t="shared" si="627"/>
        <v>0</v>
      </c>
      <c r="N368" s="212">
        <f t="shared" si="627"/>
        <v>0</v>
      </c>
      <c r="O368" s="68">
        <f t="shared" si="569"/>
        <v>0</v>
      </c>
      <c r="P368" s="42"/>
      <c r="Q368" s="123" t="str">
        <f t="shared" ref="Q368:R368" si="628">+Q332</f>
        <v>ja</v>
      </c>
      <c r="R368" s="123" t="str">
        <f t="shared" si="628"/>
        <v>ja</v>
      </c>
      <c r="S368" s="123">
        <f>IF(Q368="nee",0,(J368-O368)*(tab!$C$20*tab!$D$8+tab!$D$23))</f>
        <v>0</v>
      </c>
      <c r="T368" s="123">
        <f>IF((J368-O368)&lt;=0,0,(G368-L368)*tab!$E$30+(H368-M368)*tab!$F$30+(I368-N368)*tab!$G$30)</f>
        <v>0</v>
      </c>
      <c r="U368" s="123">
        <f t="shared" si="571"/>
        <v>0</v>
      </c>
      <c r="V368" s="181"/>
      <c r="W368" s="123">
        <f>IF(R368="nee",0,IF((J368-O368)&lt;0,0,(J368-O368)*tab!$C$58))</f>
        <v>0</v>
      </c>
      <c r="X368" s="123">
        <f>IF(R368="nee",0,(G368-L368)*tab!$G$58+(H368-M368)*tab!$H$58+(I368-N368)*tab!$I$58)</f>
        <v>0</v>
      </c>
      <c r="Y368" s="123">
        <f t="shared" si="572"/>
        <v>0</v>
      </c>
      <c r="Z368" s="5"/>
      <c r="AA368" s="22"/>
    </row>
    <row r="369" spans="2:27" ht="12" customHeight="1" x14ac:dyDescent="0.2">
      <c r="B369" s="18"/>
      <c r="C369" s="1">
        <v>17</v>
      </c>
      <c r="D369" s="211">
        <f t="shared" ref="D369:E369" si="629">+D269</f>
        <v>0</v>
      </c>
      <c r="E369" s="211">
        <f t="shared" si="629"/>
        <v>0</v>
      </c>
      <c r="F369" s="43"/>
      <c r="G369" s="212">
        <f t="shared" ref="G369:I369" si="630">+G269</f>
        <v>0</v>
      </c>
      <c r="H369" s="212">
        <f t="shared" si="630"/>
        <v>0</v>
      </c>
      <c r="I369" s="212">
        <f t="shared" si="630"/>
        <v>0</v>
      </c>
      <c r="J369" s="68">
        <f t="shared" si="567"/>
        <v>0</v>
      </c>
      <c r="K369" s="42"/>
      <c r="L369" s="212">
        <f t="shared" ref="L369:N369" si="631">+L269</f>
        <v>0</v>
      </c>
      <c r="M369" s="212">
        <f t="shared" si="631"/>
        <v>0</v>
      </c>
      <c r="N369" s="212">
        <f t="shared" si="631"/>
        <v>0</v>
      </c>
      <c r="O369" s="68">
        <f t="shared" si="569"/>
        <v>0</v>
      </c>
      <c r="P369" s="42"/>
      <c r="Q369" s="123" t="str">
        <f t="shared" ref="Q369:R369" si="632">+Q333</f>
        <v>ja</v>
      </c>
      <c r="R369" s="123" t="str">
        <f t="shared" si="632"/>
        <v>ja</v>
      </c>
      <c r="S369" s="123">
        <f>IF(Q369="nee",0,(J369-O369)*(tab!$C$20*tab!$D$8+tab!$D$23))</f>
        <v>0</v>
      </c>
      <c r="T369" s="123">
        <f>IF((J369-O369)&lt;=0,0,(G369-L369)*tab!$E$30+(H369-M369)*tab!$F$30+(I369-N369)*tab!$G$30)</f>
        <v>0</v>
      </c>
      <c r="U369" s="123">
        <f t="shared" si="571"/>
        <v>0</v>
      </c>
      <c r="V369" s="181"/>
      <c r="W369" s="123">
        <f>IF(R369="nee",0,IF((J369-O369)&lt;0,0,(J369-O369)*tab!$C$58))</f>
        <v>0</v>
      </c>
      <c r="X369" s="123">
        <f>IF(R369="nee",0,(G369-L369)*tab!$G$58+(H369-M369)*tab!$H$58+(I369-N369)*tab!$I$58)</f>
        <v>0</v>
      </c>
      <c r="Y369" s="123">
        <f t="shared" si="572"/>
        <v>0</v>
      </c>
      <c r="Z369" s="5"/>
      <c r="AA369" s="22"/>
    </row>
    <row r="370" spans="2:27" ht="12" customHeight="1" x14ac:dyDescent="0.2">
      <c r="B370" s="18"/>
      <c r="C370" s="1">
        <v>18</v>
      </c>
      <c r="D370" s="211">
        <f t="shared" ref="D370:E370" si="633">+D270</f>
        <v>0</v>
      </c>
      <c r="E370" s="211">
        <f t="shared" si="633"/>
        <v>0</v>
      </c>
      <c r="F370" s="43"/>
      <c r="G370" s="212">
        <f t="shared" ref="G370:I370" si="634">+G270</f>
        <v>0</v>
      </c>
      <c r="H370" s="212">
        <f t="shared" si="634"/>
        <v>0</v>
      </c>
      <c r="I370" s="212">
        <f t="shared" si="634"/>
        <v>0</v>
      </c>
      <c r="J370" s="68">
        <f t="shared" si="567"/>
        <v>0</v>
      </c>
      <c r="K370" s="42"/>
      <c r="L370" s="212">
        <f t="shared" ref="L370:N370" si="635">+L270</f>
        <v>0</v>
      </c>
      <c r="M370" s="212">
        <f t="shared" si="635"/>
        <v>0</v>
      </c>
      <c r="N370" s="212">
        <f t="shared" si="635"/>
        <v>0</v>
      </c>
      <c r="O370" s="68">
        <f t="shared" si="569"/>
        <v>0</v>
      </c>
      <c r="P370" s="42"/>
      <c r="Q370" s="123" t="str">
        <f t="shared" ref="Q370:R370" si="636">+Q334</f>
        <v>ja</v>
      </c>
      <c r="R370" s="123" t="str">
        <f t="shared" si="636"/>
        <v>ja</v>
      </c>
      <c r="S370" s="123">
        <f>IF(Q370="nee",0,(J370-O370)*(tab!$C$20*tab!$D$8+tab!$D$23))</f>
        <v>0</v>
      </c>
      <c r="T370" s="123">
        <f>IF((J370-O370)&lt;=0,0,(G370-L370)*tab!$E$30+(H370-M370)*tab!$F$30+(I370-N370)*tab!$G$30)</f>
        <v>0</v>
      </c>
      <c r="U370" s="123">
        <f t="shared" si="571"/>
        <v>0</v>
      </c>
      <c r="V370" s="181"/>
      <c r="W370" s="123">
        <f>IF(R370="nee",0,IF((J370-O370)&lt;0,0,(J370-O370)*tab!$C$58))</f>
        <v>0</v>
      </c>
      <c r="X370" s="123">
        <f>IF(R370="nee",0,(G370-L370)*tab!$G$58+(H370-M370)*tab!$H$58+(I370-N370)*tab!$I$58)</f>
        <v>0</v>
      </c>
      <c r="Y370" s="123">
        <f t="shared" si="572"/>
        <v>0</v>
      </c>
      <c r="Z370" s="5"/>
      <c r="AA370" s="22"/>
    </row>
    <row r="371" spans="2:27" ht="12" customHeight="1" x14ac:dyDescent="0.2">
      <c r="B371" s="18"/>
      <c r="C371" s="1">
        <v>19</v>
      </c>
      <c r="D371" s="211">
        <f t="shared" ref="D371:E371" si="637">+D271</f>
        <v>0</v>
      </c>
      <c r="E371" s="211">
        <f t="shared" si="637"/>
        <v>0</v>
      </c>
      <c r="F371" s="43"/>
      <c r="G371" s="212">
        <f t="shared" ref="G371:I371" si="638">+G271</f>
        <v>0</v>
      </c>
      <c r="H371" s="212">
        <f t="shared" si="638"/>
        <v>0</v>
      </c>
      <c r="I371" s="212">
        <f t="shared" si="638"/>
        <v>0</v>
      </c>
      <c r="J371" s="68">
        <f t="shared" si="567"/>
        <v>0</v>
      </c>
      <c r="K371" s="42"/>
      <c r="L371" s="212">
        <f t="shared" ref="L371:N371" si="639">+L271</f>
        <v>0</v>
      </c>
      <c r="M371" s="212">
        <f t="shared" si="639"/>
        <v>0</v>
      </c>
      <c r="N371" s="212">
        <f t="shared" si="639"/>
        <v>0</v>
      </c>
      <c r="O371" s="68">
        <f t="shared" si="569"/>
        <v>0</v>
      </c>
      <c r="P371" s="42"/>
      <c r="Q371" s="123" t="str">
        <f t="shared" ref="Q371:R371" si="640">+Q335</f>
        <v>ja</v>
      </c>
      <c r="R371" s="123" t="str">
        <f t="shared" si="640"/>
        <v>ja</v>
      </c>
      <c r="S371" s="123">
        <f>IF(Q371="nee",0,(J371-O371)*(tab!$C$20*tab!$D$8+tab!$D$23))</f>
        <v>0</v>
      </c>
      <c r="T371" s="123">
        <f>IF((J371-O371)&lt;=0,0,(G371-L371)*tab!$E$30+(H371-M371)*tab!$F$30+(I371-N371)*tab!$G$30)</f>
        <v>0</v>
      </c>
      <c r="U371" s="123">
        <f t="shared" si="571"/>
        <v>0</v>
      </c>
      <c r="V371" s="181"/>
      <c r="W371" s="123">
        <f>IF(R371="nee",0,IF((J371-O371)&lt;0,0,(J371-O371)*tab!$C$58))</f>
        <v>0</v>
      </c>
      <c r="X371" s="123">
        <f>IF(R371="nee",0,(G371-L371)*tab!$G$58+(H371-M371)*tab!$H$58+(I371-N371)*tab!$I$58)</f>
        <v>0</v>
      </c>
      <c r="Y371" s="123">
        <f t="shared" si="572"/>
        <v>0</v>
      </c>
      <c r="Z371" s="5"/>
      <c r="AA371" s="22"/>
    </row>
    <row r="372" spans="2:27" ht="12" customHeight="1" x14ac:dyDescent="0.2">
      <c r="B372" s="18"/>
      <c r="C372" s="1">
        <v>20</v>
      </c>
      <c r="D372" s="211">
        <f t="shared" ref="D372:E372" si="641">+D272</f>
        <v>0</v>
      </c>
      <c r="E372" s="211">
        <f t="shared" si="641"/>
        <v>0</v>
      </c>
      <c r="F372" s="43"/>
      <c r="G372" s="212">
        <f t="shared" ref="G372:I372" si="642">+G272</f>
        <v>0</v>
      </c>
      <c r="H372" s="212">
        <f t="shared" si="642"/>
        <v>0</v>
      </c>
      <c r="I372" s="212">
        <f t="shared" si="642"/>
        <v>0</v>
      </c>
      <c r="J372" s="68">
        <f t="shared" si="567"/>
        <v>0</v>
      </c>
      <c r="K372" s="42"/>
      <c r="L372" s="212">
        <f t="shared" ref="L372:N372" si="643">+L272</f>
        <v>0</v>
      </c>
      <c r="M372" s="212">
        <f t="shared" si="643"/>
        <v>0</v>
      </c>
      <c r="N372" s="212">
        <f t="shared" si="643"/>
        <v>0</v>
      </c>
      <c r="O372" s="68">
        <f t="shared" si="569"/>
        <v>0</v>
      </c>
      <c r="P372" s="42"/>
      <c r="Q372" s="123" t="str">
        <f t="shared" ref="Q372:R372" si="644">+Q336</f>
        <v>ja</v>
      </c>
      <c r="R372" s="123" t="str">
        <f t="shared" si="644"/>
        <v>ja</v>
      </c>
      <c r="S372" s="123">
        <f>IF(Q372="nee",0,(J372-O372)*(tab!$C$20*tab!$D$8+tab!$D$23))</f>
        <v>0</v>
      </c>
      <c r="T372" s="123">
        <f>IF((J372-O372)&lt;=0,0,(G372-L372)*tab!$E$30+(H372-M372)*tab!$F$30+(I372-N372)*tab!$G$30)</f>
        <v>0</v>
      </c>
      <c r="U372" s="123">
        <f t="shared" si="571"/>
        <v>0</v>
      </c>
      <c r="V372" s="181"/>
      <c r="W372" s="123">
        <f>IF(R372="nee",0,IF((J372-O372)&lt;0,0,(J372-O372)*tab!$C$58))</f>
        <v>0</v>
      </c>
      <c r="X372" s="123">
        <f>IF(R372="nee",0,(G372-L372)*tab!$G$58+(H372-M372)*tab!$H$58+(I372-N372)*tab!$I$58)</f>
        <v>0</v>
      </c>
      <c r="Y372" s="123">
        <f t="shared" si="572"/>
        <v>0</v>
      </c>
      <c r="Z372" s="5"/>
      <c r="AA372" s="22"/>
    </row>
    <row r="373" spans="2:27" ht="12" customHeight="1" x14ac:dyDescent="0.2">
      <c r="B373" s="18"/>
      <c r="C373" s="1">
        <v>21</v>
      </c>
      <c r="D373" s="211">
        <f t="shared" ref="D373:E373" si="645">+D273</f>
        <v>0</v>
      </c>
      <c r="E373" s="211">
        <f t="shared" si="645"/>
        <v>0</v>
      </c>
      <c r="F373" s="43"/>
      <c r="G373" s="212">
        <f t="shared" ref="G373:I373" si="646">+G273</f>
        <v>0</v>
      </c>
      <c r="H373" s="212">
        <f t="shared" si="646"/>
        <v>0</v>
      </c>
      <c r="I373" s="212">
        <f t="shared" si="646"/>
        <v>0</v>
      </c>
      <c r="J373" s="68">
        <f t="shared" si="567"/>
        <v>0</v>
      </c>
      <c r="K373" s="42"/>
      <c r="L373" s="212">
        <f t="shared" ref="L373:N373" si="647">+L273</f>
        <v>0</v>
      </c>
      <c r="M373" s="212">
        <f t="shared" si="647"/>
        <v>0</v>
      </c>
      <c r="N373" s="212">
        <f t="shared" si="647"/>
        <v>0</v>
      </c>
      <c r="O373" s="68">
        <f t="shared" si="569"/>
        <v>0</v>
      </c>
      <c r="P373" s="42"/>
      <c r="Q373" s="123" t="str">
        <f t="shared" ref="Q373:R373" si="648">+Q337</f>
        <v>ja</v>
      </c>
      <c r="R373" s="123" t="str">
        <f t="shared" si="648"/>
        <v>ja</v>
      </c>
      <c r="S373" s="123">
        <f>IF(Q373="nee",0,(J373-O373)*(tab!$C$20*tab!$D$8+tab!$D$23))</f>
        <v>0</v>
      </c>
      <c r="T373" s="123">
        <f>IF((J373-O373)&lt;=0,0,(G373-L373)*tab!$E$30+(H373-M373)*tab!$F$30+(I373-N373)*tab!$G$30)</f>
        <v>0</v>
      </c>
      <c r="U373" s="123">
        <f t="shared" si="571"/>
        <v>0</v>
      </c>
      <c r="V373" s="181"/>
      <c r="W373" s="123">
        <f>IF(R373="nee",0,IF((J373-O373)&lt;0,0,(J373-O373)*tab!$C$58))</f>
        <v>0</v>
      </c>
      <c r="X373" s="123">
        <f>IF(R373="nee",0,(G373-L373)*tab!$G$58+(H373-M373)*tab!$H$58+(I373-N373)*tab!$I$58)</f>
        <v>0</v>
      </c>
      <c r="Y373" s="123">
        <f t="shared" si="572"/>
        <v>0</v>
      </c>
      <c r="Z373" s="5"/>
      <c r="AA373" s="22"/>
    </row>
    <row r="374" spans="2:27" ht="12" customHeight="1" x14ac:dyDescent="0.2">
      <c r="B374" s="18"/>
      <c r="C374" s="1">
        <v>22</v>
      </c>
      <c r="D374" s="211">
        <f t="shared" ref="D374:E374" si="649">+D274</f>
        <v>0</v>
      </c>
      <c r="E374" s="211">
        <f t="shared" si="649"/>
        <v>0</v>
      </c>
      <c r="F374" s="43"/>
      <c r="G374" s="212">
        <f t="shared" ref="G374:I374" si="650">+G274</f>
        <v>0</v>
      </c>
      <c r="H374" s="212">
        <f t="shared" si="650"/>
        <v>0</v>
      </c>
      <c r="I374" s="212">
        <f t="shared" si="650"/>
        <v>0</v>
      </c>
      <c r="J374" s="68">
        <f t="shared" si="567"/>
        <v>0</v>
      </c>
      <c r="K374" s="42"/>
      <c r="L374" s="212">
        <f t="shared" ref="L374:N374" si="651">+L274</f>
        <v>0</v>
      </c>
      <c r="M374" s="212">
        <f t="shared" si="651"/>
        <v>0</v>
      </c>
      <c r="N374" s="212">
        <f t="shared" si="651"/>
        <v>0</v>
      </c>
      <c r="O374" s="68">
        <f t="shared" si="569"/>
        <v>0</v>
      </c>
      <c r="P374" s="42"/>
      <c r="Q374" s="123" t="str">
        <f t="shared" ref="Q374:R374" si="652">+Q338</f>
        <v>ja</v>
      </c>
      <c r="R374" s="123" t="str">
        <f t="shared" si="652"/>
        <v>ja</v>
      </c>
      <c r="S374" s="123">
        <f>IF(Q374="nee",0,(J374-O374)*(tab!$C$20*tab!$D$8+tab!$D$23))</f>
        <v>0</v>
      </c>
      <c r="T374" s="123">
        <f>IF((J374-O374)&lt;=0,0,(G374-L374)*tab!$E$30+(H374-M374)*tab!$F$30+(I374-N374)*tab!$G$30)</f>
        <v>0</v>
      </c>
      <c r="U374" s="123">
        <f t="shared" si="571"/>
        <v>0</v>
      </c>
      <c r="V374" s="181"/>
      <c r="W374" s="123">
        <f>IF(R374="nee",0,IF((J374-O374)&lt;0,0,(J374-O374)*tab!$C$58))</f>
        <v>0</v>
      </c>
      <c r="X374" s="123">
        <f>IF(R374="nee",0,(G374-L374)*tab!$G$58+(H374-M374)*tab!$H$58+(I374-N374)*tab!$I$58)</f>
        <v>0</v>
      </c>
      <c r="Y374" s="123">
        <f t="shared" si="572"/>
        <v>0</v>
      </c>
      <c r="Z374" s="5"/>
      <c r="AA374" s="22"/>
    </row>
    <row r="375" spans="2:27" ht="12" customHeight="1" x14ac:dyDescent="0.2">
      <c r="B375" s="18"/>
      <c r="C375" s="1">
        <v>23</v>
      </c>
      <c r="D375" s="211">
        <f t="shared" ref="D375:E375" si="653">+D275</f>
        <v>0</v>
      </c>
      <c r="E375" s="211">
        <f t="shared" si="653"/>
        <v>0</v>
      </c>
      <c r="F375" s="43"/>
      <c r="G375" s="212">
        <f t="shared" ref="G375:I375" si="654">+G275</f>
        <v>0</v>
      </c>
      <c r="H375" s="212">
        <f t="shared" si="654"/>
        <v>0</v>
      </c>
      <c r="I375" s="212">
        <f t="shared" si="654"/>
        <v>0</v>
      </c>
      <c r="J375" s="68">
        <f t="shared" si="567"/>
        <v>0</v>
      </c>
      <c r="K375" s="42"/>
      <c r="L375" s="212">
        <f t="shared" ref="L375:N375" si="655">+L275</f>
        <v>0</v>
      </c>
      <c r="M375" s="212">
        <f t="shared" si="655"/>
        <v>0</v>
      </c>
      <c r="N375" s="212">
        <f t="shared" si="655"/>
        <v>0</v>
      </c>
      <c r="O375" s="68">
        <f t="shared" si="569"/>
        <v>0</v>
      </c>
      <c r="P375" s="42"/>
      <c r="Q375" s="123" t="str">
        <f t="shared" ref="Q375:R375" si="656">+Q339</f>
        <v>ja</v>
      </c>
      <c r="R375" s="123" t="str">
        <f t="shared" si="656"/>
        <v>ja</v>
      </c>
      <c r="S375" s="123">
        <f>IF(Q375="nee",0,(J375-O375)*(tab!$C$20*tab!$D$8+tab!$D$23))</f>
        <v>0</v>
      </c>
      <c r="T375" s="123">
        <f>IF((J375-O375)&lt;=0,0,(G375-L375)*tab!$E$30+(H375-M375)*tab!$F$30+(I375-N375)*tab!$G$30)</f>
        <v>0</v>
      </c>
      <c r="U375" s="123">
        <f t="shared" si="571"/>
        <v>0</v>
      </c>
      <c r="V375" s="181"/>
      <c r="W375" s="123">
        <f>IF(R375="nee",0,IF((J375-O375)&lt;0,0,(J375-O375)*tab!$C$58))</f>
        <v>0</v>
      </c>
      <c r="X375" s="123">
        <f>IF(R375="nee",0,(G375-L375)*tab!$G$58+(H375-M375)*tab!$H$58+(I375-N375)*tab!$I$58)</f>
        <v>0</v>
      </c>
      <c r="Y375" s="123">
        <f t="shared" si="572"/>
        <v>0</v>
      </c>
      <c r="Z375" s="5"/>
      <c r="AA375" s="22"/>
    </row>
    <row r="376" spans="2:27" ht="12" customHeight="1" x14ac:dyDescent="0.2">
      <c r="B376" s="18"/>
      <c r="C376" s="1">
        <v>24</v>
      </c>
      <c r="D376" s="211">
        <f t="shared" ref="D376:E376" si="657">+D276</f>
        <v>0</v>
      </c>
      <c r="E376" s="211">
        <f t="shared" si="657"/>
        <v>0</v>
      </c>
      <c r="F376" s="43"/>
      <c r="G376" s="212">
        <f t="shared" ref="G376:I376" si="658">+G276</f>
        <v>0</v>
      </c>
      <c r="H376" s="212">
        <f t="shared" si="658"/>
        <v>0</v>
      </c>
      <c r="I376" s="212">
        <f t="shared" si="658"/>
        <v>0</v>
      </c>
      <c r="J376" s="68">
        <f t="shared" si="567"/>
        <v>0</v>
      </c>
      <c r="K376" s="42"/>
      <c r="L376" s="212">
        <f t="shared" ref="L376:N376" si="659">+L276</f>
        <v>0</v>
      </c>
      <c r="M376" s="212">
        <f t="shared" si="659"/>
        <v>0</v>
      </c>
      <c r="N376" s="212">
        <f t="shared" si="659"/>
        <v>0</v>
      </c>
      <c r="O376" s="68">
        <f t="shared" si="569"/>
        <v>0</v>
      </c>
      <c r="P376" s="42"/>
      <c r="Q376" s="123" t="str">
        <f t="shared" ref="Q376:R376" si="660">+Q340</f>
        <v>ja</v>
      </c>
      <c r="R376" s="123" t="str">
        <f t="shared" si="660"/>
        <v>ja</v>
      </c>
      <c r="S376" s="123">
        <f>IF(Q376="nee",0,(J376-O376)*(tab!$C$20*tab!$D$8+tab!$D$23))</f>
        <v>0</v>
      </c>
      <c r="T376" s="123">
        <f>IF((J376-O376)&lt;=0,0,(G376-L376)*tab!$E$30+(H376-M376)*tab!$F$30+(I376-N376)*tab!$G$30)</f>
        <v>0</v>
      </c>
      <c r="U376" s="123">
        <f t="shared" si="571"/>
        <v>0</v>
      </c>
      <c r="V376" s="181"/>
      <c r="W376" s="123">
        <f>IF(R376="nee",0,IF((J376-O376)&lt;0,0,(J376-O376)*tab!$C$58))</f>
        <v>0</v>
      </c>
      <c r="X376" s="123">
        <f>IF(R376="nee",0,(G376-L376)*tab!$G$58+(H376-M376)*tab!$H$58+(I376-N376)*tab!$I$58)</f>
        <v>0</v>
      </c>
      <c r="Y376" s="123">
        <f t="shared" si="572"/>
        <v>0</v>
      </c>
      <c r="Z376" s="5"/>
      <c r="AA376" s="22"/>
    </row>
    <row r="377" spans="2:27" ht="12" customHeight="1" x14ac:dyDescent="0.2">
      <c r="B377" s="18"/>
      <c r="C377" s="1">
        <v>25</v>
      </c>
      <c r="D377" s="211">
        <f t="shared" ref="D377:E377" si="661">+D277</f>
        <v>0</v>
      </c>
      <c r="E377" s="211">
        <f t="shared" si="661"/>
        <v>0</v>
      </c>
      <c r="F377" s="43"/>
      <c r="G377" s="212">
        <f t="shared" ref="G377:I377" si="662">+G277</f>
        <v>0</v>
      </c>
      <c r="H377" s="212">
        <f t="shared" si="662"/>
        <v>0</v>
      </c>
      <c r="I377" s="212">
        <f t="shared" si="662"/>
        <v>0</v>
      </c>
      <c r="J377" s="68">
        <f t="shared" si="567"/>
        <v>0</v>
      </c>
      <c r="K377" s="42"/>
      <c r="L377" s="212">
        <f t="shared" ref="L377:N377" si="663">+L277</f>
        <v>0</v>
      </c>
      <c r="M377" s="212">
        <f t="shared" si="663"/>
        <v>0</v>
      </c>
      <c r="N377" s="212">
        <f t="shared" si="663"/>
        <v>0</v>
      </c>
      <c r="O377" s="68">
        <f t="shared" si="569"/>
        <v>0</v>
      </c>
      <c r="P377" s="42"/>
      <c r="Q377" s="123" t="str">
        <f t="shared" ref="Q377:R377" si="664">+Q341</f>
        <v>ja</v>
      </c>
      <c r="R377" s="123" t="str">
        <f t="shared" si="664"/>
        <v>ja</v>
      </c>
      <c r="S377" s="123">
        <f>IF(Q377="nee",0,(J377-O377)*(tab!$C$20*tab!$D$8+tab!$D$23))</f>
        <v>0</v>
      </c>
      <c r="T377" s="123">
        <f>IF((J377-O377)&lt;=0,0,(G377-L377)*tab!$E$30+(H377-M377)*tab!$F$30+(I377-N377)*tab!$G$30)</f>
        <v>0</v>
      </c>
      <c r="U377" s="123">
        <f t="shared" si="571"/>
        <v>0</v>
      </c>
      <c r="V377" s="181"/>
      <c r="W377" s="123">
        <f>IF(R377="nee",0,IF((J377-O377)&lt;0,0,(J377-O377)*tab!$C$58))</f>
        <v>0</v>
      </c>
      <c r="X377" s="123">
        <f>IF(R377="nee",0,(G377-L377)*tab!$G$58+(H377-M377)*tab!$H$58+(I377-N377)*tab!$I$58)</f>
        <v>0</v>
      </c>
      <c r="Y377" s="123">
        <f t="shared" si="572"/>
        <v>0</v>
      </c>
      <c r="Z377" s="5"/>
      <c r="AA377" s="22"/>
    </row>
    <row r="378" spans="2:27" ht="12" customHeight="1" x14ac:dyDescent="0.2">
      <c r="B378" s="18"/>
      <c r="C378" s="1">
        <v>26</v>
      </c>
      <c r="D378" s="211">
        <f t="shared" ref="D378:E378" si="665">+D278</f>
        <v>0</v>
      </c>
      <c r="E378" s="211">
        <f t="shared" si="665"/>
        <v>0</v>
      </c>
      <c r="F378" s="43"/>
      <c r="G378" s="212">
        <f t="shared" ref="G378:I378" si="666">+G278</f>
        <v>0</v>
      </c>
      <c r="H378" s="212">
        <f t="shared" si="666"/>
        <v>0</v>
      </c>
      <c r="I378" s="212">
        <f t="shared" si="666"/>
        <v>0</v>
      </c>
      <c r="J378" s="68">
        <f t="shared" si="567"/>
        <v>0</v>
      </c>
      <c r="K378" s="42"/>
      <c r="L378" s="212">
        <f t="shared" ref="L378:N378" si="667">+L278</f>
        <v>0</v>
      </c>
      <c r="M378" s="212">
        <f t="shared" si="667"/>
        <v>0</v>
      </c>
      <c r="N378" s="212">
        <f t="shared" si="667"/>
        <v>0</v>
      </c>
      <c r="O378" s="68">
        <f t="shared" si="569"/>
        <v>0</v>
      </c>
      <c r="P378" s="42"/>
      <c r="Q378" s="123" t="str">
        <f t="shared" ref="Q378:R378" si="668">+Q342</f>
        <v>ja</v>
      </c>
      <c r="R378" s="123" t="str">
        <f t="shared" si="668"/>
        <v>ja</v>
      </c>
      <c r="S378" s="123">
        <f>IF(Q378="nee",0,(J378-O378)*(tab!$C$20*tab!$D$8+tab!$D$23))</f>
        <v>0</v>
      </c>
      <c r="T378" s="123">
        <f>IF((J378-O378)&lt;=0,0,(G378-L378)*tab!$E$30+(H378-M378)*tab!$F$30+(I378-N378)*tab!$G$30)</f>
        <v>0</v>
      </c>
      <c r="U378" s="123">
        <f t="shared" si="571"/>
        <v>0</v>
      </c>
      <c r="V378" s="181"/>
      <c r="W378" s="123">
        <f>IF(R378="nee",0,IF((J378-O378)&lt;0,0,(J378-O378)*tab!$C$58))</f>
        <v>0</v>
      </c>
      <c r="X378" s="123">
        <f>IF(R378="nee",0,(G378-L378)*tab!$G$58+(H378-M378)*tab!$H$58+(I378-N378)*tab!$I$58)</f>
        <v>0</v>
      </c>
      <c r="Y378" s="123">
        <f t="shared" si="572"/>
        <v>0</v>
      </c>
      <c r="Z378" s="5"/>
      <c r="AA378" s="22"/>
    </row>
    <row r="379" spans="2:27" ht="12" customHeight="1" x14ac:dyDescent="0.2">
      <c r="B379" s="18"/>
      <c r="C379" s="1">
        <v>27</v>
      </c>
      <c r="D379" s="211">
        <f t="shared" ref="D379:E379" si="669">+D279</f>
        <v>0</v>
      </c>
      <c r="E379" s="211">
        <f t="shared" si="669"/>
        <v>0</v>
      </c>
      <c r="F379" s="43"/>
      <c r="G379" s="212">
        <f t="shared" ref="G379:I379" si="670">+G279</f>
        <v>0</v>
      </c>
      <c r="H379" s="212">
        <f t="shared" si="670"/>
        <v>0</v>
      </c>
      <c r="I379" s="212">
        <f t="shared" si="670"/>
        <v>0</v>
      </c>
      <c r="J379" s="68">
        <f t="shared" si="567"/>
        <v>0</v>
      </c>
      <c r="K379" s="42"/>
      <c r="L379" s="212">
        <f t="shared" ref="L379:N379" si="671">+L279</f>
        <v>0</v>
      </c>
      <c r="M379" s="212">
        <f t="shared" si="671"/>
        <v>0</v>
      </c>
      <c r="N379" s="212">
        <f t="shared" si="671"/>
        <v>0</v>
      </c>
      <c r="O379" s="68">
        <f t="shared" si="569"/>
        <v>0</v>
      </c>
      <c r="P379" s="42"/>
      <c r="Q379" s="123" t="str">
        <f t="shared" ref="Q379:R379" si="672">+Q343</f>
        <v>ja</v>
      </c>
      <c r="R379" s="123" t="str">
        <f t="shared" si="672"/>
        <v>ja</v>
      </c>
      <c r="S379" s="123">
        <f>IF(Q379="nee",0,(J379-O379)*(tab!$C$20*tab!$D$8+tab!$D$23))</f>
        <v>0</v>
      </c>
      <c r="T379" s="123">
        <f>IF((J379-O379)&lt;=0,0,(G379-L379)*tab!$E$30+(H379-M379)*tab!$F$30+(I379-N379)*tab!$G$30)</f>
        <v>0</v>
      </c>
      <c r="U379" s="123">
        <f t="shared" si="571"/>
        <v>0</v>
      </c>
      <c r="V379" s="181"/>
      <c r="W379" s="123">
        <f>IF(R379="nee",0,IF((J379-O379)&lt;0,0,(J379-O379)*tab!$C$58))</f>
        <v>0</v>
      </c>
      <c r="X379" s="123">
        <f>IF(R379="nee",0,(G379-L379)*tab!$G$58+(H379-M379)*tab!$H$58+(I379-N379)*tab!$I$58)</f>
        <v>0</v>
      </c>
      <c r="Y379" s="123">
        <f t="shared" si="572"/>
        <v>0</v>
      </c>
      <c r="Z379" s="5"/>
      <c r="AA379" s="22"/>
    </row>
    <row r="380" spans="2:27" ht="12" customHeight="1" x14ac:dyDescent="0.2">
      <c r="B380" s="18"/>
      <c r="C380" s="1">
        <v>28</v>
      </c>
      <c r="D380" s="211">
        <f t="shared" ref="D380:E380" si="673">+D280</f>
        <v>0</v>
      </c>
      <c r="E380" s="211">
        <f t="shared" si="673"/>
        <v>0</v>
      </c>
      <c r="F380" s="43"/>
      <c r="G380" s="212">
        <f t="shared" ref="G380:I380" si="674">+G280</f>
        <v>0</v>
      </c>
      <c r="H380" s="212">
        <f t="shared" si="674"/>
        <v>0</v>
      </c>
      <c r="I380" s="212">
        <f t="shared" si="674"/>
        <v>0</v>
      </c>
      <c r="J380" s="68">
        <f t="shared" si="567"/>
        <v>0</v>
      </c>
      <c r="K380" s="42"/>
      <c r="L380" s="212">
        <f t="shared" ref="L380:N380" si="675">+L280</f>
        <v>0</v>
      </c>
      <c r="M380" s="212">
        <f t="shared" si="675"/>
        <v>0</v>
      </c>
      <c r="N380" s="212">
        <f t="shared" si="675"/>
        <v>0</v>
      </c>
      <c r="O380" s="68">
        <f t="shared" si="569"/>
        <v>0</v>
      </c>
      <c r="P380" s="42"/>
      <c r="Q380" s="123" t="str">
        <f t="shared" ref="Q380:R380" si="676">+Q344</f>
        <v>ja</v>
      </c>
      <c r="R380" s="123" t="str">
        <f t="shared" si="676"/>
        <v>ja</v>
      </c>
      <c r="S380" s="123">
        <f>IF(Q380="nee",0,(J380-O380)*(tab!$C$20*tab!$D$8+tab!$D$23))</f>
        <v>0</v>
      </c>
      <c r="T380" s="123">
        <f>IF((J380-O380)&lt;=0,0,(G380-L380)*tab!$E$30+(H380-M380)*tab!$F$30+(I380-N380)*tab!$G$30)</f>
        <v>0</v>
      </c>
      <c r="U380" s="123">
        <f t="shared" si="571"/>
        <v>0</v>
      </c>
      <c r="V380" s="181"/>
      <c r="W380" s="123">
        <f>IF(R380="nee",0,IF((J380-O380)&lt;0,0,(J380-O380)*tab!$C$58))</f>
        <v>0</v>
      </c>
      <c r="X380" s="123">
        <f>IF(R380="nee",0,(G380-L380)*tab!$G$58+(H380-M380)*tab!$H$58+(I380-N380)*tab!$I$58)</f>
        <v>0</v>
      </c>
      <c r="Y380" s="123">
        <f t="shared" si="572"/>
        <v>0</v>
      </c>
      <c r="Z380" s="5"/>
      <c r="AA380" s="22"/>
    </row>
    <row r="381" spans="2:27" ht="12" customHeight="1" x14ac:dyDescent="0.2">
      <c r="B381" s="18"/>
      <c r="C381" s="1">
        <v>29</v>
      </c>
      <c r="D381" s="211">
        <f t="shared" ref="D381:E381" si="677">+D281</f>
        <v>0</v>
      </c>
      <c r="E381" s="211">
        <f t="shared" si="677"/>
        <v>0</v>
      </c>
      <c r="F381" s="43"/>
      <c r="G381" s="212">
        <f t="shared" ref="G381:I381" si="678">+G281</f>
        <v>0</v>
      </c>
      <c r="H381" s="212">
        <f t="shared" si="678"/>
        <v>0</v>
      </c>
      <c r="I381" s="212">
        <f t="shared" si="678"/>
        <v>0</v>
      </c>
      <c r="J381" s="68">
        <f t="shared" si="567"/>
        <v>0</v>
      </c>
      <c r="K381" s="42"/>
      <c r="L381" s="212">
        <f t="shared" ref="L381:N381" si="679">+L281</f>
        <v>0</v>
      </c>
      <c r="M381" s="212">
        <f t="shared" si="679"/>
        <v>0</v>
      </c>
      <c r="N381" s="212">
        <f t="shared" si="679"/>
        <v>0</v>
      </c>
      <c r="O381" s="68">
        <f t="shared" si="569"/>
        <v>0</v>
      </c>
      <c r="P381" s="42"/>
      <c r="Q381" s="123" t="str">
        <f t="shared" ref="Q381:R381" si="680">+Q345</f>
        <v>ja</v>
      </c>
      <c r="R381" s="123" t="str">
        <f t="shared" si="680"/>
        <v>ja</v>
      </c>
      <c r="S381" s="123">
        <f>IF(Q381="nee",0,(J381-O381)*(tab!$C$20*tab!$D$8+tab!$D$23))</f>
        <v>0</v>
      </c>
      <c r="T381" s="123">
        <f>IF((J381-O381)&lt;=0,0,(G381-L381)*tab!$E$30+(H381-M381)*tab!$F$30+(I381-N381)*tab!$G$30)</f>
        <v>0</v>
      </c>
      <c r="U381" s="123">
        <f t="shared" si="571"/>
        <v>0</v>
      </c>
      <c r="V381" s="181"/>
      <c r="W381" s="123">
        <f>IF(R381="nee",0,IF((J381-O381)&lt;0,0,(J381-O381)*tab!$C$58))</f>
        <v>0</v>
      </c>
      <c r="X381" s="123">
        <f>IF(R381="nee",0,(G381-L381)*tab!$G$58+(H381-M381)*tab!$H$58+(I381-N381)*tab!$I$58)</f>
        <v>0</v>
      </c>
      <c r="Y381" s="123">
        <f t="shared" si="572"/>
        <v>0</v>
      </c>
      <c r="Z381" s="5"/>
      <c r="AA381" s="22"/>
    </row>
    <row r="382" spans="2:27" ht="12" customHeight="1" x14ac:dyDescent="0.2">
      <c r="B382" s="18"/>
      <c r="C382" s="1">
        <v>30</v>
      </c>
      <c r="D382" s="211">
        <f t="shared" ref="D382:E382" si="681">+D282</f>
        <v>0</v>
      </c>
      <c r="E382" s="211">
        <f t="shared" si="681"/>
        <v>0</v>
      </c>
      <c r="F382" s="43"/>
      <c r="G382" s="212">
        <f t="shared" ref="G382:I382" si="682">+G282</f>
        <v>0</v>
      </c>
      <c r="H382" s="212">
        <f t="shared" si="682"/>
        <v>0</v>
      </c>
      <c r="I382" s="212">
        <f t="shared" si="682"/>
        <v>0</v>
      </c>
      <c r="J382" s="68">
        <f t="shared" si="567"/>
        <v>0</v>
      </c>
      <c r="K382" s="42"/>
      <c r="L382" s="212">
        <f t="shared" ref="L382:N382" si="683">+L282</f>
        <v>0</v>
      </c>
      <c r="M382" s="212">
        <f t="shared" si="683"/>
        <v>0</v>
      </c>
      <c r="N382" s="212">
        <f t="shared" si="683"/>
        <v>0</v>
      </c>
      <c r="O382" s="68">
        <f t="shared" si="569"/>
        <v>0</v>
      </c>
      <c r="P382" s="42"/>
      <c r="Q382" s="123" t="str">
        <f t="shared" ref="Q382:R382" si="684">+Q346</f>
        <v>ja</v>
      </c>
      <c r="R382" s="123" t="str">
        <f t="shared" si="684"/>
        <v>ja</v>
      </c>
      <c r="S382" s="123">
        <f>IF(Q382="nee",0,(J382-O382)*(tab!$C$20*tab!$D$8+tab!$D$23))</f>
        <v>0</v>
      </c>
      <c r="T382" s="123">
        <f>IF((J382-O382)&lt;=0,0,(G382-L382)*tab!$E$30+(H382-M382)*tab!$F$30+(I382-N382)*tab!$G$30)</f>
        <v>0</v>
      </c>
      <c r="U382" s="123">
        <f t="shared" si="571"/>
        <v>0</v>
      </c>
      <c r="V382" s="181"/>
      <c r="W382" s="123">
        <f>IF(R382="nee",0,IF((J382-O382)&lt;0,0,(J382-O382)*tab!$C$58))</f>
        <v>0</v>
      </c>
      <c r="X382" s="123">
        <f>IF(R382="nee",0,(G382-L382)*tab!$G$58+(H382-M382)*tab!$H$58+(I382-N382)*tab!$I$58)</f>
        <v>0</v>
      </c>
      <c r="Y382" s="123">
        <f t="shared" si="572"/>
        <v>0</v>
      </c>
      <c r="Z382" s="5"/>
      <c r="AA382" s="22"/>
    </row>
    <row r="383" spans="2:27" ht="12" customHeight="1" x14ac:dyDescent="0.2">
      <c r="B383" s="80"/>
      <c r="C383" s="73"/>
      <c r="D383" s="83"/>
      <c r="E383" s="83"/>
      <c r="F383" s="112"/>
      <c r="G383" s="113">
        <f>SUM(G353:G378)</f>
        <v>6</v>
      </c>
      <c r="H383" s="113">
        <f>SUM(H353:H378)</f>
        <v>0</v>
      </c>
      <c r="I383" s="113">
        <f>SUM(I353:I378)</f>
        <v>0</v>
      </c>
      <c r="J383" s="113">
        <f>SUM(J353:J378)</f>
        <v>6</v>
      </c>
      <c r="K383" s="114"/>
      <c r="L383" s="113">
        <f>SUM(L353:L378)</f>
        <v>2</v>
      </c>
      <c r="M383" s="113">
        <f>SUM(M353:M378)</f>
        <v>0</v>
      </c>
      <c r="N383" s="113">
        <f>SUM(N353:N378)</f>
        <v>0</v>
      </c>
      <c r="O383" s="113">
        <f>SUM(O353:O378)</f>
        <v>2</v>
      </c>
      <c r="P383" s="114"/>
      <c r="Q383" s="114"/>
      <c r="R383" s="114"/>
      <c r="S383" s="222"/>
      <c r="T383" s="222"/>
      <c r="U383" s="195">
        <f t="shared" ref="U383" si="685">SUM(U353:U382)</f>
        <v>52843.60716</v>
      </c>
      <c r="V383" s="114"/>
      <c r="W383" s="223"/>
      <c r="X383" s="223"/>
      <c r="Y383" s="196">
        <f>SUM(Y353:Y382)</f>
        <v>6718.1500000000005</v>
      </c>
      <c r="Z383" s="5"/>
      <c r="AA383" s="22"/>
    </row>
    <row r="384" spans="2:27" ht="12" customHeight="1" x14ac:dyDescent="0.2">
      <c r="B384" s="18"/>
      <c r="C384" s="1"/>
      <c r="D384" s="38"/>
      <c r="E384" s="38"/>
      <c r="F384" s="45"/>
      <c r="G384" s="98"/>
      <c r="H384" s="98"/>
      <c r="I384" s="98"/>
      <c r="J384" s="47"/>
      <c r="K384" s="47"/>
      <c r="L384" s="98"/>
      <c r="M384" s="98"/>
      <c r="N384" s="98"/>
      <c r="O384" s="47"/>
      <c r="P384" s="47"/>
      <c r="Q384" s="47"/>
      <c r="R384" s="47"/>
      <c r="S384" s="47"/>
      <c r="T384" s="47"/>
      <c r="U384" s="50"/>
      <c r="V384" s="50"/>
      <c r="W384" s="50"/>
      <c r="X384" s="50"/>
      <c r="Y384" s="50"/>
      <c r="Z384" s="51"/>
      <c r="AA384" s="22"/>
    </row>
    <row r="385" spans="2:27" ht="12" customHeight="1" x14ac:dyDescent="0.2">
      <c r="B385" s="18"/>
      <c r="C385" s="1"/>
      <c r="D385" s="38"/>
      <c r="E385" s="38"/>
      <c r="F385" s="45"/>
      <c r="G385" s="98"/>
      <c r="H385" s="98"/>
      <c r="I385" s="98"/>
      <c r="J385" s="47"/>
      <c r="K385" s="47"/>
      <c r="L385" s="98"/>
      <c r="M385" s="98"/>
      <c r="N385" s="98"/>
      <c r="O385" s="47"/>
      <c r="P385" s="47"/>
      <c r="Q385" s="47"/>
      <c r="R385" s="47"/>
      <c r="S385" s="47"/>
      <c r="T385" s="47"/>
      <c r="U385" s="50"/>
      <c r="V385" s="50"/>
      <c r="W385" s="50"/>
      <c r="X385" s="50"/>
      <c r="Y385" s="50"/>
      <c r="Z385" s="51"/>
      <c r="AA385" s="22"/>
    </row>
    <row r="386" spans="2:27" ht="12" customHeight="1" x14ac:dyDescent="0.2">
      <c r="B386" s="18"/>
      <c r="C386" s="1"/>
      <c r="D386" s="38" t="s">
        <v>71</v>
      </c>
      <c r="E386" s="38"/>
      <c r="F386" s="45"/>
      <c r="G386" s="46">
        <f>+G347+G383</f>
        <v>10</v>
      </c>
      <c r="H386" s="46">
        <f t="shared" ref="H386:J386" si="686">+H347+H383</f>
        <v>0</v>
      </c>
      <c r="I386" s="46">
        <f t="shared" si="686"/>
        <v>0</v>
      </c>
      <c r="J386" s="46">
        <f t="shared" si="686"/>
        <v>10</v>
      </c>
      <c r="K386" s="47"/>
      <c r="L386" s="46">
        <f>+L347+L383</f>
        <v>3</v>
      </c>
      <c r="M386" s="46">
        <f t="shared" ref="M386:O386" si="687">+M347+M383</f>
        <v>0</v>
      </c>
      <c r="N386" s="46">
        <f t="shared" si="687"/>
        <v>0</v>
      </c>
      <c r="O386" s="46">
        <f t="shared" si="687"/>
        <v>3</v>
      </c>
      <c r="P386" s="47"/>
      <c r="Q386" s="47"/>
      <c r="R386" s="47"/>
      <c r="S386" s="180" t="s">
        <v>78</v>
      </c>
      <c r="T386" s="106"/>
      <c r="U386" s="106"/>
      <c r="V386" s="106"/>
      <c r="W386" s="81" t="s">
        <v>76</v>
      </c>
      <c r="X386" s="35"/>
      <c r="Y386" s="35"/>
      <c r="Z386" s="51"/>
      <c r="AA386" s="22"/>
    </row>
    <row r="387" spans="2:27" ht="12" customHeight="1" x14ac:dyDescent="0.2">
      <c r="B387" s="18"/>
      <c r="C387" s="1"/>
      <c r="D387" s="38"/>
      <c r="E387" s="38"/>
      <c r="F387" s="45"/>
      <c r="G387" s="98"/>
      <c r="H387" s="98"/>
      <c r="I387" s="98"/>
      <c r="J387" s="98"/>
      <c r="K387" s="47"/>
      <c r="L387" s="98"/>
      <c r="M387" s="98"/>
      <c r="N387" s="98"/>
      <c r="O387" s="98"/>
      <c r="P387" s="47"/>
      <c r="Q387" s="47"/>
      <c r="R387" s="47"/>
      <c r="S387" s="76" t="s">
        <v>111</v>
      </c>
      <c r="T387" s="81"/>
      <c r="U387" s="40" t="s">
        <v>58</v>
      </c>
      <c r="V387" s="40"/>
      <c r="W387" s="76" t="s">
        <v>130</v>
      </c>
      <c r="X387" s="40"/>
      <c r="Y387" s="40" t="s">
        <v>58</v>
      </c>
      <c r="Z387" s="51"/>
      <c r="AA387" s="22"/>
    </row>
    <row r="388" spans="2:27" ht="12" customHeight="1" x14ac:dyDescent="0.2">
      <c r="B388" s="18"/>
      <c r="C388" s="1"/>
      <c r="D388" s="38"/>
      <c r="E388" s="38"/>
      <c r="F388" s="45"/>
      <c r="G388" s="98"/>
      <c r="H388" s="98"/>
      <c r="I388" s="98"/>
      <c r="J388" s="47"/>
      <c r="K388" s="47"/>
      <c r="L388" s="98"/>
      <c r="M388" s="98"/>
      <c r="N388" s="98"/>
      <c r="O388" s="47"/>
      <c r="P388" s="47"/>
      <c r="Q388" s="47"/>
      <c r="R388" s="47"/>
      <c r="S388" s="74" t="s">
        <v>67</v>
      </c>
      <c r="T388" s="74" t="s">
        <v>68</v>
      </c>
      <c r="U388" s="40" t="s">
        <v>112</v>
      </c>
      <c r="V388" s="40"/>
      <c r="W388" s="42" t="s">
        <v>67</v>
      </c>
      <c r="X388" s="42" t="s">
        <v>68</v>
      </c>
      <c r="Y388" s="40" t="s">
        <v>62</v>
      </c>
      <c r="Z388" s="51"/>
      <c r="AA388" s="22"/>
    </row>
    <row r="389" spans="2:27" ht="12" customHeight="1" x14ac:dyDescent="0.2">
      <c r="B389" s="18"/>
      <c r="C389" s="1"/>
      <c r="D389" s="38" t="s">
        <v>65</v>
      </c>
      <c r="E389" s="38"/>
      <c r="F389" s="45"/>
      <c r="G389" s="98"/>
      <c r="H389" s="98"/>
      <c r="I389" s="98"/>
      <c r="J389" s="47"/>
      <c r="K389" s="47"/>
      <c r="L389" s="98"/>
      <c r="M389" s="98"/>
      <c r="N389" s="98"/>
      <c r="O389" s="47"/>
      <c r="P389" s="47"/>
      <c r="Q389" s="82"/>
      <c r="R389" s="82"/>
      <c r="S389" s="224"/>
      <c r="T389" s="224"/>
      <c r="U389" s="198">
        <f>+U347</f>
        <v>37263.922272000003</v>
      </c>
      <c r="V389" s="94"/>
      <c r="W389" s="225"/>
      <c r="X389" s="225"/>
      <c r="Y389" s="53">
        <f>+Y347</f>
        <v>4025.07</v>
      </c>
      <c r="Z389" s="48"/>
      <c r="AA389" s="22"/>
    </row>
    <row r="390" spans="2:27" ht="12" customHeight="1" x14ac:dyDescent="0.2">
      <c r="B390" s="18"/>
      <c r="C390" s="1"/>
      <c r="D390" s="38" t="s">
        <v>157</v>
      </c>
      <c r="E390" s="38"/>
      <c r="F390" s="45"/>
      <c r="G390" s="98"/>
      <c r="H390" s="98"/>
      <c r="I390" s="98"/>
      <c r="J390" s="47"/>
      <c r="K390" s="47"/>
      <c r="L390" s="98"/>
      <c r="M390" s="98"/>
      <c r="N390" s="98"/>
      <c r="O390" s="47"/>
      <c r="P390" s="47"/>
      <c r="Q390" s="82"/>
      <c r="R390" s="82"/>
      <c r="S390" s="224"/>
      <c r="T390" s="224"/>
      <c r="U390" s="198">
        <f>+U383</f>
        <v>52843.60716</v>
      </c>
      <c r="V390" s="94"/>
      <c r="W390" s="225"/>
      <c r="X390" s="225"/>
      <c r="Y390" s="53">
        <f>+Y383</f>
        <v>6718.1500000000005</v>
      </c>
      <c r="Z390" s="48"/>
      <c r="AA390" s="22"/>
    </row>
    <row r="391" spans="2:27" ht="12" customHeight="1" x14ac:dyDescent="0.2">
      <c r="B391" s="18"/>
      <c r="C391" s="1"/>
      <c r="D391" s="38"/>
      <c r="E391" s="38"/>
      <c r="F391" s="45"/>
      <c r="G391" s="98"/>
      <c r="H391" s="98"/>
      <c r="I391" s="98"/>
      <c r="J391" s="47"/>
      <c r="K391" s="47"/>
      <c r="L391" s="98"/>
      <c r="M391" s="98"/>
      <c r="N391" s="98"/>
      <c r="O391" s="47"/>
      <c r="P391" s="47"/>
      <c r="Q391" s="47"/>
      <c r="R391" s="47"/>
      <c r="S391" s="47"/>
      <c r="T391" s="47"/>
      <c r="U391" s="54"/>
      <c r="V391" s="54"/>
      <c r="W391" s="54"/>
      <c r="X391" s="54"/>
      <c r="Y391" s="94"/>
      <c r="Z391" s="48"/>
      <c r="AA391" s="22"/>
    </row>
    <row r="392" spans="2:27" ht="12" customHeight="1" x14ac:dyDescent="0.2">
      <c r="B392" s="18"/>
      <c r="C392" s="1"/>
      <c r="D392" s="38" t="s">
        <v>113</v>
      </c>
      <c r="E392" s="38"/>
      <c r="F392" s="45"/>
      <c r="G392" s="98"/>
      <c r="H392" s="98"/>
      <c r="I392" s="98"/>
      <c r="J392" s="47"/>
      <c r="K392" s="47"/>
      <c r="L392" s="98"/>
      <c r="M392" s="98"/>
      <c r="N392" s="98"/>
      <c r="O392" s="47"/>
      <c r="P392" s="47"/>
      <c r="Q392" s="47"/>
      <c r="R392" s="47"/>
      <c r="S392" s="223"/>
      <c r="T392" s="223"/>
      <c r="U392" s="196">
        <f t="shared" ref="U392" si="688">SUM(U389:U390)</f>
        <v>90107.52943200001</v>
      </c>
      <c r="V392" s="54"/>
      <c r="W392" s="226"/>
      <c r="X392" s="226"/>
      <c r="Y392" s="199">
        <f t="shared" ref="Y392" si="689">SUM(Y389:Y390)</f>
        <v>10743.220000000001</v>
      </c>
      <c r="Z392" s="48"/>
      <c r="AA392" s="22"/>
    </row>
    <row r="393" spans="2:27" ht="12" customHeight="1" x14ac:dyDescent="0.2">
      <c r="B393" s="18"/>
      <c r="C393" s="1"/>
      <c r="D393" s="38"/>
      <c r="E393" s="38"/>
      <c r="F393" s="45"/>
      <c r="G393" s="98"/>
      <c r="H393" s="98"/>
      <c r="I393" s="98"/>
      <c r="J393" s="47"/>
      <c r="K393" s="47"/>
      <c r="L393" s="98"/>
      <c r="M393" s="98"/>
      <c r="N393" s="98"/>
      <c r="O393" s="47"/>
      <c r="P393" s="47"/>
      <c r="Q393" s="47"/>
      <c r="R393" s="47"/>
      <c r="S393" s="47"/>
      <c r="T393" s="47"/>
      <c r="U393" s="54"/>
      <c r="V393" s="54"/>
      <c r="W393" s="54"/>
      <c r="X393" s="54"/>
      <c r="Y393" s="54"/>
      <c r="Z393" s="48"/>
      <c r="AA393" s="22"/>
    </row>
    <row r="394" spans="2:27" ht="12" customHeight="1" x14ac:dyDescent="0.2">
      <c r="B394" s="18"/>
      <c r="C394" s="65"/>
      <c r="D394" s="71"/>
      <c r="E394" s="71"/>
      <c r="F394" s="109"/>
      <c r="G394" s="110"/>
      <c r="H394" s="110"/>
      <c r="I394" s="110"/>
      <c r="J394" s="111"/>
      <c r="K394" s="111"/>
      <c r="L394" s="110"/>
      <c r="M394" s="110"/>
      <c r="N394" s="110"/>
      <c r="O394" s="111"/>
      <c r="P394" s="111"/>
      <c r="Q394" s="111"/>
      <c r="R394" s="111"/>
      <c r="S394" s="111"/>
      <c r="T394" s="111"/>
      <c r="U394" s="111"/>
      <c r="V394" s="111"/>
      <c r="W394" s="19"/>
      <c r="X394" s="19"/>
      <c r="Y394" s="19"/>
      <c r="Z394" s="19"/>
      <c r="AA394" s="22"/>
    </row>
    <row r="395" spans="2:27" ht="12" customHeight="1" x14ac:dyDescent="0.25">
      <c r="B395" s="55"/>
      <c r="C395" s="66"/>
      <c r="D395" s="56"/>
      <c r="E395" s="56"/>
      <c r="F395" s="56"/>
      <c r="G395" s="57"/>
      <c r="H395" s="57"/>
      <c r="I395" s="57"/>
      <c r="J395" s="57"/>
      <c r="K395" s="57"/>
      <c r="L395" s="57"/>
      <c r="M395" s="57"/>
      <c r="N395" s="57"/>
      <c r="O395" s="57"/>
      <c r="P395" s="57"/>
      <c r="Q395" s="57"/>
      <c r="R395" s="57"/>
      <c r="S395" s="57"/>
      <c r="T395" s="57"/>
      <c r="U395" s="57"/>
      <c r="V395" s="57"/>
      <c r="W395" s="56"/>
      <c r="X395" s="56"/>
      <c r="Y395" s="56"/>
      <c r="Z395" s="58"/>
      <c r="AA395" s="59"/>
    </row>
    <row r="396" spans="2:27" ht="12" customHeight="1" x14ac:dyDescent="0.2">
      <c r="C396" s="6"/>
      <c r="G396" s="6"/>
      <c r="H396" s="6"/>
      <c r="I396" s="6"/>
      <c r="J396" s="6"/>
      <c r="K396" s="6"/>
      <c r="L396" s="6"/>
      <c r="M396" s="6"/>
      <c r="N396" s="6"/>
      <c r="O396" s="6"/>
      <c r="P396" s="6"/>
      <c r="Q396" s="6"/>
      <c r="R396" s="6"/>
      <c r="S396" s="6"/>
      <c r="T396" s="6"/>
      <c r="U396" s="6"/>
      <c r="V396" s="6"/>
    </row>
    <row r="397" spans="2:27" ht="12" customHeight="1" x14ac:dyDescent="0.2">
      <c r="C397" s="6"/>
      <c r="G397" s="6"/>
      <c r="H397" s="6"/>
      <c r="I397" s="6"/>
      <c r="J397" s="6"/>
      <c r="K397" s="6"/>
      <c r="L397" s="6"/>
      <c r="M397" s="6"/>
      <c r="N397" s="6"/>
      <c r="O397" s="6"/>
      <c r="P397" s="6"/>
      <c r="Q397" s="6"/>
      <c r="R397" s="6"/>
      <c r="S397" s="6"/>
      <c r="T397" s="6"/>
      <c r="U397" s="6"/>
      <c r="V397" s="6"/>
    </row>
    <row r="398" spans="2:27" ht="12" customHeight="1" x14ac:dyDescent="0.2">
      <c r="C398" s="6"/>
      <c r="G398" s="6"/>
      <c r="H398" s="6"/>
      <c r="I398" s="6"/>
      <c r="J398" s="6"/>
      <c r="K398" s="6"/>
      <c r="L398" s="6"/>
      <c r="M398" s="6"/>
      <c r="N398" s="6"/>
      <c r="O398" s="6"/>
      <c r="P398" s="6"/>
      <c r="Q398" s="6"/>
      <c r="R398" s="6"/>
      <c r="S398" s="6"/>
      <c r="T398" s="6"/>
      <c r="U398" s="6"/>
      <c r="V398" s="6"/>
    </row>
    <row r="399" spans="2:27" ht="12" customHeight="1" x14ac:dyDescent="0.2">
      <c r="C399" s="6"/>
      <c r="G399" s="6"/>
      <c r="H399" s="6"/>
      <c r="I399" s="6"/>
      <c r="J399" s="6"/>
      <c r="K399" s="6"/>
      <c r="L399" s="6"/>
      <c r="M399" s="6"/>
      <c r="N399" s="6"/>
      <c r="O399" s="6"/>
      <c r="P399" s="6"/>
      <c r="Q399" s="6"/>
      <c r="R399" s="6"/>
      <c r="S399" s="6"/>
      <c r="T399" s="6"/>
      <c r="U399" s="6"/>
      <c r="V399" s="6"/>
    </row>
    <row r="400" spans="2:27" ht="12" customHeight="1" x14ac:dyDescent="0.2">
      <c r="B400" s="8"/>
      <c r="C400" s="63"/>
      <c r="D400" s="9"/>
      <c r="E400" s="9"/>
      <c r="F400" s="9"/>
      <c r="G400" s="10"/>
      <c r="H400" s="10"/>
      <c r="I400" s="10"/>
      <c r="J400" s="10"/>
      <c r="K400" s="10"/>
      <c r="L400" s="10"/>
      <c r="M400" s="10"/>
      <c r="N400" s="10"/>
      <c r="O400" s="10"/>
      <c r="P400" s="10"/>
      <c r="Q400" s="10"/>
      <c r="R400" s="10"/>
      <c r="S400" s="10"/>
      <c r="T400" s="10"/>
      <c r="U400" s="10"/>
      <c r="V400" s="10"/>
      <c r="W400" s="10"/>
      <c r="X400" s="10"/>
      <c r="Y400" s="10"/>
      <c r="Z400" s="9"/>
      <c r="AA400" s="11"/>
    </row>
    <row r="401" spans="2:27" ht="12" customHeight="1" x14ac:dyDescent="0.2">
      <c r="B401" s="13"/>
      <c r="C401" s="64"/>
      <c r="D401" s="14"/>
      <c r="E401" s="14"/>
      <c r="F401" s="14"/>
      <c r="G401" s="15"/>
      <c r="H401" s="15"/>
      <c r="I401" s="15"/>
      <c r="J401" s="15"/>
      <c r="K401" s="15"/>
      <c r="L401" s="15"/>
      <c r="M401" s="15"/>
      <c r="N401" s="15"/>
      <c r="O401" s="15"/>
      <c r="P401" s="15"/>
      <c r="Q401" s="15"/>
      <c r="R401" s="15"/>
      <c r="S401" s="15"/>
      <c r="T401" s="15"/>
      <c r="U401" s="15"/>
      <c r="V401" s="15"/>
      <c r="W401" s="15"/>
      <c r="X401" s="15"/>
      <c r="Y401" s="15"/>
      <c r="Z401" s="14"/>
      <c r="AA401" s="16"/>
    </row>
    <row r="402" spans="2:27" ht="18.75" x14ac:dyDescent="0.3">
      <c r="B402" s="13"/>
      <c r="C402" s="175" t="s">
        <v>136</v>
      </c>
      <c r="D402" s="14"/>
      <c r="E402" s="14"/>
      <c r="F402" s="14"/>
      <c r="G402" s="15"/>
      <c r="H402" s="15"/>
      <c r="I402" s="17"/>
      <c r="J402" s="15"/>
      <c r="K402" s="15"/>
      <c r="L402" s="15"/>
      <c r="M402" s="15"/>
      <c r="N402" s="17"/>
      <c r="O402" s="15"/>
      <c r="P402" s="15"/>
      <c r="Q402" s="15"/>
      <c r="R402" s="15"/>
      <c r="S402" s="15"/>
      <c r="T402" s="15"/>
      <c r="U402" s="15"/>
      <c r="V402" s="15"/>
      <c r="W402" s="15"/>
      <c r="X402" s="15"/>
      <c r="Y402" s="15"/>
      <c r="Z402" s="14"/>
      <c r="AA402" s="16"/>
    </row>
    <row r="403" spans="2:27" ht="15.75" x14ac:dyDescent="0.25">
      <c r="B403" s="13"/>
      <c r="C403" s="72" t="str">
        <f>+G406</f>
        <v>SWV PO ergens</v>
      </c>
      <c r="D403" s="14"/>
      <c r="E403" s="14"/>
      <c r="F403" s="14"/>
      <c r="G403" s="15"/>
      <c r="H403" s="15"/>
      <c r="I403" s="17"/>
      <c r="J403" s="15"/>
      <c r="K403" s="15"/>
      <c r="L403" s="15"/>
      <c r="M403" s="15"/>
      <c r="N403" s="17"/>
      <c r="O403" s="15"/>
      <c r="P403" s="15"/>
      <c r="Q403" s="15"/>
      <c r="R403" s="15"/>
      <c r="S403" s="15"/>
      <c r="T403" s="15"/>
      <c r="U403" s="15"/>
      <c r="V403" s="15"/>
      <c r="W403" s="15"/>
      <c r="X403" s="15"/>
      <c r="Y403" s="15"/>
      <c r="Z403" s="14"/>
      <c r="AA403" s="16"/>
    </row>
    <row r="404" spans="2:27" ht="12" customHeight="1" x14ac:dyDescent="0.25">
      <c r="B404" s="13"/>
      <c r="C404" s="72"/>
      <c r="D404" s="14"/>
      <c r="E404" s="14"/>
      <c r="F404" s="14"/>
      <c r="G404" s="15"/>
      <c r="H404" s="15"/>
      <c r="I404" s="17"/>
      <c r="J404" s="15"/>
      <c r="K404" s="15"/>
      <c r="L404" s="15"/>
      <c r="M404" s="15"/>
      <c r="N404" s="17"/>
      <c r="O404" s="15"/>
      <c r="P404" s="15"/>
      <c r="Q404" s="15"/>
      <c r="R404" s="15"/>
      <c r="S404" s="15"/>
      <c r="T404" s="15"/>
      <c r="U404" s="15"/>
      <c r="V404" s="15"/>
      <c r="W404" s="15"/>
      <c r="X404" s="15"/>
      <c r="Y404" s="15"/>
      <c r="Z404" s="14"/>
      <c r="AA404" s="16"/>
    </row>
    <row r="405" spans="2:27" ht="12" customHeight="1" x14ac:dyDescent="0.2">
      <c r="B405" s="13"/>
      <c r="C405" s="85"/>
      <c r="D405" s="85"/>
      <c r="E405" s="85"/>
      <c r="F405" s="85"/>
      <c r="G405" s="216"/>
      <c r="H405" s="216"/>
      <c r="I405" s="216"/>
      <c r="J405" s="216"/>
      <c r="K405" s="216"/>
      <c r="L405" s="216"/>
      <c r="M405" s="86"/>
      <c r="N405" s="85"/>
      <c r="O405" s="15"/>
      <c r="P405" s="15"/>
      <c r="Q405" s="15"/>
      <c r="R405" s="15"/>
      <c r="S405" s="15"/>
      <c r="T405" s="15"/>
      <c r="U405" s="15"/>
      <c r="V405" s="15"/>
      <c r="W405" s="15"/>
      <c r="X405" s="15"/>
      <c r="Y405" s="15"/>
      <c r="Z405" s="14"/>
      <c r="AA405" s="16"/>
    </row>
    <row r="406" spans="2:27" ht="12" customHeight="1" x14ac:dyDescent="0.25">
      <c r="B406" s="13"/>
      <c r="C406" s="85"/>
      <c r="D406" s="200" t="s">
        <v>137</v>
      </c>
      <c r="E406" s="200"/>
      <c r="F406" s="214"/>
      <c r="G406" s="269" t="str">
        <f>+G8</f>
        <v>SWV PO ergens</v>
      </c>
      <c r="H406" s="270"/>
      <c r="I406" s="270"/>
      <c r="J406" s="270"/>
      <c r="K406" s="270"/>
      <c r="L406" s="270"/>
      <c r="M406" s="215"/>
      <c r="N406" s="85"/>
      <c r="O406" s="15"/>
      <c r="P406" s="15"/>
      <c r="Q406" s="15"/>
      <c r="R406" s="15"/>
      <c r="S406" s="15"/>
      <c r="T406" s="15"/>
      <c r="U406" s="15"/>
      <c r="V406" s="15"/>
      <c r="W406" s="15"/>
      <c r="X406" s="15"/>
      <c r="Y406" s="15"/>
      <c r="Z406" s="14"/>
      <c r="AA406" s="16"/>
    </row>
    <row r="407" spans="2:27" ht="12" customHeight="1" x14ac:dyDescent="0.25">
      <c r="B407" s="13"/>
      <c r="C407" s="85"/>
      <c r="D407" s="200" t="s">
        <v>49</v>
      </c>
      <c r="E407" s="200"/>
      <c r="F407" s="214"/>
      <c r="G407" s="269" t="str">
        <f>+G9</f>
        <v>PO5501</v>
      </c>
      <c r="H407" s="270"/>
      <c r="I407" s="219"/>
      <c r="J407" s="217"/>
      <c r="K407" s="217"/>
      <c r="L407" s="217"/>
      <c r="M407" s="86"/>
      <c r="N407" s="85"/>
      <c r="O407" s="15"/>
      <c r="P407" s="15"/>
      <c r="Q407" s="15"/>
      <c r="R407" s="15"/>
      <c r="S407" s="15"/>
      <c r="T407" s="15"/>
      <c r="U407" s="15"/>
      <c r="V407" s="15"/>
      <c r="W407" s="15"/>
      <c r="X407" s="15"/>
      <c r="Y407" s="15"/>
      <c r="Z407" s="14"/>
      <c r="AA407" s="16"/>
    </row>
    <row r="408" spans="2:27" ht="12" customHeight="1" x14ac:dyDescent="0.2">
      <c r="B408" s="13"/>
      <c r="C408" s="85"/>
      <c r="D408" s="85"/>
      <c r="E408" s="85"/>
      <c r="F408" s="85"/>
      <c r="G408" s="217"/>
      <c r="H408" s="217"/>
      <c r="I408" s="86"/>
      <c r="J408" s="86"/>
      <c r="K408" s="86"/>
      <c r="L408" s="86"/>
      <c r="M408" s="86"/>
      <c r="N408" s="85"/>
      <c r="O408" s="15"/>
      <c r="P408" s="15"/>
      <c r="Q408" s="15"/>
      <c r="R408" s="15"/>
      <c r="S408" s="15"/>
      <c r="T408" s="15"/>
      <c r="U408" s="15"/>
      <c r="V408" s="15"/>
      <c r="W408" s="15"/>
      <c r="X408" s="15"/>
      <c r="Y408" s="15"/>
      <c r="Z408" s="14"/>
      <c r="AA408" s="16"/>
    </row>
    <row r="409" spans="2:27" ht="15.75" x14ac:dyDescent="0.25">
      <c r="B409" s="13"/>
      <c r="C409" s="185" t="s">
        <v>116</v>
      </c>
      <c r="D409" s="192"/>
      <c r="E409" s="192"/>
      <c r="F409" s="192"/>
      <c r="G409" s="190" t="s">
        <v>117</v>
      </c>
      <c r="H409" s="193"/>
      <c r="I409" s="193"/>
      <c r="J409" s="191"/>
      <c r="K409" s="193"/>
      <c r="L409" s="15"/>
      <c r="M409" s="15"/>
      <c r="N409" s="15"/>
      <c r="O409" s="17"/>
      <c r="P409" s="15"/>
      <c r="Q409" s="15"/>
      <c r="R409" s="15"/>
      <c r="S409" s="15"/>
      <c r="T409" s="15"/>
      <c r="U409" s="15"/>
      <c r="V409" s="15"/>
      <c r="W409" s="15"/>
      <c r="X409" s="15"/>
      <c r="Y409" s="15"/>
      <c r="Z409" s="14"/>
      <c r="AA409" s="16"/>
    </row>
    <row r="410" spans="2:27" ht="15" x14ac:dyDescent="0.25">
      <c r="B410" s="78"/>
      <c r="C410" s="186" t="s">
        <v>114</v>
      </c>
      <c r="D410" s="187"/>
      <c r="E410" s="188" t="s">
        <v>146</v>
      </c>
      <c r="F410" s="188"/>
      <c r="G410" s="187" t="s">
        <v>115</v>
      </c>
      <c r="H410" s="189"/>
      <c r="I410" s="189"/>
      <c r="J410" s="194" t="s">
        <v>147</v>
      </c>
      <c r="K410" s="189"/>
      <c r="L410" s="183"/>
      <c r="M410" s="183"/>
      <c r="N410" s="183"/>
      <c r="O410" s="21"/>
      <c r="P410" s="183"/>
      <c r="Q410" s="183"/>
      <c r="R410" s="183"/>
      <c r="S410" s="183"/>
      <c r="T410" s="183"/>
      <c r="U410" s="183"/>
      <c r="V410" s="183"/>
      <c r="W410" s="184"/>
      <c r="X410" s="184"/>
      <c r="Y410" s="184"/>
      <c r="Z410" s="70"/>
      <c r="AA410" s="37"/>
    </row>
    <row r="411" spans="2:27" ht="12" customHeight="1" x14ac:dyDescent="0.25">
      <c r="B411" s="18"/>
      <c r="C411" s="96"/>
      <c r="D411" s="19"/>
      <c r="E411" s="19"/>
      <c r="F411" s="19"/>
      <c r="G411"/>
      <c r="H411" s="20"/>
      <c r="I411" s="21"/>
      <c r="J411" s="20"/>
      <c r="K411" s="20"/>
      <c r="L411" s="20"/>
      <c r="M411" s="20"/>
      <c r="N411" s="21"/>
      <c r="O411" s="20"/>
      <c r="P411" s="20"/>
      <c r="Q411" s="20"/>
      <c r="R411" s="20"/>
      <c r="S411" s="20"/>
      <c r="T411" s="179"/>
      <c r="U411" s="178"/>
      <c r="V411" s="178"/>
      <c r="W411" s="20"/>
      <c r="X411" s="20"/>
      <c r="Y411" s="20"/>
      <c r="Z411" s="19"/>
      <c r="AA411" s="22"/>
    </row>
    <row r="412" spans="2:27" ht="12" customHeight="1" x14ac:dyDescent="0.2">
      <c r="B412" s="18"/>
      <c r="C412" s="1"/>
      <c r="D412" s="2"/>
      <c r="E412" s="2"/>
      <c r="F412" s="2"/>
      <c r="G412" s="42"/>
      <c r="H412" s="42"/>
      <c r="I412" s="42"/>
      <c r="J412" s="42"/>
      <c r="K412" s="42"/>
      <c r="L412" s="42"/>
      <c r="M412" s="42"/>
      <c r="N412" s="42"/>
      <c r="O412" s="42"/>
      <c r="P412" s="42"/>
      <c r="Q412" s="42"/>
      <c r="R412" s="42"/>
      <c r="S412" s="42"/>
      <c r="T412" s="42"/>
      <c r="U412" s="23"/>
      <c r="V412" s="23"/>
      <c r="W412" s="23"/>
      <c r="X412" s="23"/>
      <c r="Y412" s="23"/>
      <c r="Z412" s="24"/>
      <c r="AA412" s="22"/>
    </row>
    <row r="413" spans="2:27" ht="12" customHeight="1" x14ac:dyDescent="0.2">
      <c r="B413" s="26"/>
      <c r="C413" s="176"/>
      <c r="D413" s="176" t="s">
        <v>56</v>
      </c>
      <c r="E413" s="27"/>
      <c r="F413" s="27"/>
      <c r="G413" s="28" t="s">
        <v>125</v>
      </c>
      <c r="H413" s="29"/>
      <c r="I413" s="29"/>
      <c r="J413" s="30"/>
      <c r="K413" s="30"/>
      <c r="L413" s="28"/>
      <c r="M413" s="29"/>
      <c r="N413" s="120"/>
      <c r="O413" s="30"/>
      <c r="P413" s="30"/>
      <c r="Q413" s="176"/>
      <c r="R413" s="176"/>
      <c r="S413" s="30"/>
      <c r="T413" s="30"/>
      <c r="U413" s="30"/>
      <c r="V413" s="30"/>
      <c r="W413" s="30"/>
      <c r="X413" s="30"/>
      <c r="Y413" s="30"/>
      <c r="Z413" s="31"/>
      <c r="AA413" s="32"/>
    </row>
    <row r="414" spans="2:27" ht="12" customHeight="1" x14ac:dyDescent="0.2">
      <c r="B414" s="75"/>
      <c r="C414" s="100"/>
      <c r="D414" s="76"/>
      <c r="E414" s="102"/>
      <c r="F414" s="103"/>
      <c r="G414" s="177"/>
      <c r="H414" s="105"/>
      <c r="I414" s="121"/>
      <c r="J414" s="106"/>
      <c r="K414" s="106"/>
      <c r="L414" s="107"/>
      <c r="M414" s="105"/>
      <c r="N414" s="122"/>
      <c r="O414" s="106"/>
      <c r="P414" s="106"/>
      <c r="Q414" s="79" t="s">
        <v>87</v>
      </c>
      <c r="R414" s="81" t="s">
        <v>87</v>
      </c>
      <c r="S414" s="180" t="s">
        <v>78</v>
      </c>
      <c r="T414" s="106"/>
      <c r="U414" s="106"/>
      <c r="V414" s="106"/>
      <c r="W414" s="81" t="s">
        <v>76</v>
      </c>
      <c r="X414" s="35"/>
      <c r="Y414" s="35"/>
      <c r="Z414" s="36"/>
      <c r="AA414" s="37"/>
    </row>
    <row r="415" spans="2:27" ht="12" customHeight="1" x14ac:dyDescent="0.2">
      <c r="B415" s="75"/>
      <c r="C415" s="100"/>
      <c r="D415" s="83" t="s">
        <v>139</v>
      </c>
      <c r="E415" s="101"/>
      <c r="F415" s="102"/>
      <c r="G415" s="76" t="s">
        <v>108</v>
      </c>
      <c r="H415" s="39"/>
      <c r="I415" s="39"/>
      <c r="J415" s="39"/>
      <c r="K415" s="39"/>
      <c r="L415" s="76" t="s">
        <v>109</v>
      </c>
      <c r="M415" s="39"/>
      <c r="N415" s="39"/>
      <c r="O415" s="39"/>
      <c r="P415" s="39"/>
      <c r="Q415" s="81" t="s">
        <v>88</v>
      </c>
      <c r="R415" s="81" t="s">
        <v>90</v>
      </c>
      <c r="S415" s="76" t="s">
        <v>111</v>
      </c>
      <c r="T415" s="81"/>
      <c r="U415" s="40" t="s">
        <v>58</v>
      </c>
      <c r="V415" s="40"/>
      <c r="W415" s="76" t="s">
        <v>130</v>
      </c>
      <c r="X415" s="40"/>
      <c r="Y415" s="40" t="s">
        <v>58</v>
      </c>
      <c r="Z415" s="41"/>
      <c r="AA415" s="16"/>
    </row>
    <row r="416" spans="2:27" ht="12" customHeight="1" x14ac:dyDescent="0.2">
      <c r="B416" s="80"/>
      <c r="C416" s="73"/>
      <c r="D416" s="77" t="s">
        <v>59</v>
      </c>
      <c r="E416" s="74" t="s">
        <v>159</v>
      </c>
      <c r="F416" s="77"/>
      <c r="G416" s="74" t="s">
        <v>17</v>
      </c>
      <c r="H416" s="74" t="s">
        <v>18</v>
      </c>
      <c r="I416" s="74" t="s">
        <v>19</v>
      </c>
      <c r="J416" s="74" t="s">
        <v>61</v>
      </c>
      <c r="K416" s="74"/>
      <c r="L416" s="74" t="s">
        <v>17</v>
      </c>
      <c r="M416" s="74" t="s">
        <v>18</v>
      </c>
      <c r="N416" s="74" t="s">
        <v>19</v>
      </c>
      <c r="O416" s="73" t="s">
        <v>61</v>
      </c>
      <c r="P416" s="74"/>
      <c r="Q416" s="74" t="s">
        <v>89</v>
      </c>
      <c r="R416" s="81" t="s">
        <v>89</v>
      </c>
      <c r="S416" s="74" t="s">
        <v>67</v>
      </c>
      <c r="T416" s="74" t="s">
        <v>68</v>
      </c>
      <c r="U416" s="40" t="s">
        <v>112</v>
      </c>
      <c r="V416" s="40"/>
      <c r="W416" s="42" t="s">
        <v>67</v>
      </c>
      <c r="X416" s="42" t="s">
        <v>68</v>
      </c>
      <c r="Y416" s="40" t="s">
        <v>62</v>
      </c>
      <c r="Z416" s="5"/>
      <c r="AA416" s="22"/>
    </row>
    <row r="417" spans="2:27" ht="12" customHeight="1" x14ac:dyDescent="0.2">
      <c r="B417" s="18"/>
      <c r="C417" s="1">
        <v>1</v>
      </c>
      <c r="D417" s="211" t="str">
        <f>+D317</f>
        <v>A</v>
      </c>
      <c r="E417" s="212" t="str">
        <f>+E317</f>
        <v>88SV</v>
      </c>
      <c r="F417" s="43"/>
      <c r="G417" s="212">
        <f>+G317</f>
        <v>3</v>
      </c>
      <c r="H417" s="212">
        <f t="shared" ref="H417:I417" si="690">+H317</f>
        <v>0</v>
      </c>
      <c r="I417" s="212">
        <f t="shared" si="690"/>
        <v>0</v>
      </c>
      <c r="J417" s="68">
        <f>SUM(G417:I417)</f>
        <v>3</v>
      </c>
      <c r="K417" s="42"/>
      <c r="L417" s="212">
        <f t="shared" ref="L417:N417" si="691">+L317</f>
        <v>1</v>
      </c>
      <c r="M417" s="212">
        <f t="shared" si="691"/>
        <v>0</v>
      </c>
      <c r="N417" s="212">
        <f t="shared" si="691"/>
        <v>0</v>
      </c>
      <c r="O417" s="68">
        <f>SUM(L417:N417)</f>
        <v>1</v>
      </c>
      <c r="P417" s="42"/>
      <c r="Q417" s="227" t="str">
        <f>+Q317</f>
        <v>ja</v>
      </c>
      <c r="R417" s="227" t="str">
        <f>+R317</f>
        <v>ja</v>
      </c>
      <c r="S417" s="123">
        <f>IF(Q417="nee",0,(J417-O417)*(tab!$C$19*tab!$D$8+tab!$D$23))</f>
        <v>7567.2335200000007</v>
      </c>
      <c r="T417" s="123">
        <f>(G417-L417)*tab!$E$29+(H417-M417)*tab!$F$29+(I417-N417)*tab!$G$29</f>
        <v>17275.381327999999</v>
      </c>
      <c r="U417" s="123">
        <f>IF(SUM(S417:T417)&lt;0,0,SUM(S417:T417))</f>
        <v>24842.614848000001</v>
      </c>
      <c r="V417" s="181"/>
      <c r="W417" s="123">
        <f>IF(R417="nee",0,(J417-O417)*tab!$C$57)</f>
        <v>1278.8599999999999</v>
      </c>
      <c r="X417" s="123">
        <f>IF(R417="nee",0,(G417-L417)*tab!$G$57+(H417-M417)*tab!$H$57+(I417-N417)*tab!$I$57)</f>
        <v>1404.52</v>
      </c>
      <c r="Y417" s="123">
        <f>IF(SUM(W417:X417)&lt;=0,0,SUM(W417:X417))</f>
        <v>2683.38</v>
      </c>
      <c r="Z417" s="5"/>
      <c r="AA417" s="22"/>
    </row>
    <row r="418" spans="2:27" ht="12" customHeight="1" x14ac:dyDescent="0.2">
      <c r="B418" s="18"/>
      <c r="C418" s="1">
        <v>2</v>
      </c>
      <c r="D418" s="211" t="str">
        <f t="shared" ref="D418:E418" si="692">+D318</f>
        <v xml:space="preserve">B </v>
      </c>
      <c r="E418" s="212" t="str">
        <f t="shared" si="692"/>
        <v>88MK</v>
      </c>
      <c r="F418" s="43"/>
      <c r="G418" s="212">
        <f t="shared" ref="G418:I418" si="693">+G318</f>
        <v>1</v>
      </c>
      <c r="H418" s="212">
        <f t="shared" si="693"/>
        <v>0</v>
      </c>
      <c r="I418" s="212">
        <f t="shared" si="693"/>
        <v>0</v>
      </c>
      <c r="J418" s="68">
        <f t="shared" ref="J418:J446" si="694">SUM(G418:I418)</f>
        <v>1</v>
      </c>
      <c r="K418" s="42"/>
      <c r="L418" s="212">
        <f t="shared" ref="L418:N418" si="695">+L318</f>
        <v>0</v>
      </c>
      <c r="M418" s="212">
        <f t="shared" si="695"/>
        <v>0</v>
      </c>
      <c r="N418" s="212">
        <f t="shared" si="695"/>
        <v>0</v>
      </c>
      <c r="O418" s="68">
        <f t="shared" ref="O418:O446" si="696">SUM(L418:N418)</f>
        <v>0</v>
      </c>
      <c r="P418" s="42"/>
      <c r="Q418" s="123" t="str">
        <f>+Q417</f>
        <v>ja</v>
      </c>
      <c r="R418" s="123" t="str">
        <f>+R417</f>
        <v>ja</v>
      </c>
      <c r="S418" s="123">
        <f>IF(Q418="nee",0,(J418-O418)*(tab!$C$19*tab!$D$8+tab!$D$23))</f>
        <v>3783.6167600000003</v>
      </c>
      <c r="T418" s="123">
        <f>(G418-L418)*tab!$E$29+(H418-M418)*tab!$F$29+(I418-N418)*tab!$G$29</f>
        <v>8637.6906639999997</v>
      </c>
      <c r="U418" s="123">
        <f t="shared" ref="U418:U446" si="697">IF(SUM(S418:T418)&lt;0,0,SUM(S418:T418))</f>
        <v>12421.307424000001</v>
      </c>
      <c r="V418" s="181"/>
      <c r="W418" s="123">
        <f>IF(R418="nee",0,(J418-O418)*tab!$C$57)</f>
        <v>639.42999999999995</v>
      </c>
      <c r="X418" s="123">
        <f>IF(R418="nee",0,(G418-L418)*tab!$G$57+(H418-M418)*tab!$H$57+(I418-N418)*tab!$I$57)</f>
        <v>702.26</v>
      </c>
      <c r="Y418" s="123">
        <f t="shared" ref="Y418:Y446" si="698">IF(SUM(W418:X418)&lt;=0,0,SUM(W418:X418))</f>
        <v>1341.69</v>
      </c>
      <c r="Z418" s="5"/>
      <c r="AA418" s="22"/>
    </row>
    <row r="419" spans="2:27" ht="12" customHeight="1" x14ac:dyDescent="0.2">
      <c r="B419" s="18"/>
      <c r="C419" s="1">
        <v>3</v>
      </c>
      <c r="D419" s="211">
        <f t="shared" ref="D419:E419" si="699">+D319</f>
        <v>0</v>
      </c>
      <c r="E419" s="212">
        <f t="shared" si="699"/>
        <v>0</v>
      </c>
      <c r="F419" s="43"/>
      <c r="G419" s="212">
        <f t="shared" ref="G419:I419" si="700">+G319</f>
        <v>0</v>
      </c>
      <c r="H419" s="212">
        <f t="shared" si="700"/>
        <v>0</v>
      </c>
      <c r="I419" s="212">
        <f t="shared" si="700"/>
        <v>0</v>
      </c>
      <c r="J419" s="68">
        <f t="shared" si="694"/>
        <v>0</v>
      </c>
      <c r="K419" s="42"/>
      <c r="L419" s="212">
        <f t="shared" ref="L419:N419" si="701">+L319</f>
        <v>0</v>
      </c>
      <c r="M419" s="212">
        <f t="shared" si="701"/>
        <v>0</v>
      </c>
      <c r="N419" s="212">
        <f t="shared" si="701"/>
        <v>0</v>
      </c>
      <c r="O419" s="68">
        <f t="shared" si="696"/>
        <v>0</v>
      </c>
      <c r="P419" s="42"/>
      <c r="Q419" s="123" t="str">
        <f t="shared" ref="Q419:Q446" si="702">+Q418</f>
        <v>ja</v>
      </c>
      <c r="R419" s="123" t="str">
        <f t="shared" ref="R419:R446" si="703">+R418</f>
        <v>ja</v>
      </c>
      <c r="S419" s="123">
        <f>IF(Q419="nee",0,(J419-O419)*(tab!$C$19*tab!$D$8+tab!$D$23))</f>
        <v>0</v>
      </c>
      <c r="T419" s="123">
        <f>(G419-L419)*tab!$E$29+(H419-M419)*tab!$F$29+(I419-N419)*tab!$G$29</f>
        <v>0</v>
      </c>
      <c r="U419" s="123">
        <f t="shared" si="697"/>
        <v>0</v>
      </c>
      <c r="V419" s="181"/>
      <c r="W419" s="123">
        <f>IF(R419="nee",0,(J419-O419)*tab!$C$57)</f>
        <v>0</v>
      </c>
      <c r="X419" s="123">
        <f>IF(R419="nee",0,(G419-L419)*tab!$G$57+(H419-M419)*tab!$H$57+(I419-N419)*tab!$I$57)</f>
        <v>0</v>
      </c>
      <c r="Y419" s="123">
        <f t="shared" si="698"/>
        <v>0</v>
      </c>
      <c r="Z419" s="5"/>
      <c r="AA419" s="22"/>
    </row>
    <row r="420" spans="2:27" ht="12" customHeight="1" x14ac:dyDescent="0.2">
      <c r="B420" s="18"/>
      <c r="C420" s="1">
        <v>4</v>
      </c>
      <c r="D420" s="211">
        <f t="shared" ref="D420:E420" si="704">+D320</f>
        <v>0</v>
      </c>
      <c r="E420" s="212">
        <f t="shared" si="704"/>
        <v>0</v>
      </c>
      <c r="F420" s="43"/>
      <c r="G420" s="212">
        <f t="shared" ref="G420:I420" si="705">+G320</f>
        <v>0</v>
      </c>
      <c r="H420" s="212">
        <f t="shared" si="705"/>
        <v>0</v>
      </c>
      <c r="I420" s="212">
        <f t="shared" si="705"/>
        <v>0</v>
      </c>
      <c r="J420" s="68">
        <f t="shared" si="694"/>
        <v>0</v>
      </c>
      <c r="K420" s="42"/>
      <c r="L420" s="212">
        <f t="shared" ref="L420:N420" si="706">+L320</f>
        <v>0</v>
      </c>
      <c r="M420" s="212">
        <f t="shared" si="706"/>
        <v>0</v>
      </c>
      <c r="N420" s="212">
        <f t="shared" si="706"/>
        <v>0</v>
      </c>
      <c r="O420" s="68">
        <f t="shared" si="696"/>
        <v>0</v>
      </c>
      <c r="P420" s="42"/>
      <c r="Q420" s="123" t="str">
        <f t="shared" si="702"/>
        <v>ja</v>
      </c>
      <c r="R420" s="123" t="str">
        <f t="shared" si="703"/>
        <v>ja</v>
      </c>
      <c r="S420" s="123">
        <f>IF(Q420="nee",0,(J420-O420)*(tab!$C$19*tab!$D$8+tab!$D$23))</f>
        <v>0</v>
      </c>
      <c r="T420" s="123">
        <f>(G420-L420)*tab!$E$29+(H420-M420)*tab!$F$29+(I420-N420)*tab!$G$29</f>
        <v>0</v>
      </c>
      <c r="U420" s="123">
        <f t="shared" si="697"/>
        <v>0</v>
      </c>
      <c r="V420" s="181"/>
      <c r="W420" s="123">
        <f>IF(R420="nee",0,(J420-O420)*tab!$C$57)</f>
        <v>0</v>
      </c>
      <c r="X420" s="123">
        <f>IF(R420="nee",0,(G420-L420)*tab!$G$57+(H420-M420)*tab!$H$57+(I420-N420)*tab!$I$57)</f>
        <v>0</v>
      </c>
      <c r="Y420" s="123">
        <f t="shared" si="698"/>
        <v>0</v>
      </c>
      <c r="Z420" s="5"/>
      <c r="AA420" s="22"/>
    </row>
    <row r="421" spans="2:27" ht="12" customHeight="1" x14ac:dyDescent="0.2">
      <c r="B421" s="18"/>
      <c r="C421" s="1">
        <v>5</v>
      </c>
      <c r="D421" s="211">
        <f t="shared" ref="D421:E421" si="707">+D321</f>
        <v>0</v>
      </c>
      <c r="E421" s="212">
        <f t="shared" si="707"/>
        <v>0</v>
      </c>
      <c r="F421" s="43"/>
      <c r="G421" s="212">
        <f t="shared" ref="G421:I421" si="708">+G321</f>
        <v>0</v>
      </c>
      <c r="H421" s="212">
        <f t="shared" si="708"/>
        <v>0</v>
      </c>
      <c r="I421" s="212">
        <f t="shared" si="708"/>
        <v>0</v>
      </c>
      <c r="J421" s="68">
        <f t="shared" si="694"/>
        <v>0</v>
      </c>
      <c r="K421" s="42"/>
      <c r="L421" s="212">
        <f t="shared" ref="L421:N421" si="709">+L321</f>
        <v>0</v>
      </c>
      <c r="M421" s="212">
        <f t="shared" si="709"/>
        <v>0</v>
      </c>
      <c r="N421" s="212">
        <f t="shared" si="709"/>
        <v>0</v>
      </c>
      <c r="O421" s="68">
        <f t="shared" si="696"/>
        <v>0</v>
      </c>
      <c r="P421" s="42"/>
      <c r="Q421" s="123" t="str">
        <f t="shared" si="702"/>
        <v>ja</v>
      </c>
      <c r="R421" s="123" t="str">
        <f t="shared" si="703"/>
        <v>ja</v>
      </c>
      <c r="S421" s="123">
        <f>IF(Q421="nee",0,(J421-O421)*(tab!$C$19*tab!$D$8+tab!$D$23))</f>
        <v>0</v>
      </c>
      <c r="T421" s="123">
        <f>(G421-L421)*tab!$E$29+(H421-M421)*tab!$F$29+(I421-N421)*tab!$G$29</f>
        <v>0</v>
      </c>
      <c r="U421" s="123">
        <f t="shared" si="697"/>
        <v>0</v>
      </c>
      <c r="V421" s="181"/>
      <c r="W421" s="123">
        <f>IF(R421="nee",0,(J421-O421)*tab!$C$57)</f>
        <v>0</v>
      </c>
      <c r="X421" s="123">
        <f>IF(R421="nee",0,(G421-L421)*tab!$G$57+(H421-M421)*tab!$H$57+(I421-N421)*tab!$I$57)</f>
        <v>0</v>
      </c>
      <c r="Y421" s="123">
        <f t="shared" si="698"/>
        <v>0</v>
      </c>
      <c r="Z421" s="5"/>
      <c r="AA421" s="22"/>
    </row>
    <row r="422" spans="2:27" ht="12" customHeight="1" x14ac:dyDescent="0.2">
      <c r="B422" s="18"/>
      <c r="C422" s="1">
        <v>6</v>
      </c>
      <c r="D422" s="211">
        <f t="shared" ref="D422:E422" si="710">+D322</f>
        <v>0</v>
      </c>
      <c r="E422" s="212">
        <f t="shared" si="710"/>
        <v>0</v>
      </c>
      <c r="F422" s="43"/>
      <c r="G422" s="212">
        <f t="shared" ref="G422:I422" si="711">+G322</f>
        <v>0</v>
      </c>
      <c r="H422" s="212">
        <f t="shared" si="711"/>
        <v>0</v>
      </c>
      <c r="I422" s="212">
        <f t="shared" si="711"/>
        <v>0</v>
      </c>
      <c r="J422" s="68">
        <f t="shared" si="694"/>
        <v>0</v>
      </c>
      <c r="K422" s="42"/>
      <c r="L422" s="212">
        <f t="shared" ref="L422:N422" si="712">+L322</f>
        <v>0</v>
      </c>
      <c r="M422" s="212">
        <f t="shared" si="712"/>
        <v>0</v>
      </c>
      <c r="N422" s="212">
        <f t="shared" si="712"/>
        <v>0</v>
      </c>
      <c r="O422" s="68">
        <f t="shared" si="696"/>
        <v>0</v>
      </c>
      <c r="P422" s="42"/>
      <c r="Q422" s="123" t="str">
        <f t="shared" si="702"/>
        <v>ja</v>
      </c>
      <c r="R422" s="123" t="str">
        <f t="shared" si="703"/>
        <v>ja</v>
      </c>
      <c r="S422" s="123">
        <f>IF(Q422="nee",0,(J422-O422)*(tab!$C$19*tab!$D$8+tab!$D$23))</f>
        <v>0</v>
      </c>
      <c r="T422" s="123">
        <f>(G422-L422)*tab!$E$29+(H422-M422)*tab!$F$29+(I422-N422)*tab!$G$29</f>
        <v>0</v>
      </c>
      <c r="U422" s="123">
        <f t="shared" si="697"/>
        <v>0</v>
      </c>
      <c r="V422" s="181"/>
      <c r="W422" s="123">
        <f>IF(R422="nee",0,(J422-O422)*tab!$C$57)</f>
        <v>0</v>
      </c>
      <c r="X422" s="123">
        <f>IF(R422="nee",0,(G422-L422)*tab!$G$57+(H422-M422)*tab!$H$57+(I422-N422)*tab!$I$57)</f>
        <v>0</v>
      </c>
      <c r="Y422" s="123">
        <f t="shared" si="698"/>
        <v>0</v>
      </c>
      <c r="Z422" s="5"/>
      <c r="AA422" s="22"/>
    </row>
    <row r="423" spans="2:27" ht="12" customHeight="1" x14ac:dyDescent="0.2">
      <c r="B423" s="18"/>
      <c r="C423" s="1">
        <v>7</v>
      </c>
      <c r="D423" s="211">
        <f t="shared" ref="D423:E423" si="713">+D323</f>
        <v>0</v>
      </c>
      <c r="E423" s="212">
        <f t="shared" si="713"/>
        <v>0</v>
      </c>
      <c r="F423" s="43"/>
      <c r="G423" s="212">
        <f t="shared" ref="G423:I423" si="714">+G323</f>
        <v>0</v>
      </c>
      <c r="H423" s="212">
        <f t="shared" si="714"/>
        <v>0</v>
      </c>
      <c r="I423" s="212">
        <f t="shared" si="714"/>
        <v>0</v>
      </c>
      <c r="J423" s="68">
        <f t="shared" si="694"/>
        <v>0</v>
      </c>
      <c r="K423" s="42"/>
      <c r="L423" s="212">
        <f t="shared" ref="L423:N423" si="715">+L323</f>
        <v>0</v>
      </c>
      <c r="M423" s="212">
        <f t="shared" si="715"/>
        <v>0</v>
      </c>
      <c r="N423" s="212">
        <f t="shared" si="715"/>
        <v>0</v>
      </c>
      <c r="O423" s="68">
        <f t="shared" si="696"/>
        <v>0</v>
      </c>
      <c r="P423" s="42"/>
      <c r="Q423" s="123" t="str">
        <f t="shared" si="702"/>
        <v>ja</v>
      </c>
      <c r="R423" s="123" t="str">
        <f t="shared" si="703"/>
        <v>ja</v>
      </c>
      <c r="S423" s="123">
        <f>IF(Q423="nee",0,(J423-O423)*(tab!$C$19*tab!$D$8+tab!$D$23))</f>
        <v>0</v>
      </c>
      <c r="T423" s="123">
        <f>(G423-L423)*tab!$E$29+(H423-M423)*tab!$F$29+(I423-N423)*tab!$G$29</f>
        <v>0</v>
      </c>
      <c r="U423" s="123">
        <f t="shared" si="697"/>
        <v>0</v>
      </c>
      <c r="V423" s="181"/>
      <c r="W423" s="123">
        <f>IF(R423="nee",0,(J423-O423)*tab!$C$57)</f>
        <v>0</v>
      </c>
      <c r="X423" s="123">
        <f>IF(R423="nee",0,(G423-L423)*tab!$G$57+(H423-M423)*tab!$H$57+(I423-N423)*tab!$I$57)</f>
        <v>0</v>
      </c>
      <c r="Y423" s="123">
        <f t="shared" si="698"/>
        <v>0</v>
      </c>
      <c r="Z423" s="5"/>
      <c r="AA423" s="22"/>
    </row>
    <row r="424" spans="2:27" ht="12" customHeight="1" x14ac:dyDescent="0.2">
      <c r="B424" s="18"/>
      <c r="C424" s="1">
        <v>8</v>
      </c>
      <c r="D424" s="211">
        <f t="shared" ref="D424:E424" si="716">+D324</f>
        <v>0</v>
      </c>
      <c r="E424" s="212">
        <f t="shared" si="716"/>
        <v>0</v>
      </c>
      <c r="F424" s="43"/>
      <c r="G424" s="212">
        <f t="shared" ref="G424:I424" si="717">+G324</f>
        <v>0</v>
      </c>
      <c r="H424" s="212">
        <f t="shared" si="717"/>
        <v>0</v>
      </c>
      <c r="I424" s="212">
        <f t="shared" si="717"/>
        <v>0</v>
      </c>
      <c r="J424" s="68">
        <f t="shared" si="694"/>
        <v>0</v>
      </c>
      <c r="K424" s="42"/>
      <c r="L424" s="212">
        <f t="shared" ref="L424:N424" si="718">+L324</f>
        <v>0</v>
      </c>
      <c r="M424" s="212">
        <f t="shared" si="718"/>
        <v>0</v>
      </c>
      <c r="N424" s="212">
        <f t="shared" si="718"/>
        <v>0</v>
      </c>
      <c r="O424" s="68">
        <f t="shared" si="696"/>
        <v>0</v>
      </c>
      <c r="P424" s="42"/>
      <c r="Q424" s="123" t="str">
        <f t="shared" si="702"/>
        <v>ja</v>
      </c>
      <c r="R424" s="123" t="str">
        <f t="shared" si="703"/>
        <v>ja</v>
      </c>
      <c r="S424" s="123">
        <f>IF(Q424="nee",0,(J424-O424)*(tab!$C$19*tab!$D$8+tab!$D$23))</f>
        <v>0</v>
      </c>
      <c r="T424" s="123">
        <f>(G424-L424)*tab!$E$29+(H424-M424)*tab!$F$29+(I424-N424)*tab!$G$29</f>
        <v>0</v>
      </c>
      <c r="U424" s="123">
        <f t="shared" si="697"/>
        <v>0</v>
      </c>
      <c r="V424" s="181"/>
      <c r="W424" s="123">
        <f>IF(R424="nee",0,(J424-O424)*tab!$C$57)</f>
        <v>0</v>
      </c>
      <c r="X424" s="123">
        <f>IF(R424="nee",0,(G424-L424)*tab!$G$57+(H424-M424)*tab!$H$57+(I424-N424)*tab!$I$57)</f>
        <v>0</v>
      </c>
      <c r="Y424" s="123">
        <f t="shared" si="698"/>
        <v>0</v>
      </c>
      <c r="Z424" s="5"/>
      <c r="AA424" s="22"/>
    </row>
    <row r="425" spans="2:27" ht="12" customHeight="1" x14ac:dyDescent="0.2">
      <c r="B425" s="18"/>
      <c r="C425" s="1">
        <v>9</v>
      </c>
      <c r="D425" s="211">
        <f t="shared" ref="D425:E425" si="719">+D325</f>
        <v>0</v>
      </c>
      <c r="E425" s="212">
        <f t="shared" si="719"/>
        <v>0</v>
      </c>
      <c r="F425" s="43"/>
      <c r="G425" s="212">
        <f t="shared" ref="G425:I425" si="720">+G325</f>
        <v>0</v>
      </c>
      <c r="H425" s="212">
        <f t="shared" si="720"/>
        <v>0</v>
      </c>
      <c r="I425" s="212">
        <f t="shared" si="720"/>
        <v>0</v>
      </c>
      <c r="J425" s="68">
        <f t="shared" si="694"/>
        <v>0</v>
      </c>
      <c r="K425" s="42"/>
      <c r="L425" s="212">
        <f t="shared" ref="L425:N425" si="721">+L325</f>
        <v>0</v>
      </c>
      <c r="M425" s="212">
        <f t="shared" si="721"/>
        <v>0</v>
      </c>
      <c r="N425" s="212">
        <f t="shared" si="721"/>
        <v>0</v>
      </c>
      <c r="O425" s="68">
        <f t="shared" si="696"/>
        <v>0</v>
      </c>
      <c r="P425" s="42"/>
      <c r="Q425" s="123" t="str">
        <f t="shared" si="702"/>
        <v>ja</v>
      </c>
      <c r="R425" s="123" t="str">
        <f t="shared" si="703"/>
        <v>ja</v>
      </c>
      <c r="S425" s="123">
        <f>IF(Q425="nee",0,(J425-O425)*(tab!$C$19*tab!$D$8+tab!$D$23))</f>
        <v>0</v>
      </c>
      <c r="T425" s="123">
        <f>(G425-L425)*tab!$E$29+(H425-M425)*tab!$F$29+(I425-N425)*tab!$G$29</f>
        <v>0</v>
      </c>
      <c r="U425" s="123">
        <f t="shared" si="697"/>
        <v>0</v>
      </c>
      <c r="V425" s="181"/>
      <c r="W425" s="123">
        <f>IF(R425="nee",0,(J425-O425)*tab!$C$57)</f>
        <v>0</v>
      </c>
      <c r="X425" s="123">
        <f>IF(R425="nee",0,(G425-L425)*tab!$G$57+(H425-M425)*tab!$H$57+(I425-N425)*tab!$I$57)</f>
        <v>0</v>
      </c>
      <c r="Y425" s="123">
        <f t="shared" si="698"/>
        <v>0</v>
      </c>
      <c r="Z425" s="5"/>
      <c r="AA425" s="22"/>
    </row>
    <row r="426" spans="2:27" ht="12" customHeight="1" x14ac:dyDescent="0.2">
      <c r="B426" s="18"/>
      <c r="C426" s="1">
        <v>10</v>
      </c>
      <c r="D426" s="211">
        <f t="shared" ref="D426:E426" si="722">+D326</f>
        <v>0</v>
      </c>
      <c r="E426" s="212">
        <f t="shared" si="722"/>
        <v>0</v>
      </c>
      <c r="F426" s="43"/>
      <c r="G426" s="212">
        <f t="shared" ref="G426:I426" si="723">+G326</f>
        <v>0</v>
      </c>
      <c r="H426" s="212">
        <f t="shared" si="723"/>
        <v>0</v>
      </c>
      <c r="I426" s="212">
        <f t="shared" si="723"/>
        <v>0</v>
      </c>
      <c r="J426" s="68">
        <f t="shared" si="694"/>
        <v>0</v>
      </c>
      <c r="K426" s="42"/>
      <c r="L426" s="212">
        <f t="shared" ref="L426:N426" si="724">+L326</f>
        <v>0</v>
      </c>
      <c r="M426" s="212">
        <f t="shared" si="724"/>
        <v>0</v>
      </c>
      <c r="N426" s="212">
        <f t="shared" si="724"/>
        <v>0</v>
      </c>
      <c r="O426" s="68">
        <f t="shared" si="696"/>
        <v>0</v>
      </c>
      <c r="P426" s="42"/>
      <c r="Q426" s="123" t="str">
        <f t="shared" si="702"/>
        <v>ja</v>
      </c>
      <c r="R426" s="123" t="str">
        <f t="shared" si="703"/>
        <v>ja</v>
      </c>
      <c r="S426" s="123">
        <f>IF(Q426="nee",0,(J426-O426)*(tab!$C$19*tab!$D$8+tab!$D$23))</f>
        <v>0</v>
      </c>
      <c r="T426" s="123">
        <f>(G426-L426)*tab!$E$29+(H426-M426)*tab!$F$29+(I426-N426)*tab!$G$29</f>
        <v>0</v>
      </c>
      <c r="U426" s="123">
        <f t="shared" si="697"/>
        <v>0</v>
      </c>
      <c r="V426" s="181"/>
      <c r="W426" s="123">
        <f>IF(R426="nee",0,(J426-O426)*tab!$C$57)</f>
        <v>0</v>
      </c>
      <c r="X426" s="123">
        <f>IF(R426="nee",0,(G426-L426)*tab!$G$57+(H426-M426)*tab!$H$57+(I426-N426)*tab!$I$57)</f>
        <v>0</v>
      </c>
      <c r="Y426" s="123">
        <f t="shared" si="698"/>
        <v>0</v>
      </c>
      <c r="Z426" s="5"/>
      <c r="AA426" s="22"/>
    </row>
    <row r="427" spans="2:27" ht="12" customHeight="1" x14ac:dyDescent="0.2">
      <c r="B427" s="18"/>
      <c r="C427" s="1">
        <v>11</v>
      </c>
      <c r="D427" s="211">
        <f t="shared" ref="D427:E427" si="725">+D327</f>
        <v>0</v>
      </c>
      <c r="E427" s="212">
        <f t="shared" si="725"/>
        <v>0</v>
      </c>
      <c r="F427" s="43"/>
      <c r="G427" s="212">
        <f t="shared" ref="G427:I427" si="726">+G327</f>
        <v>0</v>
      </c>
      <c r="H427" s="212">
        <f t="shared" si="726"/>
        <v>0</v>
      </c>
      <c r="I427" s="212">
        <f t="shared" si="726"/>
        <v>0</v>
      </c>
      <c r="J427" s="68">
        <f t="shared" si="694"/>
        <v>0</v>
      </c>
      <c r="K427" s="42"/>
      <c r="L427" s="212">
        <f t="shared" ref="L427:N427" si="727">+L327</f>
        <v>0</v>
      </c>
      <c r="M427" s="212">
        <f t="shared" si="727"/>
        <v>0</v>
      </c>
      <c r="N427" s="212">
        <f t="shared" si="727"/>
        <v>0</v>
      </c>
      <c r="O427" s="68">
        <f t="shared" si="696"/>
        <v>0</v>
      </c>
      <c r="P427" s="42"/>
      <c r="Q427" s="123" t="str">
        <f t="shared" si="702"/>
        <v>ja</v>
      </c>
      <c r="R427" s="123" t="str">
        <f t="shared" si="703"/>
        <v>ja</v>
      </c>
      <c r="S427" s="123">
        <f>IF(Q427="nee",0,(J427-O427)*(tab!$C$19*tab!$D$8+tab!$D$23))</f>
        <v>0</v>
      </c>
      <c r="T427" s="123">
        <f>(G427-L427)*tab!$E$29+(H427-M427)*tab!$F$29+(I427-N427)*tab!$G$29</f>
        <v>0</v>
      </c>
      <c r="U427" s="123">
        <f t="shared" si="697"/>
        <v>0</v>
      </c>
      <c r="V427" s="181"/>
      <c r="W427" s="123">
        <f>IF(R427="nee",0,(J427-O427)*tab!$C$57)</f>
        <v>0</v>
      </c>
      <c r="X427" s="123">
        <f>IF(R427="nee",0,(G427-L427)*tab!$G$57+(H427-M427)*tab!$H$57+(I427-N427)*tab!$I$57)</f>
        <v>0</v>
      </c>
      <c r="Y427" s="123">
        <f t="shared" si="698"/>
        <v>0</v>
      </c>
      <c r="Z427" s="5"/>
      <c r="AA427" s="22"/>
    </row>
    <row r="428" spans="2:27" ht="12" customHeight="1" x14ac:dyDescent="0.2">
      <c r="B428" s="18"/>
      <c r="C428" s="1">
        <v>12</v>
      </c>
      <c r="D428" s="211">
        <f t="shared" ref="D428:E428" si="728">+D328</f>
        <v>0</v>
      </c>
      <c r="E428" s="212">
        <f t="shared" si="728"/>
        <v>0</v>
      </c>
      <c r="F428" s="43"/>
      <c r="G428" s="212">
        <f t="shared" ref="G428:I428" si="729">+G328</f>
        <v>0</v>
      </c>
      <c r="H428" s="212">
        <f t="shared" si="729"/>
        <v>0</v>
      </c>
      <c r="I428" s="212">
        <f t="shared" si="729"/>
        <v>0</v>
      </c>
      <c r="J428" s="68">
        <f t="shared" si="694"/>
        <v>0</v>
      </c>
      <c r="K428" s="42"/>
      <c r="L428" s="212">
        <f t="shared" ref="L428:N428" si="730">+L328</f>
        <v>0</v>
      </c>
      <c r="M428" s="212">
        <f t="shared" si="730"/>
        <v>0</v>
      </c>
      <c r="N428" s="212">
        <f t="shared" si="730"/>
        <v>0</v>
      </c>
      <c r="O428" s="68">
        <f t="shared" si="696"/>
        <v>0</v>
      </c>
      <c r="P428" s="42"/>
      <c r="Q428" s="123" t="str">
        <f t="shared" si="702"/>
        <v>ja</v>
      </c>
      <c r="R428" s="123" t="str">
        <f t="shared" si="703"/>
        <v>ja</v>
      </c>
      <c r="S428" s="123">
        <f>IF(Q428="nee",0,(J428-O428)*(tab!$C$19*tab!$D$8+tab!$D$23))</f>
        <v>0</v>
      </c>
      <c r="T428" s="123">
        <f>(G428-L428)*tab!$E$29+(H428-M428)*tab!$F$29+(I428-N428)*tab!$G$29</f>
        <v>0</v>
      </c>
      <c r="U428" s="123">
        <f t="shared" si="697"/>
        <v>0</v>
      </c>
      <c r="V428" s="181"/>
      <c r="W428" s="123">
        <f>IF(R428="nee",0,(J428-O428)*tab!$C$57)</f>
        <v>0</v>
      </c>
      <c r="X428" s="123">
        <f>IF(R428="nee",0,(G428-L428)*tab!$G$57+(H428-M428)*tab!$H$57+(I428-N428)*tab!$I$57)</f>
        <v>0</v>
      </c>
      <c r="Y428" s="123">
        <f t="shared" si="698"/>
        <v>0</v>
      </c>
      <c r="Z428" s="5"/>
      <c r="AA428" s="22"/>
    </row>
    <row r="429" spans="2:27" ht="12" customHeight="1" x14ac:dyDescent="0.2">
      <c r="B429" s="18"/>
      <c r="C429" s="1">
        <v>13</v>
      </c>
      <c r="D429" s="211">
        <f t="shared" ref="D429:E429" si="731">+D329</f>
        <v>0</v>
      </c>
      <c r="E429" s="212">
        <f t="shared" si="731"/>
        <v>0</v>
      </c>
      <c r="F429" s="43"/>
      <c r="G429" s="212">
        <f t="shared" ref="G429:I429" si="732">+G329</f>
        <v>0</v>
      </c>
      <c r="H429" s="212">
        <f t="shared" si="732"/>
        <v>0</v>
      </c>
      <c r="I429" s="212">
        <f t="shared" si="732"/>
        <v>0</v>
      </c>
      <c r="J429" s="68">
        <f t="shared" si="694"/>
        <v>0</v>
      </c>
      <c r="K429" s="42"/>
      <c r="L429" s="212">
        <f t="shared" ref="L429:N429" si="733">+L329</f>
        <v>0</v>
      </c>
      <c r="M429" s="212">
        <f t="shared" si="733"/>
        <v>0</v>
      </c>
      <c r="N429" s="212">
        <f t="shared" si="733"/>
        <v>0</v>
      </c>
      <c r="O429" s="68">
        <f t="shared" si="696"/>
        <v>0</v>
      </c>
      <c r="P429" s="42"/>
      <c r="Q429" s="123" t="str">
        <f t="shared" si="702"/>
        <v>ja</v>
      </c>
      <c r="R429" s="123" t="str">
        <f t="shared" si="703"/>
        <v>ja</v>
      </c>
      <c r="S429" s="123">
        <f>IF(Q429="nee",0,(J429-O429)*(tab!$C$19*tab!$D$8+tab!$D$23))</f>
        <v>0</v>
      </c>
      <c r="T429" s="123">
        <f>(G429-L429)*tab!$E$29+(H429-M429)*tab!$F$29+(I429-N429)*tab!$G$29</f>
        <v>0</v>
      </c>
      <c r="U429" s="123">
        <f t="shared" si="697"/>
        <v>0</v>
      </c>
      <c r="V429" s="181"/>
      <c r="W429" s="123">
        <f>IF(R429="nee",0,(J429-O429)*tab!$C$57)</f>
        <v>0</v>
      </c>
      <c r="X429" s="123">
        <f>IF(R429="nee",0,(G429-L429)*tab!$G$57+(H429-M429)*tab!$H$57+(I429-N429)*tab!$I$57)</f>
        <v>0</v>
      </c>
      <c r="Y429" s="123">
        <f t="shared" si="698"/>
        <v>0</v>
      </c>
      <c r="Z429" s="5"/>
      <c r="AA429" s="22"/>
    </row>
    <row r="430" spans="2:27" ht="12" customHeight="1" x14ac:dyDescent="0.2">
      <c r="B430" s="18"/>
      <c r="C430" s="1">
        <v>14</v>
      </c>
      <c r="D430" s="211">
        <f t="shared" ref="D430:E430" si="734">+D330</f>
        <v>0</v>
      </c>
      <c r="E430" s="212">
        <f t="shared" si="734"/>
        <v>0</v>
      </c>
      <c r="F430" s="43"/>
      <c r="G430" s="212">
        <f t="shared" ref="G430:I430" si="735">+G330</f>
        <v>0</v>
      </c>
      <c r="H430" s="212">
        <f t="shared" si="735"/>
        <v>0</v>
      </c>
      <c r="I430" s="212">
        <f t="shared" si="735"/>
        <v>0</v>
      </c>
      <c r="J430" s="68">
        <f t="shared" si="694"/>
        <v>0</v>
      </c>
      <c r="K430" s="42"/>
      <c r="L430" s="212">
        <f t="shared" ref="L430:N430" si="736">+L330</f>
        <v>0</v>
      </c>
      <c r="M430" s="212">
        <f t="shared" si="736"/>
        <v>0</v>
      </c>
      <c r="N430" s="212">
        <f t="shared" si="736"/>
        <v>0</v>
      </c>
      <c r="O430" s="68">
        <f t="shared" si="696"/>
        <v>0</v>
      </c>
      <c r="P430" s="42"/>
      <c r="Q430" s="123" t="str">
        <f t="shared" si="702"/>
        <v>ja</v>
      </c>
      <c r="R430" s="123" t="str">
        <f t="shared" si="703"/>
        <v>ja</v>
      </c>
      <c r="S430" s="123">
        <f>IF(Q430="nee",0,(J430-O430)*(tab!$C$19*tab!$D$8+tab!$D$23))</f>
        <v>0</v>
      </c>
      <c r="T430" s="123">
        <f>(G430-L430)*tab!$E$29+(H430-M430)*tab!$F$29+(I430-N430)*tab!$G$29</f>
        <v>0</v>
      </c>
      <c r="U430" s="123">
        <f t="shared" si="697"/>
        <v>0</v>
      </c>
      <c r="V430" s="181"/>
      <c r="W430" s="123">
        <f>IF(R430="nee",0,(J430-O430)*tab!$C$57)</f>
        <v>0</v>
      </c>
      <c r="X430" s="123">
        <f>IF(R430="nee",0,(G430-L430)*tab!$G$57+(H430-M430)*tab!$H$57+(I430-N430)*tab!$I$57)</f>
        <v>0</v>
      </c>
      <c r="Y430" s="123">
        <f t="shared" si="698"/>
        <v>0</v>
      </c>
      <c r="Z430" s="5"/>
      <c r="AA430" s="22"/>
    </row>
    <row r="431" spans="2:27" ht="12" customHeight="1" x14ac:dyDescent="0.2">
      <c r="B431" s="18"/>
      <c r="C431" s="1">
        <v>15</v>
      </c>
      <c r="D431" s="211">
        <f t="shared" ref="D431:E431" si="737">+D331</f>
        <v>0</v>
      </c>
      <c r="E431" s="212">
        <f t="shared" si="737"/>
        <v>0</v>
      </c>
      <c r="F431" s="43"/>
      <c r="G431" s="212">
        <f t="shared" ref="G431:I431" si="738">+G331</f>
        <v>0</v>
      </c>
      <c r="H431" s="212">
        <f t="shared" si="738"/>
        <v>0</v>
      </c>
      <c r="I431" s="212">
        <f t="shared" si="738"/>
        <v>0</v>
      </c>
      <c r="J431" s="68">
        <f t="shared" si="694"/>
        <v>0</v>
      </c>
      <c r="K431" s="42"/>
      <c r="L431" s="212">
        <f t="shared" ref="L431:N431" si="739">+L331</f>
        <v>0</v>
      </c>
      <c r="M431" s="212">
        <f t="shared" si="739"/>
        <v>0</v>
      </c>
      <c r="N431" s="212">
        <f t="shared" si="739"/>
        <v>0</v>
      </c>
      <c r="O431" s="68">
        <f t="shared" si="696"/>
        <v>0</v>
      </c>
      <c r="P431" s="42"/>
      <c r="Q431" s="123" t="str">
        <f t="shared" si="702"/>
        <v>ja</v>
      </c>
      <c r="R431" s="123" t="str">
        <f t="shared" si="703"/>
        <v>ja</v>
      </c>
      <c r="S431" s="123">
        <f>IF(Q431="nee",0,(J431-O431)*(tab!$C$19*tab!$D$8+tab!$D$23))</f>
        <v>0</v>
      </c>
      <c r="T431" s="123">
        <f>(G431-L431)*tab!$E$29+(H431-M431)*tab!$F$29+(I431-N431)*tab!$G$29</f>
        <v>0</v>
      </c>
      <c r="U431" s="123">
        <f t="shared" si="697"/>
        <v>0</v>
      </c>
      <c r="V431" s="181"/>
      <c r="W431" s="123">
        <f>IF(R431="nee",0,(J431-O431)*tab!$C$57)</f>
        <v>0</v>
      </c>
      <c r="X431" s="123">
        <f>IF(R431="nee",0,(G431-L431)*tab!$G$57+(H431-M431)*tab!$H$57+(I431-N431)*tab!$I$57)</f>
        <v>0</v>
      </c>
      <c r="Y431" s="123">
        <f t="shared" si="698"/>
        <v>0</v>
      </c>
      <c r="Z431" s="5"/>
      <c r="AA431" s="22"/>
    </row>
    <row r="432" spans="2:27" ht="12" customHeight="1" x14ac:dyDescent="0.2">
      <c r="B432" s="18"/>
      <c r="C432" s="1">
        <v>16</v>
      </c>
      <c r="D432" s="211">
        <f t="shared" ref="D432:E432" si="740">+D332</f>
        <v>0</v>
      </c>
      <c r="E432" s="212">
        <f t="shared" si="740"/>
        <v>0</v>
      </c>
      <c r="F432" s="43"/>
      <c r="G432" s="212">
        <f t="shared" ref="G432:I432" si="741">+G332</f>
        <v>0</v>
      </c>
      <c r="H432" s="212">
        <f t="shared" si="741"/>
        <v>0</v>
      </c>
      <c r="I432" s="212">
        <f t="shared" si="741"/>
        <v>0</v>
      </c>
      <c r="J432" s="68">
        <f t="shared" si="694"/>
        <v>0</v>
      </c>
      <c r="K432" s="42"/>
      <c r="L432" s="212">
        <f t="shared" ref="L432:N432" si="742">+L332</f>
        <v>0</v>
      </c>
      <c r="M432" s="212">
        <f t="shared" si="742"/>
        <v>0</v>
      </c>
      <c r="N432" s="212">
        <f t="shared" si="742"/>
        <v>0</v>
      </c>
      <c r="O432" s="68">
        <f t="shared" si="696"/>
        <v>0</v>
      </c>
      <c r="P432" s="42"/>
      <c r="Q432" s="123" t="str">
        <f t="shared" si="702"/>
        <v>ja</v>
      </c>
      <c r="R432" s="123" t="str">
        <f t="shared" si="703"/>
        <v>ja</v>
      </c>
      <c r="S432" s="123">
        <f>IF(Q432="nee",0,(J432-O432)*(tab!$C$19*tab!$D$8+tab!$D$23))</f>
        <v>0</v>
      </c>
      <c r="T432" s="123">
        <f>(G432-L432)*tab!$E$29+(H432-M432)*tab!$F$29+(I432-N432)*tab!$G$29</f>
        <v>0</v>
      </c>
      <c r="U432" s="123">
        <f t="shared" si="697"/>
        <v>0</v>
      </c>
      <c r="V432" s="181"/>
      <c r="W432" s="123">
        <f>IF(R432="nee",0,(J432-O432)*tab!$C$57)</f>
        <v>0</v>
      </c>
      <c r="X432" s="123">
        <f>IF(R432="nee",0,(G432-L432)*tab!$G$57+(H432-M432)*tab!$H$57+(I432-N432)*tab!$I$57)</f>
        <v>0</v>
      </c>
      <c r="Y432" s="123">
        <f t="shared" si="698"/>
        <v>0</v>
      </c>
      <c r="Z432" s="5"/>
      <c r="AA432" s="22"/>
    </row>
    <row r="433" spans="2:27" ht="12" customHeight="1" x14ac:dyDescent="0.2">
      <c r="B433" s="18"/>
      <c r="C433" s="1">
        <v>17</v>
      </c>
      <c r="D433" s="211">
        <f t="shared" ref="D433:E433" si="743">+D333</f>
        <v>0</v>
      </c>
      <c r="E433" s="212">
        <f t="shared" si="743"/>
        <v>0</v>
      </c>
      <c r="F433" s="43"/>
      <c r="G433" s="212">
        <f t="shared" ref="G433:I433" si="744">+G333</f>
        <v>0</v>
      </c>
      <c r="H433" s="212">
        <f t="shared" si="744"/>
        <v>0</v>
      </c>
      <c r="I433" s="212">
        <f t="shared" si="744"/>
        <v>0</v>
      </c>
      <c r="J433" s="68">
        <f t="shared" si="694"/>
        <v>0</v>
      </c>
      <c r="K433" s="42"/>
      <c r="L433" s="212">
        <f t="shared" ref="L433:N433" si="745">+L333</f>
        <v>0</v>
      </c>
      <c r="M433" s="212">
        <f t="shared" si="745"/>
        <v>0</v>
      </c>
      <c r="N433" s="212">
        <f t="shared" si="745"/>
        <v>0</v>
      </c>
      <c r="O433" s="68">
        <f t="shared" si="696"/>
        <v>0</v>
      </c>
      <c r="P433" s="42"/>
      <c r="Q433" s="123" t="str">
        <f t="shared" si="702"/>
        <v>ja</v>
      </c>
      <c r="R433" s="123" t="str">
        <f t="shared" si="703"/>
        <v>ja</v>
      </c>
      <c r="S433" s="123">
        <f>IF(Q433="nee",0,(J433-O433)*(tab!$C$19*tab!$D$8+tab!$D$23))</f>
        <v>0</v>
      </c>
      <c r="T433" s="123">
        <f>(G433-L433)*tab!$E$29+(H433-M433)*tab!$F$29+(I433-N433)*tab!$G$29</f>
        <v>0</v>
      </c>
      <c r="U433" s="123">
        <f t="shared" si="697"/>
        <v>0</v>
      </c>
      <c r="V433" s="181"/>
      <c r="W433" s="123">
        <f>IF(R433="nee",0,(J433-O433)*tab!$C$57)</f>
        <v>0</v>
      </c>
      <c r="X433" s="123">
        <f>IF(R433="nee",0,(G433-L433)*tab!$G$57+(H433-M433)*tab!$H$57+(I433-N433)*tab!$I$57)</f>
        <v>0</v>
      </c>
      <c r="Y433" s="123">
        <f t="shared" si="698"/>
        <v>0</v>
      </c>
      <c r="Z433" s="5"/>
      <c r="AA433" s="22"/>
    </row>
    <row r="434" spans="2:27" ht="12" customHeight="1" x14ac:dyDescent="0.2">
      <c r="B434" s="18"/>
      <c r="C434" s="1">
        <v>18</v>
      </c>
      <c r="D434" s="211">
        <f t="shared" ref="D434:E434" si="746">+D334</f>
        <v>0</v>
      </c>
      <c r="E434" s="212">
        <f t="shared" si="746"/>
        <v>0</v>
      </c>
      <c r="F434" s="43"/>
      <c r="G434" s="212">
        <f t="shared" ref="G434:I434" si="747">+G334</f>
        <v>0</v>
      </c>
      <c r="H434" s="212">
        <f t="shared" si="747"/>
        <v>0</v>
      </c>
      <c r="I434" s="212">
        <f t="shared" si="747"/>
        <v>0</v>
      </c>
      <c r="J434" s="68">
        <f t="shared" si="694"/>
        <v>0</v>
      </c>
      <c r="K434" s="42"/>
      <c r="L434" s="212">
        <f t="shared" ref="L434:N434" si="748">+L334</f>
        <v>0</v>
      </c>
      <c r="M434" s="212">
        <f t="shared" si="748"/>
        <v>0</v>
      </c>
      <c r="N434" s="212">
        <f t="shared" si="748"/>
        <v>0</v>
      </c>
      <c r="O434" s="68">
        <f t="shared" si="696"/>
        <v>0</v>
      </c>
      <c r="P434" s="42"/>
      <c r="Q434" s="123" t="str">
        <f t="shared" si="702"/>
        <v>ja</v>
      </c>
      <c r="R434" s="123" t="str">
        <f t="shared" si="703"/>
        <v>ja</v>
      </c>
      <c r="S434" s="123">
        <f>IF(Q434="nee",0,(J434-O434)*(tab!$C$19*tab!$D$8+tab!$D$23))</f>
        <v>0</v>
      </c>
      <c r="T434" s="123">
        <f>(G434-L434)*tab!$E$29+(H434-M434)*tab!$F$29+(I434-N434)*tab!$G$29</f>
        <v>0</v>
      </c>
      <c r="U434" s="123">
        <f t="shared" si="697"/>
        <v>0</v>
      </c>
      <c r="V434" s="181"/>
      <c r="W434" s="123">
        <f>IF(R434="nee",0,(J434-O434)*tab!$C$57)</f>
        <v>0</v>
      </c>
      <c r="X434" s="123">
        <f>IF(R434="nee",0,(G434-L434)*tab!$G$57+(H434-M434)*tab!$H$57+(I434-N434)*tab!$I$57)</f>
        <v>0</v>
      </c>
      <c r="Y434" s="123">
        <f t="shared" si="698"/>
        <v>0</v>
      </c>
      <c r="Z434" s="5"/>
      <c r="AA434" s="22"/>
    </row>
    <row r="435" spans="2:27" ht="12" customHeight="1" x14ac:dyDescent="0.2">
      <c r="B435" s="18"/>
      <c r="C435" s="1">
        <v>19</v>
      </c>
      <c r="D435" s="211">
        <f t="shared" ref="D435:E435" si="749">+D335</f>
        <v>0</v>
      </c>
      <c r="E435" s="212">
        <f t="shared" si="749"/>
        <v>0</v>
      </c>
      <c r="F435" s="43"/>
      <c r="G435" s="212">
        <f t="shared" ref="G435:I435" si="750">+G335</f>
        <v>0</v>
      </c>
      <c r="H435" s="212">
        <f t="shared" si="750"/>
        <v>0</v>
      </c>
      <c r="I435" s="212">
        <f t="shared" si="750"/>
        <v>0</v>
      </c>
      <c r="J435" s="68">
        <f t="shared" si="694"/>
        <v>0</v>
      </c>
      <c r="K435" s="42"/>
      <c r="L435" s="212">
        <f t="shared" ref="L435:N435" si="751">+L335</f>
        <v>0</v>
      </c>
      <c r="M435" s="212">
        <f t="shared" si="751"/>
        <v>0</v>
      </c>
      <c r="N435" s="212">
        <f t="shared" si="751"/>
        <v>0</v>
      </c>
      <c r="O435" s="68">
        <f t="shared" si="696"/>
        <v>0</v>
      </c>
      <c r="P435" s="42"/>
      <c r="Q435" s="123" t="str">
        <f t="shared" si="702"/>
        <v>ja</v>
      </c>
      <c r="R435" s="123" t="str">
        <f t="shared" si="703"/>
        <v>ja</v>
      </c>
      <c r="S435" s="123">
        <f>IF(Q435="nee",0,(J435-O435)*(tab!$C$19*tab!$D$8+tab!$D$23))</f>
        <v>0</v>
      </c>
      <c r="T435" s="123">
        <f>(G435-L435)*tab!$E$29+(H435-M435)*tab!$F$29+(I435-N435)*tab!$G$29</f>
        <v>0</v>
      </c>
      <c r="U435" s="123">
        <f t="shared" si="697"/>
        <v>0</v>
      </c>
      <c r="V435" s="181"/>
      <c r="W435" s="123">
        <f>IF(R435="nee",0,(J435-O435)*tab!$C$57)</f>
        <v>0</v>
      </c>
      <c r="X435" s="123">
        <f>IF(R435="nee",0,(G435-L435)*tab!$G$57+(H435-M435)*tab!$H$57+(I435-N435)*tab!$I$57)</f>
        <v>0</v>
      </c>
      <c r="Y435" s="123">
        <f t="shared" si="698"/>
        <v>0</v>
      </c>
      <c r="Z435" s="5"/>
      <c r="AA435" s="22"/>
    </row>
    <row r="436" spans="2:27" ht="12" customHeight="1" x14ac:dyDescent="0.2">
      <c r="B436" s="18"/>
      <c r="C436" s="1">
        <v>20</v>
      </c>
      <c r="D436" s="211">
        <f t="shared" ref="D436:E436" si="752">+D336</f>
        <v>0</v>
      </c>
      <c r="E436" s="212">
        <f t="shared" si="752"/>
        <v>0</v>
      </c>
      <c r="F436" s="43"/>
      <c r="G436" s="212">
        <f t="shared" ref="G436:I436" si="753">+G336</f>
        <v>0</v>
      </c>
      <c r="H436" s="212">
        <f t="shared" si="753"/>
        <v>0</v>
      </c>
      <c r="I436" s="212">
        <f t="shared" si="753"/>
        <v>0</v>
      </c>
      <c r="J436" s="68">
        <f t="shared" si="694"/>
        <v>0</v>
      </c>
      <c r="K436" s="42"/>
      <c r="L436" s="212">
        <f t="shared" ref="L436:N436" si="754">+L336</f>
        <v>0</v>
      </c>
      <c r="M436" s="212">
        <f t="shared" si="754"/>
        <v>0</v>
      </c>
      <c r="N436" s="212">
        <f t="shared" si="754"/>
        <v>0</v>
      </c>
      <c r="O436" s="68">
        <f t="shared" si="696"/>
        <v>0</v>
      </c>
      <c r="P436" s="42"/>
      <c r="Q436" s="123" t="str">
        <f t="shared" si="702"/>
        <v>ja</v>
      </c>
      <c r="R436" s="123" t="str">
        <f t="shared" si="703"/>
        <v>ja</v>
      </c>
      <c r="S436" s="123">
        <f>IF(Q436="nee",0,(J436-O436)*(tab!$C$19*tab!$D$8+tab!$D$23))</f>
        <v>0</v>
      </c>
      <c r="T436" s="123">
        <f>(G436-L436)*tab!$E$29+(H436-M436)*tab!$F$29+(I436-N436)*tab!$G$29</f>
        <v>0</v>
      </c>
      <c r="U436" s="123">
        <f t="shared" si="697"/>
        <v>0</v>
      </c>
      <c r="V436" s="181"/>
      <c r="W436" s="123">
        <f>IF(R436="nee",0,(J436-O436)*tab!$C$57)</f>
        <v>0</v>
      </c>
      <c r="X436" s="123">
        <f>IF(R436="nee",0,(G436-L436)*tab!$G$57+(H436-M436)*tab!$H$57+(I436-N436)*tab!$I$57)</f>
        <v>0</v>
      </c>
      <c r="Y436" s="123">
        <f t="shared" si="698"/>
        <v>0</v>
      </c>
      <c r="Z436" s="5"/>
      <c r="AA436" s="22"/>
    </row>
    <row r="437" spans="2:27" ht="12" customHeight="1" x14ac:dyDescent="0.2">
      <c r="B437" s="18"/>
      <c r="C437" s="1">
        <v>21</v>
      </c>
      <c r="D437" s="211">
        <f t="shared" ref="D437:E437" si="755">+D337</f>
        <v>0</v>
      </c>
      <c r="E437" s="212">
        <f t="shared" si="755"/>
        <v>0</v>
      </c>
      <c r="F437" s="43"/>
      <c r="G437" s="212">
        <f t="shared" ref="G437:I437" si="756">+G337</f>
        <v>0</v>
      </c>
      <c r="H437" s="212">
        <f t="shared" si="756"/>
        <v>0</v>
      </c>
      <c r="I437" s="212">
        <f t="shared" si="756"/>
        <v>0</v>
      </c>
      <c r="J437" s="68">
        <f t="shared" si="694"/>
        <v>0</v>
      </c>
      <c r="K437" s="42"/>
      <c r="L437" s="212">
        <f t="shared" ref="L437:N437" si="757">+L337</f>
        <v>0</v>
      </c>
      <c r="M437" s="212">
        <f t="shared" si="757"/>
        <v>0</v>
      </c>
      <c r="N437" s="212">
        <f t="shared" si="757"/>
        <v>0</v>
      </c>
      <c r="O437" s="68">
        <f t="shared" si="696"/>
        <v>0</v>
      </c>
      <c r="P437" s="42"/>
      <c r="Q437" s="123" t="str">
        <f t="shared" si="702"/>
        <v>ja</v>
      </c>
      <c r="R437" s="123" t="str">
        <f t="shared" si="703"/>
        <v>ja</v>
      </c>
      <c r="S437" s="123">
        <f>IF(Q437="nee",0,(J437-O437)*(tab!$C$19*tab!$D$8+tab!$D$23))</f>
        <v>0</v>
      </c>
      <c r="T437" s="123">
        <f>(G437-L437)*tab!$E$29+(H437-M437)*tab!$F$29+(I437-N437)*tab!$G$29</f>
        <v>0</v>
      </c>
      <c r="U437" s="123">
        <f t="shared" si="697"/>
        <v>0</v>
      </c>
      <c r="V437" s="181"/>
      <c r="W437" s="123">
        <f>IF(R437="nee",0,(J437-O437)*tab!$C$57)</f>
        <v>0</v>
      </c>
      <c r="X437" s="123">
        <f>IF(R437="nee",0,(G437-L437)*tab!$G$57+(H437-M437)*tab!$H$57+(I437-N437)*tab!$I$57)</f>
        <v>0</v>
      </c>
      <c r="Y437" s="123">
        <f t="shared" si="698"/>
        <v>0</v>
      </c>
      <c r="Z437" s="5"/>
      <c r="AA437" s="22"/>
    </row>
    <row r="438" spans="2:27" ht="12" customHeight="1" x14ac:dyDescent="0.2">
      <c r="B438" s="18"/>
      <c r="C438" s="1">
        <v>22</v>
      </c>
      <c r="D438" s="211">
        <f t="shared" ref="D438:E438" si="758">+D338</f>
        <v>0</v>
      </c>
      <c r="E438" s="212">
        <f t="shared" si="758"/>
        <v>0</v>
      </c>
      <c r="F438" s="43"/>
      <c r="G438" s="212">
        <f t="shared" ref="G438:I438" si="759">+G338</f>
        <v>0</v>
      </c>
      <c r="H438" s="212">
        <f t="shared" si="759"/>
        <v>0</v>
      </c>
      <c r="I438" s="212">
        <f t="shared" si="759"/>
        <v>0</v>
      </c>
      <c r="J438" s="68">
        <f t="shared" si="694"/>
        <v>0</v>
      </c>
      <c r="K438" s="42"/>
      <c r="L438" s="212">
        <f t="shared" ref="L438:N438" si="760">+L338</f>
        <v>0</v>
      </c>
      <c r="M438" s="212">
        <f t="shared" si="760"/>
        <v>0</v>
      </c>
      <c r="N438" s="212">
        <f t="shared" si="760"/>
        <v>0</v>
      </c>
      <c r="O438" s="68">
        <f t="shared" si="696"/>
        <v>0</v>
      </c>
      <c r="P438" s="42"/>
      <c r="Q438" s="123" t="str">
        <f t="shared" si="702"/>
        <v>ja</v>
      </c>
      <c r="R438" s="123" t="str">
        <f t="shared" si="703"/>
        <v>ja</v>
      </c>
      <c r="S438" s="123">
        <f>IF(Q438="nee",0,(J438-O438)*(tab!$C$19*tab!$D$8+tab!$D$23))</f>
        <v>0</v>
      </c>
      <c r="T438" s="123">
        <f>(G438-L438)*tab!$E$29+(H438-M438)*tab!$F$29+(I438-N438)*tab!$G$29</f>
        <v>0</v>
      </c>
      <c r="U438" s="123">
        <f t="shared" si="697"/>
        <v>0</v>
      </c>
      <c r="V438" s="181"/>
      <c r="W438" s="123">
        <f>IF(R438="nee",0,(J438-O438)*tab!$C$57)</f>
        <v>0</v>
      </c>
      <c r="X438" s="123">
        <f>IF(R438="nee",0,(G438-L438)*tab!$G$57+(H438-M438)*tab!$H$57+(I438-N438)*tab!$I$57)</f>
        <v>0</v>
      </c>
      <c r="Y438" s="123">
        <f t="shared" si="698"/>
        <v>0</v>
      </c>
      <c r="Z438" s="5"/>
      <c r="AA438" s="22"/>
    </row>
    <row r="439" spans="2:27" ht="12" customHeight="1" x14ac:dyDescent="0.2">
      <c r="B439" s="18"/>
      <c r="C439" s="1">
        <v>23</v>
      </c>
      <c r="D439" s="211">
        <f t="shared" ref="D439:E439" si="761">+D339</f>
        <v>0</v>
      </c>
      <c r="E439" s="212">
        <f t="shared" si="761"/>
        <v>0</v>
      </c>
      <c r="F439" s="43"/>
      <c r="G439" s="212">
        <f t="shared" ref="G439:I439" si="762">+G339</f>
        <v>0</v>
      </c>
      <c r="H439" s="212">
        <f t="shared" si="762"/>
        <v>0</v>
      </c>
      <c r="I439" s="212">
        <f t="shared" si="762"/>
        <v>0</v>
      </c>
      <c r="J439" s="68">
        <f t="shared" si="694"/>
        <v>0</v>
      </c>
      <c r="K439" s="42"/>
      <c r="L439" s="212">
        <f t="shared" ref="L439:N439" si="763">+L339</f>
        <v>0</v>
      </c>
      <c r="M439" s="212">
        <f t="shared" si="763"/>
        <v>0</v>
      </c>
      <c r="N439" s="212">
        <f t="shared" si="763"/>
        <v>0</v>
      </c>
      <c r="O439" s="68">
        <f t="shared" si="696"/>
        <v>0</v>
      </c>
      <c r="P439" s="42"/>
      <c r="Q439" s="123" t="str">
        <f t="shared" si="702"/>
        <v>ja</v>
      </c>
      <c r="R439" s="123" t="str">
        <f t="shared" si="703"/>
        <v>ja</v>
      </c>
      <c r="S439" s="123">
        <f>IF(Q439="nee",0,(J439-O439)*(tab!$C$19*tab!$D$8+tab!$D$23))</f>
        <v>0</v>
      </c>
      <c r="T439" s="123">
        <f>(G439-L439)*tab!$E$29+(H439-M439)*tab!$F$29+(I439-N439)*tab!$G$29</f>
        <v>0</v>
      </c>
      <c r="U439" s="123">
        <f t="shared" si="697"/>
        <v>0</v>
      </c>
      <c r="V439" s="181"/>
      <c r="W439" s="123">
        <f>IF(R439="nee",0,(J439-O439)*tab!$C$57)</f>
        <v>0</v>
      </c>
      <c r="X439" s="123">
        <f>IF(R439="nee",0,(G439-L439)*tab!$G$57+(H439-M439)*tab!$H$57+(I439-N439)*tab!$I$57)</f>
        <v>0</v>
      </c>
      <c r="Y439" s="123">
        <f t="shared" si="698"/>
        <v>0</v>
      </c>
      <c r="Z439" s="5"/>
      <c r="AA439" s="22"/>
    </row>
    <row r="440" spans="2:27" ht="12" customHeight="1" x14ac:dyDescent="0.2">
      <c r="B440" s="18"/>
      <c r="C440" s="1">
        <v>24</v>
      </c>
      <c r="D440" s="211">
        <f t="shared" ref="D440:E440" si="764">+D340</f>
        <v>0</v>
      </c>
      <c r="E440" s="212">
        <f t="shared" si="764"/>
        <v>0</v>
      </c>
      <c r="F440" s="43"/>
      <c r="G440" s="212">
        <f t="shared" ref="G440:I440" si="765">+G340</f>
        <v>0</v>
      </c>
      <c r="H440" s="212">
        <f t="shared" si="765"/>
        <v>0</v>
      </c>
      <c r="I440" s="212">
        <f t="shared" si="765"/>
        <v>0</v>
      </c>
      <c r="J440" s="68">
        <f t="shared" si="694"/>
        <v>0</v>
      </c>
      <c r="K440" s="42"/>
      <c r="L440" s="212">
        <f t="shared" ref="L440:N440" si="766">+L340</f>
        <v>0</v>
      </c>
      <c r="M440" s="212">
        <f t="shared" si="766"/>
        <v>0</v>
      </c>
      <c r="N440" s="212">
        <f t="shared" si="766"/>
        <v>0</v>
      </c>
      <c r="O440" s="68">
        <f t="shared" si="696"/>
        <v>0</v>
      </c>
      <c r="P440" s="42"/>
      <c r="Q440" s="123" t="str">
        <f t="shared" si="702"/>
        <v>ja</v>
      </c>
      <c r="R440" s="123" t="str">
        <f t="shared" si="703"/>
        <v>ja</v>
      </c>
      <c r="S440" s="123">
        <f>IF(Q440="nee",0,(J440-O440)*(tab!$C$19*tab!$D$8+tab!$D$23))</f>
        <v>0</v>
      </c>
      <c r="T440" s="123">
        <f>(G440-L440)*tab!$E$29+(H440-M440)*tab!$F$29+(I440-N440)*tab!$G$29</f>
        <v>0</v>
      </c>
      <c r="U440" s="123">
        <f t="shared" si="697"/>
        <v>0</v>
      </c>
      <c r="V440" s="181"/>
      <c r="W440" s="123">
        <f>IF(R440="nee",0,(J440-O440)*tab!$C$57)</f>
        <v>0</v>
      </c>
      <c r="X440" s="123">
        <f>IF(R440="nee",0,(G440-L440)*tab!$G$57+(H440-M440)*tab!$H$57+(I440-N440)*tab!$I$57)</f>
        <v>0</v>
      </c>
      <c r="Y440" s="123">
        <f t="shared" si="698"/>
        <v>0</v>
      </c>
      <c r="Z440" s="5"/>
      <c r="AA440" s="22"/>
    </row>
    <row r="441" spans="2:27" ht="12" customHeight="1" x14ac:dyDescent="0.2">
      <c r="B441" s="18"/>
      <c r="C441" s="1">
        <v>25</v>
      </c>
      <c r="D441" s="211">
        <f t="shared" ref="D441:E441" si="767">+D341</f>
        <v>0</v>
      </c>
      <c r="E441" s="212">
        <f t="shared" si="767"/>
        <v>0</v>
      </c>
      <c r="F441" s="43"/>
      <c r="G441" s="212">
        <f t="shared" ref="G441:I441" si="768">+G341</f>
        <v>0</v>
      </c>
      <c r="H441" s="212">
        <f t="shared" si="768"/>
        <v>0</v>
      </c>
      <c r="I441" s="212">
        <f t="shared" si="768"/>
        <v>0</v>
      </c>
      <c r="J441" s="68">
        <f t="shared" si="694"/>
        <v>0</v>
      </c>
      <c r="K441" s="42"/>
      <c r="L441" s="212">
        <f t="shared" ref="L441:N441" si="769">+L341</f>
        <v>0</v>
      </c>
      <c r="M441" s="212">
        <f t="shared" si="769"/>
        <v>0</v>
      </c>
      <c r="N441" s="212">
        <f t="shared" si="769"/>
        <v>0</v>
      </c>
      <c r="O441" s="68">
        <f t="shared" si="696"/>
        <v>0</v>
      </c>
      <c r="P441" s="42"/>
      <c r="Q441" s="123" t="str">
        <f t="shared" si="702"/>
        <v>ja</v>
      </c>
      <c r="R441" s="123" t="str">
        <f t="shared" si="703"/>
        <v>ja</v>
      </c>
      <c r="S441" s="123">
        <f>IF(Q441="nee",0,(J441-O441)*(tab!$C$19*tab!$D$8+tab!$D$23))</f>
        <v>0</v>
      </c>
      <c r="T441" s="123">
        <f>(G441-L441)*tab!$E$29+(H441-M441)*tab!$F$29+(I441-N441)*tab!$G$29</f>
        <v>0</v>
      </c>
      <c r="U441" s="123">
        <f t="shared" si="697"/>
        <v>0</v>
      </c>
      <c r="V441" s="181"/>
      <c r="W441" s="123">
        <f>IF(R441="nee",0,(J441-O441)*tab!$C$57)</f>
        <v>0</v>
      </c>
      <c r="X441" s="123">
        <f>IF(R441="nee",0,(G441-L441)*tab!$G$57+(H441-M441)*tab!$H$57+(I441-N441)*tab!$I$57)</f>
        <v>0</v>
      </c>
      <c r="Y441" s="123">
        <f t="shared" si="698"/>
        <v>0</v>
      </c>
      <c r="Z441" s="5"/>
      <c r="AA441" s="22"/>
    </row>
    <row r="442" spans="2:27" ht="12" customHeight="1" x14ac:dyDescent="0.2">
      <c r="B442" s="18"/>
      <c r="C442" s="1">
        <v>26</v>
      </c>
      <c r="D442" s="211">
        <f t="shared" ref="D442:E442" si="770">+D342</f>
        <v>0</v>
      </c>
      <c r="E442" s="212">
        <f t="shared" si="770"/>
        <v>0</v>
      </c>
      <c r="F442" s="43"/>
      <c r="G442" s="212">
        <f t="shared" ref="G442:I442" si="771">+G342</f>
        <v>0</v>
      </c>
      <c r="H442" s="212">
        <f t="shared" si="771"/>
        <v>0</v>
      </c>
      <c r="I442" s="212">
        <f t="shared" si="771"/>
        <v>0</v>
      </c>
      <c r="J442" s="68">
        <f t="shared" si="694"/>
        <v>0</v>
      </c>
      <c r="K442" s="42"/>
      <c r="L442" s="212">
        <f t="shared" ref="L442:N442" si="772">+L342</f>
        <v>0</v>
      </c>
      <c r="M442" s="212">
        <f t="shared" si="772"/>
        <v>0</v>
      </c>
      <c r="N442" s="212">
        <f t="shared" si="772"/>
        <v>0</v>
      </c>
      <c r="O442" s="68">
        <f t="shared" si="696"/>
        <v>0</v>
      </c>
      <c r="P442" s="42"/>
      <c r="Q442" s="123" t="str">
        <f t="shared" si="702"/>
        <v>ja</v>
      </c>
      <c r="R442" s="123" t="str">
        <f t="shared" si="703"/>
        <v>ja</v>
      </c>
      <c r="S442" s="123">
        <f>IF(Q442="nee",0,(J442-O442)*(tab!$C$19*tab!$D$8+tab!$D$23))</f>
        <v>0</v>
      </c>
      <c r="T442" s="123">
        <f>(G442-L442)*tab!$E$29+(H442-M442)*tab!$F$29+(I442-N442)*tab!$G$29</f>
        <v>0</v>
      </c>
      <c r="U442" s="123">
        <f t="shared" si="697"/>
        <v>0</v>
      </c>
      <c r="V442" s="181"/>
      <c r="W442" s="123">
        <f>IF(R442="nee",0,(J442-O442)*tab!$C$57)</f>
        <v>0</v>
      </c>
      <c r="X442" s="123">
        <f>IF(R442="nee",0,(G442-L442)*tab!$G$57+(H442-M442)*tab!$H$57+(I442-N442)*tab!$I$57)</f>
        <v>0</v>
      </c>
      <c r="Y442" s="123">
        <f t="shared" si="698"/>
        <v>0</v>
      </c>
      <c r="Z442" s="5"/>
      <c r="AA442" s="22"/>
    </row>
    <row r="443" spans="2:27" ht="12" customHeight="1" x14ac:dyDescent="0.2">
      <c r="B443" s="18"/>
      <c r="C443" s="1">
        <v>27</v>
      </c>
      <c r="D443" s="211">
        <f t="shared" ref="D443:E443" si="773">+D343</f>
        <v>0</v>
      </c>
      <c r="E443" s="212">
        <f t="shared" si="773"/>
        <v>0</v>
      </c>
      <c r="F443" s="43"/>
      <c r="G443" s="212">
        <f t="shared" ref="G443:I443" si="774">+G343</f>
        <v>0</v>
      </c>
      <c r="H443" s="212">
        <f t="shared" si="774"/>
        <v>0</v>
      </c>
      <c r="I443" s="212">
        <f t="shared" si="774"/>
        <v>0</v>
      </c>
      <c r="J443" s="68">
        <f t="shared" si="694"/>
        <v>0</v>
      </c>
      <c r="K443" s="42"/>
      <c r="L443" s="212">
        <f t="shared" ref="L443:N443" si="775">+L343</f>
        <v>0</v>
      </c>
      <c r="M443" s="212">
        <f t="shared" si="775"/>
        <v>0</v>
      </c>
      <c r="N443" s="212">
        <f t="shared" si="775"/>
        <v>0</v>
      </c>
      <c r="O443" s="68">
        <f t="shared" si="696"/>
        <v>0</v>
      </c>
      <c r="P443" s="42"/>
      <c r="Q443" s="123" t="str">
        <f t="shared" si="702"/>
        <v>ja</v>
      </c>
      <c r="R443" s="123" t="str">
        <f t="shared" si="703"/>
        <v>ja</v>
      </c>
      <c r="S443" s="123">
        <f>IF(Q443="nee",0,(J443-O443)*(tab!$C$19*tab!$D$8+tab!$D$23))</f>
        <v>0</v>
      </c>
      <c r="T443" s="123">
        <f>(G443-L443)*tab!$E$29+(H443-M443)*tab!$F$29+(I443-N443)*tab!$G$29</f>
        <v>0</v>
      </c>
      <c r="U443" s="123">
        <f t="shared" si="697"/>
        <v>0</v>
      </c>
      <c r="V443" s="181"/>
      <c r="W443" s="123">
        <f>IF(R443="nee",0,(J443-O443)*tab!$C$57)</f>
        <v>0</v>
      </c>
      <c r="X443" s="123">
        <f>IF(R443="nee",0,(G443-L443)*tab!$G$57+(H443-M443)*tab!$H$57+(I443-N443)*tab!$I$57)</f>
        <v>0</v>
      </c>
      <c r="Y443" s="123">
        <f t="shared" si="698"/>
        <v>0</v>
      </c>
      <c r="Z443" s="5"/>
      <c r="AA443" s="22"/>
    </row>
    <row r="444" spans="2:27" ht="12" customHeight="1" x14ac:dyDescent="0.2">
      <c r="B444" s="18"/>
      <c r="C444" s="1">
        <v>28</v>
      </c>
      <c r="D444" s="211">
        <f t="shared" ref="D444:E444" si="776">+D344</f>
        <v>0</v>
      </c>
      <c r="E444" s="212">
        <f t="shared" si="776"/>
        <v>0</v>
      </c>
      <c r="F444" s="43"/>
      <c r="G444" s="212">
        <f t="shared" ref="G444:I444" si="777">+G344</f>
        <v>0</v>
      </c>
      <c r="H444" s="212">
        <f t="shared" si="777"/>
        <v>0</v>
      </c>
      <c r="I444" s="212">
        <f t="shared" si="777"/>
        <v>0</v>
      </c>
      <c r="J444" s="68">
        <f t="shared" si="694"/>
        <v>0</v>
      </c>
      <c r="K444" s="42"/>
      <c r="L444" s="212">
        <f t="shared" ref="L444:N444" si="778">+L344</f>
        <v>0</v>
      </c>
      <c r="M444" s="212">
        <f t="shared" si="778"/>
        <v>0</v>
      </c>
      <c r="N444" s="212">
        <f t="shared" si="778"/>
        <v>0</v>
      </c>
      <c r="O444" s="68">
        <f t="shared" si="696"/>
        <v>0</v>
      </c>
      <c r="P444" s="42"/>
      <c r="Q444" s="123" t="str">
        <f t="shared" si="702"/>
        <v>ja</v>
      </c>
      <c r="R444" s="123" t="str">
        <f t="shared" si="703"/>
        <v>ja</v>
      </c>
      <c r="S444" s="123">
        <f>IF(Q444="nee",0,(J444-O444)*(tab!$C$19*tab!$D$8+tab!$D$23))</f>
        <v>0</v>
      </c>
      <c r="T444" s="123">
        <f>(G444-L444)*tab!$E$29+(H444-M444)*tab!$F$29+(I444-N444)*tab!$G$29</f>
        <v>0</v>
      </c>
      <c r="U444" s="123">
        <f t="shared" si="697"/>
        <v>0</v>
      </c>
      <c r="V444" s="181"/>
      <c r="W444" s="123">
        <f>IF(R444="nee",0,(J444-O444)*tab!$C$57)</f>
        <v>0</v>
      </c>
      <c r="X444" s="123">
        <f>IF(R444="nee",0,(G444-L444)*tab!$G$57+(H444-M444)*tab!$H$57+(I444-N444)*tab!$I$57)</f>
        <v>0</v>
      </c>
      <c r="Y444" s="123">
        <f t="shared" si="698"/>
        <v>0</v>
      </c>
      <c r="Z444" s="5"/>
      <c r="AA444" s="22"/>
    </row>
    <row r="445" spans="2:27" ht="12" customHeight="1" x14ac:dyDescent="0.2">
      <c r="B445" s="18"/>
      <c r="C445" s="1">
        <v>29</v>
      </c>
      <c r="D445" s="211">
        <f t="shared" ref="D445:E445" si="779">+D345</f>
        <v>0</v>
      </c>
      <c r="E445" s="212">
        <f t="shared" si="779"/>
        <v>0</v>
      </c>
      <c r="F445" s="43"/>
      <c r="G445" s="212">
        <f t="shared" ref="G445:I445" si="780">+G345</f>
        <v>0</v>
      </c>
      <c r="H445" s="212">
        <f t="shared" si="780"/>
        <v>0</v>
      </c>
      <c r="I445" s="212">
        <f t="shared" si="780"/>
        <v>0</v>
      </c>
      <c r="J445" s="68">
        <f t="shared" si="694"/>
        <v>0</v>
      </c>
      <c r="K445" s="42"/>
      <c r="L445" s="212">
        <f t="shared" ref="L445:N445" si="781">+L345</f>
        <v>0</v>
      </c>
      <c r="M445" s="212">
        <f t="shared" si="781"/>
        <v>0</v>
      </c>
      <c r="N445" s="212">
        <f t="shared" si="781"/>
        <v>0</v>
      </c>
      <c r="O445" s="68">
        <f t="shared" si="696"/>
        <v>0</v>
      </c>
      <c r="P445" s="42"/>
      <c r="Q445" s="123" t="str">
        <f t="shared" si="702"/>
        <v>ja</v>
      </c>
      <c r="R445" s="123" t="str">
        <f t="shared" si="703"/>
        <v>ja</v>
      </c>
      <c r="S445" s="123">
        <f>IF(Q445="nee",0,(J445-O445)*(tab!$C$19*tab!$D$8+tab!$D$23))</f>
        <v>0</v>
      </c>
      <c r="T445" s="123">
        <f>(G445-L445)*tab!$E$29+(H445-M445)*tab!$F$29+(I445-N445)*tab!$G$29</f>
        <v>0</v>
      </c>
      <c r="U445" s="123">
        <f t="shared" si="697"/>
        <v>0</v>
      </c>
      <c r="V445" s="181"/>
      <c r="W445" s="123">
        <f>IF(R445="nee",0,(J445-O445)*tab!$C$57)</f>
        <v>0</v>
      </c>
      <c r="X445" s="123">
        <f>IF(R445="nee",0,(G445-L445)*tab!$G$57+(H445-M445)*tab!$H$57+(I445-N445)*tab!$I$57)</f>
        <v>0</v>
      </c>
      <c r="Y445" s="123">
        <f t="shared" si="698"/>
        <v>0</v>
      </c>
      <c r="Z445" s="5"/>
      <c r="AA445" s="22"/>
    </row>
    <row r="446" spans="2:27" ht="12" customHeight="1" x14ac:dyDescent="0.2">
      <c r="B446" s="18"/>
      <c r="C446" s="1">
        <v>30</v>
      </c>
      <c r="D446" s="211">
        <f t="shared" ref="D446:E446" si="782">+D346</f>
        <v>0</v>
      </c>
      <c r="E446" s="212">
        <f t="shared" si="782"/>
        <v>0</v>
      </c>
      <c r="F446" s="43"/>
      <c r="G446" s="212">
        <f t="shared" ref="G446:I446" si="783">+G346</f>
        <v>0</v>
      </c>
      <c r="H446" s="212">
        <f t="shared" si="783"/>
        <v>0</v>
      </c>
      <c r="I446" s="212">
        <f t="shared" si="783"/>
        <v>0</v>
      </c>
      <c r="J446" s="68">
        <f t="shared" si="694"/>
        <v>0</v>
      </c>
      <c r="K446" s="42"/>
      <c r="L446" s="212">
        <f t="shared" ref="L446:N446" si="784">+L346</f>
        <v>0</v>
      </c>
      <c r="M446" s="212">
        <f t="shared" si="784"/>
        <v>0</v>
      </c>
      <c r="N446" s="212">
        <f t="shared" si="784"/>
        <v>0</v>
      </c>
      <c r="O446" s="68">
        <f t="shared" si="696"/>
        <v>0</v>
      </c>
      <c r="P446" s="42"/>
      <c r="Q446" s="123" t="str">
        <f t="shared" si="702"/>
        <v>ja</v>
      </c>
      <c r="R446" s="123" t="str">
        <f t="shared" si="703"/>
        <v>ja</v>
      </c>
      <c r="S446" s="123">
        <f>IF(Q446="nee",0,(J446-O446)*(tab!$C$19*tab!$D$8+tab!$D$23))</f>
        <v>0</v>
      </c>
      <c r="T446" s="123">
        <f>(G446-L446)*tab!$E$29+(H446-M446)*tab!$F$29+(I446-N446)*tab!$G$29</f>
        <v>0</v>
      </c>
      <c r="U446" s="123">
        <f t="shared" si="697"/>
        <v>0</v>
      </c>
      <c r="V446" s="181"/>
      <c r="W446" s="123">
        <f>IF(R446="nee",0,(J446-O446)*tab!$C$57)</f>
        <v>0</v>
      </c>
      <c r="X446" s="123">
        <f>IF(R446="nee",0,(G446-L446)*tab!$G$57+(H446-M446)*tab!$H$57+(I446-N446)*tab!$I$57)</f>
        <v>0</v>
      </c>
      <c r="Y446" s="123">
        <f t="shared" si="698"/>
        <v>0</v>
      </c>
      <c r="Z446" s="5"/>
      <c r="AA446" s="22"/>
    </row>
    <row r="447" spans="2:27" ht="12" customHeight="1" x14ac:dyDescent="0.2">
      <c r="B447" s="80"/>
      <c r="C447" s="73"/>
      <c r="D447" s="83"/>
      <c r="E447" s="83"/>
      <c r="F447" s="112"/>
      <c r="G447" s="113">
        <f>SUM(G417:G442)</f>
        <v>4</v>
      </c>
      <c r="H447" s="113">
        <f>SUM(H417:H442)</f>
        <v>0</v>
      </c>
      <c r="I447" s="113">
        <f>SUM(I417:I442)</f>
        <v>0</v>
      </c>
      <c r="J447" s="113">
        <f>SUM(J417:J442)</f>
        <v>4</v>
      </c>
      <c r="K447" s="114"/>
      <c r="L447" s="113">
        <f>SUM(L417:L442)</f>
        <v>1</v>
      </c>
      <c r="M447" s="113">
        <f>SUM(M417:M442)</f>
        <v>0</v>
      </c>
      <c r="N447" s="113">
        <f>SUM(N417:N442)</f>
        <v>0</v>
      </c>
      <c r="O447" s="113">
        <f>SUM(O417:O442)</f>
        <v>1</v>
      </c>
      <c r="P447" s="114"/>
      <c r="Q447" s="114"/>
      <c r="R447" s="114"/>
      <c r="S447" s="222"/>
      <c r="T447" s="222"/>
      <c r="U447" s="195">
        <f t="shared" ref="U447" si="785">SUM(U417:U446)</f>
        <v>37263.922272000003</v>
      </c>
      <c r="V447" s="114"/>
      <c r="W447" s="223"/>
      <c r="X447" s="223"/>
      <c r="Y447" s="196">
        <f>SUM(Y417:Y446)</f>
        <v>4025.07</v>
      </c>
      <c r="Z447" s="5"/>
      <c r="AA447" s="22"/>
    </row>
    <row r="448" spans="2:27" ht="12" customHeight="1" x14ac:dyDescent="0.2">
      <c r="B448" s="18"/>
      <c r="C448" s="1"/>
      <c r="D448" s="38"/>
      <c r="E448" s="2"/>
      <c r="F448" s="2"/>
      <c r="G448" s="42"/>
      <c r="H448" s="42"/>
      <c r="I448" s="42"/>
      <c r="J448" s="42"/>
      <c r="K448" s="42"/>
      <c r="L448" s="42"/>
      <c r="M448" s="42"/>
      <c r="N448" s="42"/>
      <c r="O448" s="42"/>
      <c r="P448" s="42"/>
      <c r="Q448" s="42"/>
      <c r="R448" s="42"/>
      <c r="S448" s="42"/>
      <c r="T448" s="42"/>
      <c r="W448" s="7"/>
      <c r="X448" s="7"/>
      <c r="Y448" s="7"/>
      <c r="Z448" s="48"/>
      <c r="AA448" s="22"/>
    </row>
    <row r="449" spans="1:27" ht="12" customHeight="1" x14ac:dyDescent="0.2">
      <c r="B449" s="18"/>
      <c r="C449" s="97"/>
      <c r="D449" s="176" t="s">
        <v>63</v>
      </c>
      <c r="E449" s="27"/>
      <c r="F449" s="27"/>
      <c r="G449" s="28"/>
      <c r="H449" s="29"/>
      <c r="I449" s="29"/>
      <c r="J449" s="30"/>
      <c r="K449" s="30"/>
      <c r="L449" s="28"/>
      <c r="M449" s="29"/>
      <c r="N449" s="120"/>
      <c r="O449" s="49"/>
      <c r="P449" s="49"/>
      <c r="Q449" s="49"/>
      <c r="R449" s="49"/>
      <c r="S449" s="49"/>
      <c r="T449" s="49"/>
      <c r="U449" s="49"/>
      <c r="V449" s="49"/>
      <c r="W449" s="49"/>
      <c r="X449" s="49"/>
      <c r="Y449" s="49"/>
      <c r="Z449" s="41"/>
      <c r="AA449" s="16"/>
    </row>
    <row r="450" spans="1:27" ht="12" customHeight="1" x14ac:dyDescent="0.2">
      <c r="B450" s="18"/>
      <c r="C450" s="97"/>
      <c r="D450" s="176"/>
      <c r="E450" s="27"/>
      <c r="F450" s="27"/>
      <c r="G450" s="28"/>
      <c r="H450" s="29"/>
      <c r="I450" s="29"/>
      <c r="J450" s="30"/>
      <c r="K450" s="30"/>
      <c r="L450" s="28"/>
      <c r="M450" s="29"/>
      <c r="N450" s="120"/>
      <c r="O450" s="49"/>
      <c r="P450" s="49"/>
      <c r="Q450" s="79" t="s">
        <v>87</v>
      </c>
      <c r="R450" s="81" t="s">
        <v>87</v>
      </c>
      <c r="S450" s="180" t="s">
        <v>78</v>
      </c>
      <c r="T450" s="106"/>
      <c r="U450" s="106"/>
      <c r="V450" s="106"/>
      <c r="W450" s="81" t="s">
        <v>76</v>
      </c>
      <c r="X450" s="35"/>
      <c r="Y450" s="35"/>
      <c r="Z450" s="41"/>
      <c r="AA450" s="16"/>
    </row>
    <row r="451" spans="1:27" ht="12" customHeight="1" x14ac:dyDescent="0.2">
      <c r="B451" s="18"/>
      <c r="C451" s="97"/>
      <c r="D451" s="38" t="str">
        <f>+D415</f>
        <v xml:space="preserve">School </v>
      </c>
      <c r="E451" s="28"/>
      <c r="F451" s="27"/>
      <c r="G451" s="76" t="s">
        <v>108</v>
      </c>
      <c r="H451" s="39"/>
      <c r="I451" s="39"/>
      <c r="J451" s="39"/>
      <c r="K451" s="39"/>
      <c r="L451" s="76" t="s">
        <v>109</v>
      </c>
      <c r="M451" s="39"/>
      <c r="N451" s="39"/>
      <c r="O451" s="39"/>
      <c r="P451" s="39"/>
      <c r="Q451" s="81" t="s">
        <v>88</v>
      </c>
      <c r="R451" s="81" t="s">
        <v>90</v>
      </c>
      <c r="S451" s="76" t="s">
        <v>111</v>
      </c>
      <c r="T451" s="81"/>
      <c r="U451" s="40" t="s">
        <v>58</v>
      </c>
      <c r="V451" s="40"/>
      <c r="W451" s="76" t="s">
        <v>130</v>
      </c>
      <c r="X451" s="40"/>
      <c r="Y451" s="40" t="s">
        <v>58</v>
      </c>
      <c r="Z451" s="41"/>
      <c r="AA451" s="16"/>
    </row>
    <row r="452" spans="1:27" ht="12" customHeight="1" x14ac:dyDescent="0.2">
      <c r="B452" s="18"/>
      <c r="C452" s="1"/>
      <c r="D452" s="77" t="s">
        <v>59</v>
      </c>
      <c r="E452" s="74" t="s">
        <v>159</v>
      </c>
      <c r="F452" s="38"/>
      <c r="G452" s="42" t="s">
        <v>17</v>
      </c>
      <c r="H452" s="42" t="s">
        <v>18</v>
      </c>
      <c r="I452" s="42" t="s">
        <v>19</v>
      </c>
      <c r="J452" s="42" t="s">
        <v>61</v>
      </c>
      <c r="K452" s="42"/>
      <c r="L452" s="42" t="s">
        <v>17</v>
      </c>
      <c r="M452" s="42" t="s">
        <v>18</v>
      </c>
      <c r="N452" s="42" t="s">
        <v>19</v>
      </c>
      <c r="O452" s="42" t="s">
        <v>61</v>
      </c>
      <c r="P452" s="42"/>
      <c r="Q452" s="74" t="s">
        <v>89</v>
      </c>
      <c r="R452" s="81" t="s">
        <v>89</v>
      </c>
      <c r="S452" s="74" t="s">
        <v>67</v>
      </c>
      <c r="T452" s="74" t="s">
        <v>68</v>
      </c>
      <c r="U452" s="40" t="s">
        <v>112</v>
      </c>
      <c r="V452" s="40"/>
      <c r="W452" s="42" t="s">
        <v>67</v>
      </c>
      <c r="X452" s="42" t="s">
        <v>68</v>
      </c>
      <c r="Y452" s="40" t="s">
        <v>62</v>
      </c>
      <c r="Z452" s="5"/>
      <c r="AA452" s="22"/>
    </row>
    <row r="453" spans="1:27" ht="12" customHeight="1" x14ac:dyDescent="0.2">
      <c r="B453" s="18"/>
      <c r="C453" s="1">
        <v>1</v>
      </c>
      <c r="D453" s="211" t="str">
        <f t="shared" ref="D453:E453" si="786">+D417</f>
        <v>A</v>
      </c>
      <c r="E453" s="212" t="str">
        <f t="shared" si="786"/>
        <v>88SV</v>
      </c>
      <c r="F453" s="43"/>
      <c r="G453" s="212">
        <f>+G353</f>
        <v>0</v>
      </c>
      <c r="H453" s="212">
        <f t="shared" ref="H453:I453" si="787">+H353</f>
        <v>0</v>
      </c>
      <c r="I453" s="212">
        <f t="shared" si="787"/>
        <v>0</v>
      </c>
      <c r="J453" s="68">
        <f>SUM(G453:I453)</f>
        <v>0</v>
      </c>
      <c r="K453" s="42"/>
      <c r="L453" s="212">
        <f>+L353</f>
        <v>0</v>
      </c>
      <c r="M453" s="212">
        <f t="shared" ref="M453:N453" si="788">+M353</f>
        <v>0</v>
      </c>
      <c r="N453" s="212">
        <f t="shared" si="788"/>
        <v>0</v>
      </c>
      <c r="O453" s="68">
        <f>SUM(L453:N453)</f>
        <v>0</v>
      </c>
      <c r="P453" s="42"/>
      <c r="Q453" s="123" t="str">
        <f t="shared" ref="Q453:R453" si="789">+Q417</f>
        <v>ja</v>
      </c>
      <c r="R453" s="123" t="str">
        <f t="shared" si="789"/>
        <v>ja</v>
      </c>
      <c r="S453" s="123">
        <f>IF(Q453="nee",0,(J453-O453)*(tab!$C$20*tab!$D$8+tab!$D$23))</f>
        <v>0</v>
      </c>
      <c r="T453" s="123">
        <f>IF((J453-O453)&lt;=0,0,(G453-L453)*tab!$E$30+(H453-M453)*tab!$F$30+(I453-N453)*tab!$G$30)</f>
        <v>0</v>
      </c>
      <c r="U453" s="123">
        <f>IF(SUM(S453:T453)&lt;0,0,SUM(S453:T453))</f>
        <v>0</v>
      </c>
      <c r="V453" s="181"/>
      <c r="W453" s="123">
        <f>IF(R453="nee",0,IF((J453-O453)&lt;0,0,(J453-O453)*tab!$C$58))</f>
        <v>0</v>
      </c>
      <c r="X453" s="123">
        <f>IF(R453="nee",0,(G453-L453)*tab!$G$58+(H453-M453)*tab!$H$58+(I453-N453)*tab!$I$58)</f>
        <v>0</v>
      </c>
      <c r="Y453" s="123">
        <f>IF(SUM(W453:X453)&lt;=0,0,SUM(W453:X453))</f>
        <v>0</v>
      </c>
      <c r="Z453" s="5"/>
      <c r="AA453" s="22"/>
    </row>
    <row r="454" spans="1:27" ht="12" customHeight="1" x14ac:dyDescent="0.2">
      <c r="B454" s="18"/>
      <c r="C454" s="1">
        <v>2</v>
      </c>
      <c r="D454" s="211" t="str">
        <f t="shared" ref="D454:E454" si="790">+D418</f>
        <v xml:space="preserve">B </v>
      </c>
      <c r="E454" s="212" t="str">
        <f t="shared" si="790"/>
        <v>88MK</v>
      </c>
      <c r="F454" s="43"/>
      <c r="G454" s="212">
        <f t="shared" ref="G454:I454" si="791">+G354</f>
        <v>2</v>
      </c>
      <c r="H454" s="212">
        <f t="shared" si="791"/>
        <v>0</v>
      </c>
      <c r="I454" s="212">
        <f t="shared" si="791"/>
        <v>0</v>
      </c>
      <c r="J454" s="68">
        <f t="shared" ref="J454:J482" si="792">SUM(G454:I454)</f>
        <v>2</v>
      </c>
      <c r="K454" s="42"/>
      <c r="L454" s="212">
        <f t="shared" ref="L454:N454" si="793">+L354</f>
        <v>0</v>
      </c>
      <c r="M454" s="212">
        <f t="shared" si="793"/>
        <v>0</v>
      </c>
      <c r="N454" s="212">
        <f t="shared" si="793"/>
        <v>0</v>
      </c>
      <c r="O454" s="68">
        <f t="shared" ref="O454:O482" si="794">SUM(L454:N454)</f>
        <v>0</v>
      </c>
      <c r="P454" s="42"/>
      <c r="Q454" s="123" t="str">
        <f t="shared" ref="Q454:R454" si="795">+Q418</f>
        <v>ja</v>
      </c>
      <c r="R454" s="123" t="str">
        <f t="shared" si="795"/>
        <v>ja</v>
      </c>
      <c r="S454" s="123">
        <f>IF(Q454="nee",0,(J454-O454)*(tab!$C$20*tab!$D$8+tab!$D$23))</f>
        <v>5470.4489440000007</v>
      </c>
      <c r="T454" s="123">
        <f>IF((J454-O454)&lt;=0,0,(G454-L454)*tab!$E$30+(H454-M454)*tab!$F$30+(I454-N454)*tab!$G$30)</f>
        <v>15666.993920000001</v>
      </c>
      <c r="U454" s="123">
        <f t="shared" ref="U454:U482" si="796">IF(SUM(S454:T454)&lt;0,0,SUM(S454:T454))</f>
        <v>21137.442864000001</v>
      </c>
      <c r="V454" s="181"/>
      <c r="W454" s="123">
        <f>IF(R454="nee",0,IF((J454-O454)&lt;0,0,(J454-O454)*tab!$C$58))</f>
        <v>1118.46</v>
      </c>
      <c r="X454" s="123">
        <f>IF(R454="nee",0,(G454-L454)*tab!$G$58+(H454-M454)*tab!$H$58+(I454-N454)*tab!$I$58)</f>
        <v>1568.8</v>
      </c>
      <c r="Y454" s="123">
        <f t="shared" ref="Y454:Y482" si="797">IF(SUM(W454:X454)&lt;=0,0,SUM(W454:X454))</f>
        <v>2687.26</v>
      </c>
      <c r="Z454" s="5"/>
      <c r="AA454" s="22"/>
    </row>
    <row r="455" spans="1:27" ht="12" customHeight="1" x14ac:dyDescent="0.2">
      <c r="B455" s="18"/>
      <c r="C455" s="1">
        <v>3</v>
      </c>
      <c r="D455" s="211">
        <f t="shared" ref="D455:E455" si="798">+D419</f>
        <v>0</v>
      </c>
      <c r="E455" s="212">
        <f t="shared" si="798"/>
        <v>0</v>
      </c>
      <c r="F455" s="43"/>
      <c r="G455" s="212">
        <f t="shared" ref="G455:I455" si="799">+G355</f>
        <v>0</v>
      </c>
      <c r="H455" s="212">
        <f t="shared" si="799"/>
        <v>0</v>
      </c>
      <c r="I455" s="212">
        <f t="shared" si="799"/>
        <v>0</v>
      </c>
      <c r="J455" s="68">
        <f t="shared" si="792"/>
        <v>0</v>
      </c>
      <c r="K455" s="42"/>
      <c r="L455" s="212">
        <f t="shared" ref="L455:N455" si="800">+L355</f>
        <v>1</v>
      </c>
      <c r="M455" s="212">
        <f t="shared" si="800"/>
        <v>0</v>
      </c>
      <c r="N455" s="212">
        <f t="shared" si="800"/>
        <v>0</v>
      </c>
      <c r="O455" s="68">
        <f t="shared" si="794"/>
        <v>1</v>
      </c>
      <c r="P455" s="42"/>
      <c r="Q455" s="123" t="str">
        <f t="shared" ref="Q455:R455" si="801">+Q419</f>
        <v>ja</v>
      </c>
      <c r="R455" s="123" t="str">
        <f t="shared" si="801"/>
        <v>ja</v>
      </c>
      <c r="S455" s="123">
        <f>IF(Q455="nee",0,(J455-O455)*(tab!$C$20*tab!$D$8+tab!$D$23))</f>
        <v>-2735.2244720000003</v>
      </c>
      <c r="T455" s="123">
        <f>IF((J455-O455)&lt;=0,0,(G455-L455)*tab!$E$30+(H455-M455)*tab!$F$30+(I455-N455)*tab!$G$30)</f>
        <v>0</v>
      </c>
      <c r="U455" s="123">
        <f t="shared" si="796"/>
        <v>0</v>
      </c>
      <c r="V455" s="181"/>
      <c r="W455" s="123">
        <f>IF(R455="nee",0,IF((J455-O455)&lt;0,0,(J455-O455)*tab!$C$58))</f>
        <v>0</v>
      </c>
      <c r="X455" s="123">
        <f>IF(R455="nee",0,(G455-L455)*tab!$G$58+(H455-M455)*tab!$H$58+(I455-N455)*tab!$I$58)</f>
        <v>-784.4</v>
      </c>
      <c r="Y455" s="123">
        <f t="shared" si="797"/>
        <v>0</v>
      </c>
      <c r="Z455" s="5"/>
      <c r="AA455" s="22"/>
    </row>
    <row r="456" spans="1:27" ht="12" customHeight="1" x14ac:dyDescent="0.2">
      <c r="B456" s="18"/>
      <c r="C456" s="1">
        <v>4</v>
      </c>
      <c r="D456" s="211">
        <f t="shared" ref="D456:E456" si="802">+D420</f>
        <v>0</v>
      </c>
      <c r="E456" s="212">
        <f t="shared" si="802"/>
        <v>0</v>
      </c>
      <c r="F456" s="43"/>
      <c r="G456" s="212">
        <f t="shared" ref="G456:I456" si="803">+G356</f>
        <v>2</v>
      </c>
      <c r="H456" s="212">
        <f t="shared" si="803"/>
        <v>0</v>
      </c>
      <c r="I456" s="212">
        <f t="shared" si="803"/>
        <v>0</v>
      </c>
      <c r="J456" s="68">
        <f t="shared" si="792"/>
        <v>2</v>
      </c>
      <c r="K456" s="42"/>
      <c r="L456" s="212">
        <f t="shared" ref="L456:N456" si="804">+L356</f>
        <v>1</v>
      </c>
      <c r="M456" s="212">
        <f t="shared" si="804"/>
        <v>0</v>
      </c>
      <c r="N456" s="212">
        <f t="shared" si="804"/>
        <v>0</v>
      </c>
      <c r="O456" s="68">
        <f t="shared" si="794"/>
        <v>1</v>
      </c>
      <c r="P456" s="42"/>
      <c r="Q456" s="123" t="str">
        <f t="shared" ref="Q456:R456" si="805">+Q420</f>
        <v>ja</v>
      </c>
      <c r="R456" s="123" t="str">
        <f t="shared" si="805"/>
        <v>ja</v>
      </c>
      <c r="S456" s="123">
        <f>IF(Q456="nee",0,(J456-O456)*(tab!$C$20*tab!$D$8+tab!$D$23))</f>
        <v>2735.2244720000003</v>
      </c>
      <c r="T456" s="123">
        <f>IF((J456-O456)&lt;=0,0,(G456-L456)*tab!$E$30+(H456-M456)*tab!$F$30+(I456-N456)*tab!$G$30)</f>
        <v>7833.4969600000004</v>
      </c>
      <c r="U456" s="123">
        <f t="shared" si="796"/>
        <v>10568.721432</v>
      </c>
      <c r="V456" s="181"/>
      <c r="W456" s="123">
        <f>IF(R456="nee",0,IF((J456-O456)&lt;0,0,(J456-O456)*tab!$C$58))</f>
        <v>559.23</v>
      </c>
      <c r="X456" s="123">
        <f>IF(R456="nee",0,(G456-L456)*tab!$G$58+(H456-M456)*tab!$H$58+(I456-N456)*tab!$I$58)</f>
        <v>784.4</v>
      </c>
      <c r="Y456" s="123">
        <f t="shared" si="797"/>
        <v>1343.63</v>
      </c>
      <c r="Z456" s="5"/>
      <c r="AA456" s="22"/>
    </row>
    <row r="457" spans="1:27" ht="12" customHeight="1" x14ac:dyDescent="0.2">
      <c r="B457" s="18"/>
      <c r="C457" s="1">
        <v>5</v>
      </c>
      <c r="D457" s="211">
        <f t="shared" ref="D457:E457" si="806">+D421</f>
        <v>0</v>
      </c>
      <c r="E457" s="212">
        <f t="shared" si="806"/>
        <v>0</v>
      </c>
      <c r="F457" s="43"/>
      <c r="G457" s="212">
        <f t="shared" ref="G457:I457" si="807">+G357</f>
        <v>0</v>
      </c>
      <c r="H457" s="212">
        <f t="shared" si="807"/>
        <v>0</v>
      </c>
      <c r="I457" s="212">
        <f t="shared" si="807"/>
        <v>0</v>
      </c>
      <c r="J457" s="68">
        <f t="shared" si="792"/>
        <v>0</v>
      </c>
      <c r="K457" s="42"/>
      <c r="L457" s="212">
        <f t="shared" ref="L457:N457" si="808">+L357</f>
        <v>0</v>
      </c>
      <c r="M457" s="212">
        <f t="shared" si="808"/>
        <v>0</v>
      </c>
      <c r="N457" s="212">
        <f t="shared" si="808"/>
        <v>0</v>
      </c>
      <c r="O457" s="68">
        <f t="shared" si="794"/>
        <v>0</v>
      </c>
      <c r="P457" s="42"/>
      <c r="Q457" s="123" t="str">
        <f t="shared" ref="Q457:R457" si="809">+Q421</f>
        <v>ja</v>
      </c>
      <c r="R457" s="123" t="str">
        <f t="shared" si="809"/>
        <v>ja</v>
      </c>
      <c r="S457" s="123">
        <f>IF(Q457="nee",0,(J457-O457)*(tab!$C$20*tab!$D$8+tab!$D$23))</f>
        <v>0</v>
      </c>
      <c r="T457" s="123">
        <f>IF((J457-O457)&lt;=0,0,(G457-L457)*tab!$E$30+(H457-M457)*tab!$F$30+(I457-N457)*tab!$G$30)</f>
        <v>0</v>
      </c>
      <c r="U457" s="123">
        <f t="shared" si="796"/>
        <v>0</v>
      </c>
      <c r="V457" s="181"/>
      <c r="W457" s="123">
        <f>IF(R457="nee",0,IF((J457-O457)&lt;0,0,(J457-O457)*tab!$C$58))</f>
        <v>0</v>
      </c>
      <c r="X457" s="123">
        <f>IF(R457="nee",0,(G457-L457)*tab!$G$58+(H457-M457)*tab!$H$58+(I457-N457)*tab!$I$58)</f>
        <v>0</v>
      </c>
      <c r="Y457" s="123">
        <f t="shared" si="797"/>
        <v>0</v>
      </c>
      <c r="Z457" s="5"/>
      <c r="AA457" s="22"/>
    </row>
    <row r="458" spans="1:27" ht="12" customHeight="1" x14ac:dyDescent="0.2">
      <c r="B458" s="18"/>
      <c r="C458" s="1">
        <v>6</v>
      </c>
      <c r="D458" s="211">
        <f t="shared" ref="D458:E458" si="810">+D422</f>
        <v>0</v>
      </c>
      <c r="E458" s="212">
        <f t="shared" si="810"/>
        <v>0</v>
      </c>
      <c r="F458" s="43"/>
      <c r="G458" s="212">
        <f t="shared" ref="G458:I458" si="811">+G358</f>
        <v>0</v>
      </c>
      <c r="H458" s="212">
        <f t="shared" si="811"/>
        <v>0</v>
      </c>
      <c r="I458" s="212">
        <f t="shared" si="811"/>
        <v>0</v>
      </c>
      <c r="J458" s="68">
        <f t="shared" si="792"/>
        <v>0</v>
      </c>
      <c r="K458" s="42"/>
      <c r="L458" s="212">
        <f t="shared" ref="L458:N458" si="812">+L358</f>
        <v>0</v>
      </c>
      <c r="M458" s="212">
        <f t="shared" si="812"/>
        <v>0</v>
      </c>
      <c r="N458" s="212">
        <f t="shared" si="812"/>
        <v>0</v>
      </c>
      <c r="O458" s="68">
        <f t="shared" si="794"/>
        <v>0</v>
      </c>
      <c r="P458" s="42"/>
      <c r="Q458" s="123" t="str">
        <f t="shared" ref="Q458:R458" si="813">+Q422</f>
        <v>ja</v>
      </c>
      <c r="R458" s="123" t="str">
        <f t="shared" si="813"/>
        <v>ja</v>
      </c>
      <c r="S458" s="123">
        <f>IF(Q458="nee",0,(J458-O458)*(tab!$C$20*tab!$D$8+tab!$D$23))</f>
        <v>0</v>
      </c>
      <c r="T458" s="123">
        <f>IF((J458-O458)&lt;=0,0,(G458-L458)*tab!$E$30+(H458-M458)*tab!$F$30+(I458-N458)*tab!$G$30)</f>
        <v>0</v>
      </c>
      <c r="U458" s="123">
        <f t="shared" si="796"/>
        <v>0</v>
      </c>
      <c r="V458" s="181"/>
      <c r="W458" s="123">
        <f>IF(R458="nee",0,IF((J458-O458)&lt;0,0,(J458-O458)*tab!$C$58))</f>
        <v>0</v>
      </c>
      <c r="X458" s="123">
        <f>IF(R458="nee",0,(G458-L458)*tab!$G$58+(H458-M458)*tab!$H$58+(I458-N458)*tab!$I$58)</f>
        <v>0</v>
      </c>
      <c r="Y458" s="123">
        <f t="shared" si="797"/>
        <v>0</v>
      </c>
      <c r="Z458" s="5"/>
      <c r="AA458" s="22"/>
    </row>
    <row r="459" spans="1:27" ht="12" customHeight="1" x14ac:dyDescent="0.2">
      <c r="B459" s="18"/>
      <c r="C459" s="1">
        <v>7</v>
      </c>
      <c r="D459" s="211">
        <f t="shared" ref="D459:E459" si="814">+D423</f>
        <v>0</v>
      </c>
      <c r="E459" s="212">
        <f t="shared" si="814"/>
        <v>0</v>
      </c>
      <c r="F459" s="43"/>
      <c r="G459" s="212">
        <f t="shared" ref="G459:I459" si="815">+G359</f>
        <v>2</v>
      </c>
      <c r="H459" s="212">
        <f t="shared" si="815"/>
        <v>0</v>
      </c>
      <c r="I459" s="212">
        <f t="shared" si="815"/>
        <v>0</v>
      </c>
      <c r="J459" s="68">
        <f t="shared" si="792"/>
        <v>2</v>
      </c>
      <c r="K459" s="42"/>
      <c r="L459" s="212">
        <f t="shared" ref="L459:N459" si="816">+L359</f>
        <v>0</v>
      </c>
      <c r="M459" s="212">
        <f t="shared" si="816"/>
        <v>0</v>
      </c>
      <c r="N459" s="212">
        <f t="shared" si="816"/>
        <v>0</v>
      </c>
      <c r="O459" s="68">
        <f t="shared" si="794"/>
        <v>0</v>
      </c>
      <c r="P459" s="42"/>
      <c r="Q459" s="123" t="str">
        <f t="shared" ref="Q459:R459" si="817">+Q423</f>
        <v>ja</v>
      </c>
      <c r="R459" s="123" t="str">
        <f t="shared" si="817"/>
        <v>ja</v>
      </c>
      <c r="S459" s="123">
        <f>IF(Q459="nee",0,(J459-O459)*(tab!$C$20*tab!$D$8+tab!$D$23))</f>
        <v>5470.4489440000007</v>
      </c>
      <c r="T459" s="123">
        <f>IF((J459-O459)&lt;=0,0,(G459-L459)*tab!$E$30+(H459-M459)*tab!$F$30+(I459-N459)*tab!$G$30)</f>
        <v>15666.993920000001</v>
      </c>
      <c r="U459" s="123">
        <f t="shared" si="796"/>
        <v>21137.442864000001</v>
      </c>
      <c r="V459" s="181"/>
      <c r="W459" s="123">
        <f>IF(R459="nee",0,IF((J459-O459)&lt;0,0,(J459-O459)*tab!$C$58))</f>
        <v>1118.46</v>
      </c>
      <c r="X459" s="123">
        <f>IF(R459="nee",0,(G459-L459)*tab!$G$58+(H459-M459)*tab!$H$58+(I459-N459)*tab!$I$58)</f>
        <v>1568.8</v>
      </c>
      <c r="Y459" s="123">
        <f t="shared" si="797"/>
        <v>2687.26</v>
      </c>
      <c r="Z459" s="5"/>
      <c r="AA459" s="22"/>
    </row>
    <row r="460" spans="1:27" ht="12" customHeight="1" x14ac:dyDescent="0.2">
      <c r="B460" s="18"/>
      <c r="C460" s="1">
        <v>8</v>
      </c>
      <c r="D460" s="211">
        <f t="shared" ref="D460:E460" si="818">+D424</f>
        <v>0</v>
      </c>
      <c r="E460" s="212">
        <f t="shared" si="818"/>
        <v>0</v>
      </c>
      <c r="F460" s="43"/>
      <c r="G460" s="212">
        <f t="shared" ref="G460:I460" si="819">+G360</f>
        <v>0</v>
      </c>
      <c r="H460" s="212">
        <f t="shared" si="819"/>
        <v>0</v>
      </c>
      <c r="I460" s="212">
        <f t="shared" si="819"/>
        <v>0</v>
      </c>
      <c r="J460" s="68">
        <f t="shared" si="792"/>
        <v>0</v>
      </c>
      <c r="K460" s="42"/>
      <c r="L460" s="212">
        <f t="shared" ref="L460:N460" si="820">+L360</f>
        <v>0</v>
      </c>
      <c r="M460" s="212">
        <f t="shared" si="820"/>
        <v>0</v>
      </c>
      <c r="N460" s="212">
        <f t="shared" si="820"/>
        <v>0</v>
      </c>
      <c r="O460" s="68">
        <f t="shared" si="794"/>
        <v>0</v>
      </c>
      <c r="P460" s="42"/>
      <c r="Q460" s="123" t="str">
        <f t="shared" ref="Q460:R460" si="821">+Q424</f>
        <v>ja</v>
      </c>
      <c r="R460" s="123" t="str">
        <f t="shared" si="821"/>
        <v>ja</v>
      </c>
      <c r="S460" s="123">
        <f>IF(Q460="nee",0,(J460-O460)*(tab!$C$20*tab!$D$8+tab!$D$23))</f>
        <v>0</v>
      </c>
      <c r="T460" s="123">
        <f>IF((J460-O460)&lt;=0,0,(G460-L460)*tab!$E$30+(H460-M460)*tab!$F$30+(I460-N460)*tab!$G$30)</f>
        <v>0</v>
      </c>
      <c r="U460" s="123">
        <f t="shared" si="796"/>
        <v>0</v>
      </c>
      <c r="V460" s="181"/>
      <c r="W460" s="123">
        <f>IF(R460="nee",0,IF((J460-O460)&lt;0,0,(J460-O460)*tab!$C$58))</f>
        <v>0</v>
      </c>
      <c r="X460" s="123">
        <f>IF(R460="nee",0,(G460-L460)*tab!$G$58+(H460-M460)*tab!$H$58+(I460-N460)*tab!$I$58)</f>
        <v>0</v>
      </c>
      <c r="Y460" s="123">
        <f t="shared" si="797"/>
        <v>0</v>
      </c>
      <c r="Z460" s="5"/>
      <c r="AA460" s="22"/>
    </row>
    <row r="461" spans="1:27" ht="12" customHeight="1" x14ac:dyDescent="0.2">
      <c r="B461" s="18"/>
      <c r="C461" s="1">
        <v>9</v>
      </c>
      <c r="D461" s="211">
        <f t="shared" ref="D461:E461" si="822">+D425</f>
        <v>0</v>
      </c>
      <c r="E461" s="212">
        <f t="shared" si="822"/>
        <v>0</v>
      </c>
      <c r="F461" s="43"/>
      <c r="G461" s="212">
        <f t="shared" ref="G461:I461" si="823">+G361</f>
        <v>0</v>
      </c>
      <c r="H461" s="212">
        <f t="shared" si="823"/>
        <v>0</v>
      </c>
      <c r="I461" s="212">
        <f t="shared" si="823"/>
        <v>0</v>
      </c>
      <c r="J461" s="68">
        <f t="shared" si="792"/>
        <v>0</v>
      </c>
      <c r="K461" s="42"/>
      <c r="L461" s="212">
        <f t="shared" ref="L461:N461" si="824">+L361</f>
        <v>0</v>
      </c>
      <c r="M461" s="212">
        <f t="shared" si="824"/>
        <v>0</v>
      </c>
      <c r="N461" s="212">
        <f t="shared" si="824"/>
        <v>0</v>
      </c>
      <c r="O461" s="68">
        <f t="shared" si="794"/>
        <v>0</v>
      </c>
      <c r="P461" s="42"/>
      <c r="Q461" s="123" t="str">
        <f t="shared" ref="Q461:R461" si="825">+Q425</f>
        <v>ja</v>
      </c>
      <c r="R461" s="123" t="str">
        <f t="shared" si="825"/>
        <v>ja</v>
      </c>
      <c r="S461" s="123">
        <f>IF(Q461="nee",0,(J461-O461)*(tab!$C$20*tab!$D$8+tab!$D$23))</f>
        <v>0</v>
      </c>
      <c r="T461" s="123">
        <f>IF((J461-O461)&lt;=0,0,(G461-L461)*tab!$E$30+(H461-M461)*tab!$F$30+(I461-N461)*tab!$G$30)</f>
        <v>0</v>
      </c>
      <c r="U461" s="123">
        <f t="shared" si="796"/>
        <v>0</v>
      </c>
      <c r="V461" s="181"/>
      <c r="W461" s="123">
        <f>IF(R461="nee",0,IF((J461-O461)&lt;0,0,(J461-O461)*tab!$C$58))</f>
        <v>0</v>
      </c>
      <c r="X461" s="123">
        <f>IF(R461="nee",0,(G461-L461)*tab!$G$58+(H461-M461)*tab!$H$58+(I461-N461)*tab!$I$58)</f>
        <v>0</v>
      </c>
      <c r="Y461" s="123">
        <f t="shared" si="797"/>
        <v>0</v>
      </c>
      <c r="Z461" s="5"/>
      <c r="AA461" s="22"/>
    </row>
    <row r="462" spans="1:27" ht="12" customHeight="1" x14ac:dyDescent="0.2">
      <c r="A462" s="12"/>
      <c r="B462" s="18"/>
      <c r="C462" s="1">
        <v>10</v>
      </c>
      <c r="D462" s="211">
        <f t="shared" ref="D462:E462" si="826">+D426</f>
        <v>0</v>
      </c>
      <c r="E462" s="212">
        <f t="shared" si="826"/>
        <v>0</v>
      </c>
      <c r="F462" s="43"/>
      <c r="G462" s="212">
        <f t="shared" ref="G462:I462" si="827">+G362</f>
        <v>0</v>
      </c>
      <c r="H462" s="212">
        <f t="shared" si="827"/>
        <v>0</v>
      </c>
      <c r="I462" s="212">
        <f t="shared" si="827"/>
        <v>0</v>
      </c>
      <c r="J462" s="68">
        <f t="shared" si="792"/>
        <v>0</v>
      </c>
      <c r="K462" s="42"/>
      <c r="L462" s="212">
        <f t="shared" ref="L462:N462" si="828">+L362</f>
        <v>0</v>
      </c>
      <c r="M462" s="212">
        <f t="shared" si="828"/>
        <v>0</v>
      </c>
      <c r="N462" s="212">
        <f t="shared" si="828"/>
        <v>0</v>
      </c>
      <c r="O462" s="68">
        <f t="shared" si="794"/>
        <v>0</v>
      </c>
      <c r="P462" s="42"/>
      <c r="Q462" s="123" t="str">
        <f t="shared" ref="Q462:R462" si="829">+Q426</f>
        <v>ja</v>
      </c>
      <c r="R462" s="123" t="str">
        <f t="shared" si="829"/>
        <v>ja</v>
      </c>
      <c r="S462" s="123">
        <f>IF(Q462="nee",0,(J462-O462)*(tab!$C$20*tab!$D$8+tab!$D$23))</f>
        <v>0</v>
      </c>
      <c r="T462" s="123">
        <f>IF((J462-O462)&lt;=0,0,(G462-L462)*tab!$E$30+(H462-M462)*tab!$F$30+(I462-N462)*tab!$G$30)</f>
        <v>0</v>
      </c>
      <c r="U462" s="123">
        <f t="shared" si="796"/>
        <v>0</v>
      </c>
      <c r="V462" s="181"/>
      <c r="W462" s="123">
        <f>IF(R462="nee",0,IF((J462-O462)&lt;0,0,(J462-O462)*tab!$C$58))</f>
        <v>0</v>
      </c>
      <c r="X462" s="123">
        <f>IF(R462="nee",0,(G462-L462)*tab!$G$58+(H462-M462)*tab!$H$58+(I462-N462)*tab!$I$58)</f>
        <v>0</v>
      </c>
      <c r="Y462" s="123">
        <f t="shared" si="797"/>
        <v>0</v>
      </c>
      <c r="Z462" s="5"/>
      <c r="AA462" s="22"/>
    </row>
    <row r="463" spans="1:27" ht="12" customHeight="1" x14ac:dyDescent="0.2">
      <c r="A463" s="12"/>
      <c r="B463" s="18"/>
      <c r="C463" s="1">
        <v>11</v>
      </c>
      <c r="D463" s="211">
        <f t="shared" ref="D463:E463" si="830">+D427</f>
        <v>0</v>
      </c>
      <c r="E463" s="212">
        <f t="shared" si="830"/>
        <v>0</v>
      </c>
      <c r="F463" s="43"/>
      <c r="G463" s="212">
        <f t="shared" ref="G463:I463" si="831">+G363</f>
        <v>0</v>
      </c>
      <c r="H463" s="212">
        <f t="shared" si="831"/>
        <v>0</v>
      </c>
      <c r="I463" s="212">
        <f t="shared" si="831"/>
        <v>0</v>
      </c>
      <c r="J463" s="68">
        <f t="shared" si="792"/>
        <v>0</v>
      </c>
      <c r="K463" s="42"/>
      <c r="L463" s="212">
        <f t="shared" ref="L463:N463" si="832">+L363</f>
        <v>0</v>
      </c>
      <c r="M463" s="212">
        <f t="shared" si="832"/>
        <v>0</v>
      </c>
      <c r="N463" s="212">
        <f t="shared" si="832"/>
        <v>0</v>
      </c>
      <c r="O463" s="68">
        <f t="shared" si="794"/>
        <v>0</v>
      </c>
      <c r="P463" s="42"/>
      <c r="Q463" s="123" t="str">
        <f t="shared" ref="Q463:R463" si="833">+Q427</f>
        <v>ja</v>
      </c>
      <c r="R463" s="123" t="str">
        <f t="shared" si="833"/>
        <v>ja</v>
      </c>
      <c r="S463" s="123">
        <f>IF(Q463="nee",0,(J463-O463)*(tab!$C$20*tab!$D$8+tab!$D$23))</f>
        <v>0</v>
      </c>
      <c r="T463" s="123">
        <f>IF((J463-O463)&lt;=0,0,(G463-L463)*tab!$E$30+(H463-M463)*tab!$F$30+(I463-N463)*tab!$G$30)</f>
        <v>0</v>
      </c>
      <c r="U463" s="123">
        <f t="shared" si="796"/>
        <v>0</v>
      </c>
      <c r="V463" s="181"/>
      <c r="W463" s="123">
        <f>IF(R463="nee",0,IF((J463-O463)&lt;0,0,(J463-O463)*tab!$C$58))</f>
        <v>0</v>
      </c>
      <c r="X463" s="123">
        <f>IF(R463="nee",0,(G463-L463)*tab!$G$58+(H463-M463)*tab!$H$58+(I463-N463)*tab!$I$58)</f>
        <v>0</v>
      </c>
      <c r="Y463" s="123">
        <f t="shared" si="797"/>
        <v>0</v>
      </c>
      <c r="Z463" s="5"/>
      <c r="AA463" s="22"/>
    </row>
    <row r="464" spans="1:27" ht="12" customHeight="1" x14ac:dyDescent="0.2">
      <c r="A464" s="12"/>
      <c r="B464" s="18"/>
      <c r="C464" s="1">
        <v>12</v>
      </c>
      <c r="D464" s="211">
        <f t="shared" ref="D464:E464" si="834">+D428</f>
        <v>0</v>
      </c>
      <c r="E464" s="212">
        <f t="shared" si="834"/>
        <v>0</v>
      </c>
      <c r="F464" s="43"/>
      <c r="G464" s="212">
        <f t="shared" ref="G464:I464" si="835">+G364</f>
        <v>0</v>
      </c>
      <c r="H464" s="212">
        <f t="shared" si="835"/>
        <v>0</v>
      </c>
      <c r="I464" s="212">
        <f t="shared" si="835"/>
        <v>0</v>
      </c>
      <c r="J464" s="68">
        <f t="shared" si="792"/>
        <v>0</v>
      </c>
      <c r="K464" s="42"/>
      <c r="L464" s="212">
        <f t="shared" ref="L464:N464" si="836">+L364</f>
        <v>0</v>
      </c>
      <c r="M464" s="212">
        <f t="shared" si="836"/>
        <v>0</v>
      </c>
      <c r="N464" s="212">
        <f t="shared" si="836"/>
        <v>0</v>
      </c>
      <c r="O464" s="68">
        <f t="shared" si="794"/>
        <v>0</v>
      </c>
      <c r="P464" s="42"/>
      <c r="Q464" s="123" t="str">
        <f t="shared" ref="Q464:R464" si="837">+Q428</f>
        <v>ja</v>
      </c>
      <c r="R464" s="123" t="str">
        <f t="shared" si="837"/>
        <v>ja</v>
      </c>
      <c r="S464" s="123">
        <f>IF(Q464="nee",0,(J464-O464)*(tab!$C$20*tab!$D$8+tab!$D$23))</f>
        <v>0</v>
      </c>
      <c r="T464" s="123">
        <f>IF((J464-O464)&lt;=0,0,(G464-L464)*tab!$E$30+(H464-M464)*tab!$F$30+(I464-N464)*tab!$G$30)</f>
        <v>0</v>
      </c>
      <c r="U464" s="123">
        <f t="shared" si="796"/>
        <v>0</v>
      </c>
      <c r="V464" s="181"/>
      <c r="W464" s="123">
        <f>IF(R464="nee",0,IF((J464-O464)&lt;0,0,(J464-O464)*tab!$C$58))</f>
        <v>0</v>
      </c>
      <c r="X464" s="123">
        <f>IF(R464="nee",0,(G464-L464)*tab!$G$58+(H464-M464)*tab!$H$58+(I464-N464)*tab!$I$58)</f>
        <v>0</v>
      </c>
      <c r="Y464" s="123">
        <f t="shared" si="797"/>
        <v>0</v>
      </c>
      <c r="Z464" s="5"/>
      <c r="AA464" s="22"/>
    </row>
    <row r="465" spans="1:27" ht="12" customHeight="1" x14ac:dyDescent="0.2">
      <c r="B465" s="18"/>
      <c r="C465" s="1">
        <v>13</v>
      </c>
      <c r="D465" s="211">
        <f t="shared" ref="D465:E465" si="838">+D429</f>
        <v>0</v>
      </c>
      <c r="E465" s="212">
        <f t="shared" si="838"/>
        <v>0</v>
      </c>
      <c r="F465" s="43"/>
      <c r="G465" s="212">
        <f t="shared" ref="G465:I465" si="839">+G365</f>
        <v>0</v>
      </c>
      <c r="H465" s="212">
        <f t="shared" si="839"/>
        <v>0</v>
      </c>
      <c r="I465" s="212">
        <f t="shared" si="839"/>
        <v>0</v>
      </c>
      <c r="J465" s="68">
        <f t="shared" si="792"/>
        <v>0</v>
      </c>
      <c r="K465" s="42"/>
      <c r="L465" s="212">
        <f t="shared" ref="L465:N465" si="840">+L365</f>
        <v>0</v>
      </c>
      <c r="M465" s="212">
        <f t="shared" si="840"/>
        <v>0</v>
      </c>
      <c r="N465" s="212">
        <f t="shared" si="840"/>
        <v>0</v>
      </c>
      <c r="O465" s="68">
        <f t="shared" si="794"/>
        <v>0</v>
      </c>
      <c r="P465" s="42"/>
      <c r="Q465" s="123" t="str">
        <f t="shared" ref="Q465:R465" si="841">+Q429</f>
        <v>ja</v>
      </c>
      <c r="R465" s="123" t="str">
        <f t="shared" si="841"/>
        <v>ja</v>
      </c>
      <c r="S465" s="123">
        <f>IF(Q465="nee",0,(J465-O465)*(tab!$C$20*tab!$D$8+tab!$D$23))</f>
        <v>0</v>
      </c>
      <c r="T465" s="123">
        <f>IF((J465-O465)&lt;=0,0,(G465-L465)*tab!$E$30+(H465-M465)*tab!$F$30+(I465-N465)*tab!$G$30)</f>
        <v>0</v>
      </c>
      <c r="U465" s="123">
        <f t="shared" si="796"/>
        <v>0</v>
      </c>
      <c r="V465" s="181"/>
      <c r="W465" s="123">
        <f>IF(R465="nee",0,IF((J465-O465)&lt;0,0,(J465-O465)*tab!$C$58))</f>
        <v>0</v>
      </c>
      <c r="X465" s="123">
        <f>IF(R465="nee",0,(G465-L465)*tab!$G$58+(H465-M465)*tab!$H$58+(I465-N465)*tab!$I$58)</f>
        <v>0</v>
      </c>
      <c r="Y465" s="123">
        <f t="shared" si="797"/>
        <v>0</v>
      </c>
      <c r="Z465" s="5"/>
      <c r="AA465" s="22"/>
    </row>
    <row r="466" spans="1:27" ht="12" customHeight="1" x14ac:dyDescent="0.2">
      <c r="B466" s="18"/>
      <c r="C466" s="1">
        <v>14</v>
      </c>
      <c r="D466" s="211">
        <f t="shared" ref="D466:E466" si="842">+D430</f>
        <v>0</v>
      </c>
      <c r="E466" s="212">
        <f t="shared" si="842"/>
        <v>0</v>
      </c>
      <c r="F466" s="43"/>
      <c r="G466" s="212">
        <f t="shared" ref="G466:I466" si="843">+G366</f>
        <v>0</v>
      </c>
      <c r="H466" s="212">
        <f t="shared" si="843"/>
        <v>0</v>
      </c>
      <c r="I466" s="212">
        <f t="shared" si="843"/>
        <v>0</v>
      </c>
      <c r="J466" s="68">
        <f t="shared" si="792"/>
        <v>0</v>
      </c>
      <c r="K466" s="42"/>
      <c r="L466" s="212">
        <f t="shared" ref="L466:N466" si="844">+L366</f>
        <v>0</v>
      </c>
      <c r="M466" s="212">
        <f t="shared" si="844"/>
        <v>0</v>
      </c>
      <c r="N466" s="212">
        <f t="shared" si="844"/>
        <v>0</v>
      </c>
      <c r="O466" s="68">
        <f t="shared" si="794"/>
        <v>0</v>
      </c>
      <c r="P466" s="42"/>
      <c r="Q466" s="123" t="str">
        <f t="shared" ref="Q466:R466" si="845">+Q430</f>
        <v>ja</v>
      </c>
      <c r="R466" s="123" t="str">
        <f t="shared" si="845"/>
        <v>ja</v>
      </c>
      <c r="S466" s="123">
        <f>IF(Q466="nee",0,(J466-O466)*(tab!$C$20*tab!$D$8+tab!$D$23))</f>
        <v>0</v>
      </c>
      <c r="T466" s="123">
        <f>IF((J466-O466)&lt;=0,0,(G466-L466)*tab!$E$30+(H466-M466)*tab!$F$30+(I466-N466)*tab!$G$30)</f>
        <v>0</v>
      </c>
      <c r="U466" s="123">
        <f t="shared" si="796"/>
        <v>0</v>
      </c>
      <c r="V466" s="181"/>
      <c r="W466" s="123">
        <f>IF(R466="nee",0,IF((J466-O466)&lt;0,0,(J466-O466)*tab!$C$58))</f>
        <v>0</v>
      </c>
      <c r="X466" s="123">
        <f>IF(R466="nee",0,(G466-L466)*tab!$G$58+(H466-M466)*tab!$H$58+(I466-N466)*tab!$I$58)</f>
        <v>0</v>
      </c>
      <c r="Y466" s="123">
        <f t="shared" si="797"/>
        <v>0</v>
      </c>
      <c r="Z466" s="5"/>
      <c r="AA466" s="22"/>
    </row>
    <row r="467" spans="1:27" ht="12" customHeight="1" x14ac:dyDescent="0.2">
      <c r="B467" s="18"/>
      <c r="C467" s="1">
        <v>15</v>
      </c>
      <c r="D467" s="211">
        <f t="shared" ref="D467:E467" si="846">+D431</f>
        <v>0</v>
      </c>
      <c r="E467" s="212">
        <f t="shared" si="846"/>
        <v>0</v>
      </c>
      <c r="F467" s="43"/>
      <c r="G467" s="212">
        <f t="shared" ref="G467:I467" si="847">+G367</f>
        <v>0</v>
      </c>
      <c r="H467" s="212">
        <f t="shared" si="847"/>
        <v>0</v>
      </c>
      <c r="I467" s="212">
        <f t="shared" si="847"/>
        <v>0</v>
      </c>
      <c r="J467" s="68">
        <f t="shared" si="792"/>
        <v>0</v>
      </c>
      <c r="K467" s="42"/>
      <c r="L467" s="212">
        <f t="shared" ref="L467:N467" si="848">+L367</f>
        <v>0</v>
      </c>
      <c r="M467" s="212">
        <f t="shared" si="848"/>
        <v>0</v>
      </c>
      <c r="N467" s="212">
        <f t="shared" si="848"/>
        <v>0</v>
      </c>
      <c r="O467" s="68">
        <f t="shared" si="794"/>
        <v>0</v>
      </c>
      <c r="P467" s="42"/>
      <c r="Q467" s="123" t="str">
        <f t="shared" ref="Q467:R467" si="849">+Q431</f>
        <v>ja</v>
      </c>
      <c r="R467" s="123" t="str">
        <f t="shared" si="849"/>
        <v>ja</v>
      </c>
      <c r="S467" s="123">
        <f>IF(Q467="nee",0,(J467-O467)*(tab!$C$20*tab!$D$8+tab!$D$23))</f>
        <v>0</v>
      </c>
      <c r="T467" s="123">
        <f>IF((J467-O467)&lt;=0,0,(G467-L467)*tab!$E$30+(H467-M467)*tab!$F$30+(I467-N467)*tab!$G$30)</f>
        <v>0</v>
      </c>
      <c r="U467" s="123">
        <f t="shared" si="796"/>
        <v>0</v>
      </c>
      <c r="V467" s="181"/>
      <c r="W467" s="123">
        <f>IF(R467="nee",0,IF((J467-O467)&lt;0,0,(J467-O467)*tab!$C$58))</f>
        <v>0</v>
      </c>
      <c r="X467" s="123">
        <f>IF(R467="nee",0,(G467-L467)*tab!$G$58+(H467-M467)*tab!$H$58+(I467-N467)*tab!$I$58)</f>
        <v>0</v>
      </c>
      <c r="Y467" s="123">
        <f t="shared" si="797"/>
        <v>0</v>
      </c>
      <c r="Z467" s="5"/>
      <c r="AA467" s="22"/>
    </row>
    <row r="468" spans="1:27" ht="12" customHeight="1" x14ac:dyDescent="0.2">
      <c r="A468" s="25"/>
      <c r="B468" s="18"/>
      <c r="C468" s="1">
        <v>16</v>
      </c>
      <c r="D468" s="211">
        <f t="shared" ref="D468:E468" si="850">+D432</f>
        <v>0</v>
      </c>
      <c r="E468" s="212">
        <f t="shared" si="850"/>
        <v>0</v>
      </c>
      <c r="F468" s="43"/>
      <c r="G468" s="212">
        <f t="shared" ref="G468:I468" si="851">+G368</f>
        <v>0</v>
      </c>
      <c r="H468" s="212">
        <f t="shared" si="851"/>
        <v>0</v>
      </c>
      <c r="I468" s="212">
        <f t="shared" si="851"/>
        <v>0</v>
      </c>
      <c r="J468" s="68">
        <f t="shared" si="792"/>
        <v>0</v>
      </c>
      <c r="K468" s="42"/>
      <c r="L468" s="212">
        <f t="shared" ref="L468:N468" si="852">+L368</f>
        <v>0</v>
      </c>
      <c r="M468" s="212">
        <f t="shared" si="852"/>
        <v>0</v>
      </c>
      <c r="N468" s="212">
        <f t="shared" si="852"/>
        <v>0</v>
      </c>
      <c r="O468" s="68">
        <f t="shared" si="794"/>
        <v>0</v>
      </c>
      <c r="P468" s="42"/>
      <c r="Q468" s="123" t="str">
        <f t="shared" ref="Q468:R468" si="853">+Q432</f>
        <v>ja</v>
      </c>
      <c r="R468" s="123" t="str">
        <f t="shared" si="853"/>
        <v>ja</v>
      </c>
      <c r="S468" s="123">
        <f>IF(Q468="nee",0,(J468-O468)*(tab!$C$20*tab!$D$8+tab!$D$23))</f>
        <v>0</v>
      </c>
      <c r="T468" s="123">
        <f>IF((J468-O468)&lt;=0,0,(G468-L468)*tab!$E$30+(H468-M468)*tab!$F$30+(I468-N468)*tab!$G$30)</f>
        <v>0</v>
      </c>
      <c r="U468" s="123">
        <f t="shared" si="796"/>
        <v>0</v>
      </c>
      <c r="V468" s="181"/>
      <c r="W468" s="123">
        <f>IF(R468="nee",0,IF((J468-O468)&lt;0,0,(J468-O468)*tab!$C$58))</f>
        <v>0</v>
      </c>
      <c r="X468" s="123">
        <f>IF(R468="nee",0,(G468-L468)*tab!$G$58+(H468-M468)*tab!$H$58+(I468-N468)*tab!$I$58)</f>
        <v>0</v>
      </c>
      <c r="Y468" s="123">
        <f t="shared" si="797"/>
        <v>0</v>
      </c>
      <c r="Z468" s="5"/>
      <c r="AA468" s="22"/>
    </row>
    <row r="469" spans="1:27" ht="12" customHeight="1" x14ac:dyDescent="0.2">
      <c r="A469" s="33"/>
      <c r="B469" s="18"/>
      <c r="C469" s="1">
        <v>17</v>
      </c>
      <c r="D469" s="211">
        <f t="shared" ref="D469:E469" si="854">+D433</f>
        <v>0</v>
      </c>
      <c r="E469" s="212">
        <f t="shared" si="854"/>
        <v>0</v>
      </c>
      <c r="F469" s="43"/>
      <c r="G469" s="212">
        <f t="shared" ref="G469:I469" si="855">+G369</f>
        <v>0</v>
      </c>
      <c r="H469" s="212">
        <f t="shared" si="855"/>
        <v>0</v>
      </c>
      <c r="I469" s="212">
        <f t="shared" si="855"/>
        <v>0</v>
      </c>
      <c r="J469" s="68">
        <f t="shared" si="792"/>
        <v>0</v>
      </c>
      <c r="K469" s="42"/>
      <c r="L469" s="212">
        <f t="shared" ref="L469:N469" si="856">+L369</f>
        <v>0</v>
      </c>
      <c r="M469" s="212">
        <f t="shared" si="856"/>
        <v>0</v>
      </c>
      <c r="N469" s="212">
        <f t="shared" si="856"/>
        <v>0</v>
      </c>
      <c r="O469" s="68">
        <f t="shared" si="794"/>
        <v>0</v>
      </c>
      <c r="P469" s="42"/>
      <c r="Q469" s="123" t="str">
        <f t="shared" ref="Q469:R469" si="857">+Q433</f>
        <v>ja</v>
      </c>
      <c r="R469" s="123" t="str">
        <f t="shared" si="857"/>
        <v>ja</v>
      </c>
      <c r="S469" s="123">
        <f>IF(Q469="nee",0,(J469-O469)*(tab!$C$20*tab!$D$8+tab!$D$23))</f>
        <v>0</v>
      </c>
      <c r="T469" s="123">
        <f>IF((J469-O469)&lt;=0,0,(G469-L469)*tab!$E$30+(H469-M469)*tab!$F$30+(I469-N469)*tab!$G$30)</f>
        <v>0</v>
      </c>
      <c r="U469" s="123">
        <f t="shared" si="796"/>
        <v>0</v>
      </c>
      <c r="V469" s="181"/>
      <c r="W469" s="123">
        <f>IF(R469="nee",0,IF((J469-O469)&lt;0,0,(J469-O469)*tab!$C$58))</f>
        <v>0</v>
      </c>
      <c r="X469" s="123">
        <f>IF(R469="nee",0,(G469-L469)*tab!$G$58+(H469-M469)*tab!$H$58+(I469-N469)*tab!$I$58)</f>
        <v>0</v>
      </c>
      <c r="Y469" s="123">
        <f t="shared" si="797"/>
        <v>0</v>
      </c>
      <c r="Z469" s="5"/>
      <c r="AA469" s="22"/>
    </row>
    <row r="470" spans="1:27" ht="12" customHeight="1" x14ac:dyDescent="0.2">
      <c r="A470" s="12"/>
      <c r="B470" s="18"/>
      <c r="C470" s="1">
        <v>18</v>
      </c>
      <c r="D470" s="211">
        <f t="shared" ref="D470:E470" si="858">+D434</f>
        <v>0</v>
      </c>
      <c r="E470" s="212">
        <f t="shared" si="858"/>
        <v>0</v>
      </c>
      <c r="F470" s="43"/>
      <c r="G470" s="212">
        <f t="shared" ref="G470:I470" si="859">+G370</f>
        <v>0</v>
      </c>
      <c r="H470" s="212">
        <f t="shared" si="859"/>
        <v>0</v>
      </c>
      <c r="I470" s="212">
        <f t="shared" si="859"/>
        <v>0</v>
      </c>
      <c r="J470" s="68">
        <f t="shared" si="792"/>
        <v>0</v>
      </c>
      <c r="K470" s="42"/>
      <c r="L470" s="212">
        <f t="shared" ref="L470:N470" si="860">+L370</f>
        <v>0</v>
      </c>
      <c r="M470" s="212">
        <f t="shared" si="860"/>
        <v>0</v>
      </c>
      <c r="N470" s="212">
        <f t="shared" si="860"/>
        <v>0</v>
      </c>
      <c r="O470" s="68">
        <f t="shared" si="794"/>
        <v>0</v>
      </c>
      <c r="P470" s="42"/>
      <c r="Q470" s="123" t="str">
        <f t="shared" ref="Q470:R470" si="861">+Q434</f>
        <v>ja</v>
      </c>
      <c r="R470" s="123" t="str">
        <f t="shared" si="861"/>
        <v>ja</v>
      </c>
      <c r="S470" s="123">
        <f>IF(Q470="nee",0,(J470-O470)*(tab!$C$20*tab!$D$8+tab!$D$23))</f>
        <v>0</v>
      </c>
      <c r="T470" s="123">
        <f>IF((J470-O470)&lt;=0,0,(G470-L470)*tab!$E$30+(H470-M470)*tab!$F$30+(I470-N470)*tab!$G$30)</f>
        <v>0</v>
      </c>
      <c r="U470" s="123">
        <f t="shared" si="796"/>
        <v>0</v>
      </c>
      <c r="V470" s="181"/>
      <c r="W470" s="123">
        <f>IF(R470="nee",0,IF((J470-O470)&lt;0,0,(J470-O470)*tab!$C$58))</f>
        <v>0</v>
      </c>
      <c r="X470" s="123">
        <f>IF(R470="nee",0,(G470-L470)*tab!$G$58+(H470-M470)*tab!$H$58+(I470-N470)*tab!$I$58)</f>
        <v>0</v>
      </c>
      <c r="Y470" s="123">
        <f t="shared" si="797"/>
        <v>0</v>
      </c>
      <c r="Z470" s="5"/>
      <c r="AA470" s="22"/>
    </row>
    <row r="471" spans="1:27" ht="12" customHeight="1" x14ac:dyDescent="0.2">
      <c r="B471" s="18"/>
      <c r="C471" s="1">
        <v>19</v>
      </c>
      <c r="D471" s="211">
        <f t="shared" ref="D471:E471" si="862">+D435</f>
        <v>0</v>
      </c>
      <c r="E471" s="212">
        <f t="shared" si="862"/>
        <v>0</v>
      </c>
      <c r="F471" s="43"/>
      <c r="G471" s="212">
        <f t="shared" ref="G471:I471" si="863">+G371</f>
        <v>0</v>
      </c>
      <c r="H471" s="212">
        <f t="shared" si="863"/>
        <v>0</v>
      </c>
      <c r="I471" s="212">
        <f t="shared" si="863"/>
        <v>0</v>
      </c>
      <c r="J471" s="68">
        <f t="shared" si="792"/>
        <v>0</v>
      </c>
      <c r="K471" s="42"/>
      <c r="L471" s="212">
        <f t="shared" ref="L471:N471" si="864">+L371</f>
        <v>0</v>
      </c>
      <c r="M471" s="212">
        <f t="shared" si="864"/>
        <v>0</v>
      </c>
      <c r="N471" s="212">
        <f t="shared" si="864"/>
        <v>0</v>
      </c>
      <c r="O471" s="68">
        <f t="shared" si="794"/>
        <v>0</v>
      </c>
      <c r="P471" s="42"/>
      <c r="Q471" s="123" t="str">
        <f t="shared" ref="Q471:R471" si="865">+Q435</f>
        <v>ja</v>
      </c>
      <c r="R471" s="123" t="str">
        <f t="shared" si="865"/>
        <v>ja</v>
      </c>
      <c r="S471" s="123">
        <f>IF(Q471="nee",0,(J471-O471)*(tab!$C$20*tab!$D$8+tab!$D$23))</f>
        <v>0</v>
      </c>
      <c r="T471" s="123">
        <f>IF((J471-O471)&lt;=0,0,(G471-L471)*tab!$E$30+(H471-M471)*tab!$F$30+(I471-N471)*tab!$G$30)</f>
        <v>0</v>
      </c>
      <c r="U471" s="123">
        <f t="shared" si="796"/>
        <v>0</v>
      </c>
      <c r="V471" s="181"/>
      <c r="W471" s="123">
        <f>IF(R471="nee",0,IF((J471-O471)&lt;0,0,(J471-O471)*tab!$C$58))</f>
        <v>0</v>
      </c>
      <c r="X471" s="123">
        <f>IF(R471="nee",0,(G471-L471)*tab!$G$58+(H471-M471)*tab!$H$58+(I471-N471)*tab!$I$58)</f>
        <v>0</v>
      </c>
      <c r="Y471" s="123">
        <f t="shared" si="797"/>
        <v>0</v>
      </c>
      <c r="Z471" s="5"/>
      <c r="AA471" s="22"/>
    </row>
    <row r="472" spans="1:27" ht="12" customHeight="1" x14ac:dyDescent="0.2">
      <c r="B472" s="18"/>
      <c r="C472" s="1">
        <v>20</v>
      </c>
      <c r="D472" s="211">
        <f t="shared" ref="D472:E472" si="866">+D436</f>
        <v>0</v>
      </c>
      <c r="E472" s="212">
        <f t="shared" si="866"/>
        <v>0</v>
      </c>
      <c r="F472" s="43"/>
      <c r="G472" s="212">
        <f t="shared" ref="G472:I472" si="867">+G372</f>
        <v>0</v>
      </c>
      <c r="H472" s="212">
        <f t="shared" si="867"/>
        <v>0</v>
      </c>
      <c r="I472" s="212">
        <f t="shared" si="867"/>
        <v>0</v>
      </c>
      <c r="J472" s="68">
        <f t="shared" si="792"/>
        <v>0</v>
      </c>
      <c r="K472" s="42"/>
      <c r="L472" s="212">
        <f t="shared" ref="L472:N472" si="868">+L372</f>
        <v>0</v>
      </c>
      <c r="M472" s="212">
        <f t="shared" si="868"/>
        <v>0</v>
      </c>
      <c r="N472" s="212">
        <f t="shared" si="868"/>
        <v>0</v>
      </c>
      <c r="O472" s="68">
        <f t="shared" si="794"/>
        <v>0</v>
      </c>
      <c r="P472" s="42"/>
      <c r="Q472" s="123" t="str">
        <f t="shared" ref="Q472:R472" si="869">+Q436</f>
        <v>ja</v>
      </c>
      <c r="R472" s="123" t="str">
        <f t="shared" si="869"/>
        <v>ja</v>
      </c>
      <c r="S472" s="123">
        <f>IF(Q472="nee",0,(J472-O472)*(tab!$C$20*tab!$D$8+tab!$D$23))</f>
        <v>0</v>
      </c>
      <c r="T472" s="123">
        <f>IF((J472-O472)&lt;=0,0,(G472-L472)*tab!$E$30+(H472-M472)*tab!$F$30+(I472-N472)*tab!$G$30)</f>
        <v>0</v>
      </c>
      <c r="U472" s="123">
        <f t="shared" si="796"/>
        <v>0</v>
      </c>
      <c r="V472" s="181"/>
      <c r="W472" s="123">
        <f>IF(R472="nee",0,IF((J472-O472)&lt;0,0,(J472-O472)*tab!$C$58))</f>
        <v>0</v>
      </c>
      <c r="X472" s="123">
        <f>IF(R472="nee",0,(G472-L472)*tab!$G$58+(H472-M472)*tab!$H$58+(I472-N472)*tab!$I$58)</f>
        <v>0</v>
      </c>
      <c r="Y472" s="123">
        <f t="shared" si="797"/>
        <v>0</v>
      </c>
      <c r="Z472" s="5"/>
      <c r="AA472" s="22"/>
    </row>
    <row r="473" spans="1:27" ht="12" customHeight="1" x14ac:dyDescent="0.2">
      <c r="B473" s="18"/>
      <c r="C473" s="1">
        <v>21</v>
      </c>
      <c r="D473" s="211">
        <f t="shared" ref="D473:E473" si="870">+D437</f>
        <v>0</v>
      </c>
      <c r="E473" s="212">
        <f t="shared" si="870"/>
        <v>0</v>
      </c>
      <c r="F473" s="43"/>
      <c r="G473" s="212">
        <f t="shared" ref="G473:I473" si="871">+G373</f>
        <v>0</v>
      </c>
      <c r="H473" s="212">
        <f t="shared" si="871"/>
        <v>0</v>
      </c>
      <c r="I473" s="212">
        <f t="shared" si="871"/>
        <v>0</v>
      </c>
      <c r="J473" s="68">
        <f t="shared" si="792"/>
        <v>0</v>
      </c>
      <c r="K473" s="42"/>
      <c r="L473" s="212">
        <f t="shared" ref="L473:N473" si="872">+L373</f>
        <v>0</v>
      </c>
      <c r="M473" s="212">
        <f t="shared" si="872"/>
        <v>0</v>
      </c>
      <c r="N473" s="212">
        <f t="shared" si="872"/>
        <v>0</v>
      </c>
      <c r="O473" s="68">
        <f t="shared" si="794"/>
        <v>0</v>
      </c>
      <c r="P473" s="42"/>
      <c r="Q473" s="123" t="str">
        <f t="shared" ref="Q473:R473" si="873">+Q437</f>
        <v>ja</v>
      </c>
      <c r="R473" s="123" t="str">
        <f t="shared" si="873"/>
        <v>ja</v>
      </c>
      <c r="S473" s="123">
        <f>IF(Q473="nee",0,(J473-O473)*(tab!$C$20*tab!$D$8+tab!$D$23))</f>
        <v>0</v>
      </c>
      <c r="T473" s="123">
        <f>IF((J473-O473)&lt;=0,0,(G473-L473)*tab!$E$30+(H473-M473)*tab!$F$30+(I473-N473)*tab!$G$30)</f>
        <v>0</v>
      </c>
      <c r="U473" s="123">
        <f t="shared" si="796"/>
        <v>0</v>
      </c>
      <c r="V473" s="181"/>
      <c r="W473" s="123">
        <f>IF(R473="nee",0,IF((J473-O473)&lt;0,0,(J473-O473)*tab!$C$58))</f>
        <v>0</v>
      </c>
      <c r="X473" s="123">
        <f>IF(R473="nee",0,(G473-L473)*tab!$G$58+(H473-M473)*tab!$H$58+(I473-N473)*tab!$I$58)</f>
        <v>0</v>
      </c>
      <c r="Y473" s="123">
        <f t="shared" si="797"/>
        <v>0</v>
      </c>
      <c r="Z473" s="5"/>
      <c r="AA473" s="22"/>
    </row>
    <row r="474" spans="1:27" ht="12" customHeight="1" x14ac:dyDescent="0.2">
      <c r="B474" s="18"/>
      <c r="C474" s="1">
        <v>22</v>
      </c>
      <c r="D474" s="211">
        <f t="shared" ref="D474:E474" si="874">+D438</f>
        <v>0</v>
      </c>
      <c r="E474" s="212">
        <f t="shared" si="874"/>
        <v>0</v>
      </c>
      <c r="F474" s="43"/>
      <c r="G474" s="212">
        <f t="shared" ref="G474:I474" si="875">+G374</f>
        <v>0</v>
      </c>
      <c r="H474" s="212">
        <f t="shared" si="875"/>
        <v>0</v>
      </c>
      <c r="I474" s="212">
        <f t="shared" si="875"/>
        <v>0</v>
      </c>
      <c r="J474" s="68">
        <f t="shared" si="792"/>
        <v>0</v>
      </c>
      <c r="K474" s="42"/>
      <c r="L474" s="212">
        <f t="shared" ref="L474:N474" si="876">+L374</f>
        <v>0</v>
      </c>
      <c r="M474" s="212">
        <f t="shared" si="876"/>
        <v>0</v>
      </c>
      <c r="N474" s="212">
        <f t="shared" si="876"/>
        <v>0</v>
      </c>
      <c r="O474" s="68">
        <f t="shared" si="794"/>
        <v>0</v>
      </c>
      <c r="P474" s="42"/>
      <c r="Q474" s="123" t="str">
        <f t="shared" ref="Q474:R474" si="877">+Q438</f>
        <v>ja</v>
      </c>
      <c r="R474" s="123" t="str">
        <f t="shared" si="877"/>
        <v>ja</v>
      </c>
      <c r="S474" s="123">
        <f>IF(Q474="nee",0,(J474-O474)*(tab!$C$20*tab!$D$8+tab!$D$23))</f>
        <v>0</v>
      </c>
      <c r="T474" s="123">
        <f>IF((J474-O474)&lt;=0,0,(G474-L474)*tab!$E$30+(H474-M474)*tab!$F$30+(I474-N474)*tab!$G$30)</f>
        <v>0</v>
      </c>
      <c r="U474" s="123">
        <f t="shared" si="796"/>
        <v>0</v>
      </c>
      <c r="V474" s="181"/>
      <c r="W474" s="123">
        <f>IF(R474="nee",0,IF((J474-O474)&lt;0,0,(J474-O474)*tab!$C$58))</f>
        <v>0</v>
      </c>
      <c r="X474" s="123">
        <f>IF(R474="nee",0,(G474-L474)*tab!$G$58+(H474-M474)*tab!$H$58+(I474-N474)*tab!$I$58)</f>
        <v>0</v>
      </c>
      <c r="Y474" s="123">
        <f t="shared" si="797"/>
        <v>0</v>
      </c>
      <c r="Z474" s="5"/>
      <c r="AA474" s="22"/>
    </row>
    <row r="475" spans="1:27" ht="12" customHeight="1" x14ac:dyDescent="0.2">
      <c r="B475" s="18"/>
      <c r="C475" s="1">
        <v>23</v>
      </c>
      <c r="D475" s="211">
        <f t="shared" ref="D475:E475" si="878">+D439</f>
        <v>0</v>
      </c>
      <c r="E475" s="212">
        <f t="shared" si="878"/>
        <v>0</v>
      </c>
      <c r="F475" s="43"/>
      <c r="G475" s="212">
        <f t="shared" ref="G475:I475" si="879">+G375</f>
        <v>0</v>
      </c>
      <c r="H475" s="212">
        <f t="shared" si="879"/>
        <v>0</v>
      </c>
      <c r="I475" s="212">
        <f t="shared" si="879"/>
        <v>0</v>
      </c>
      <c r="J475" s="68">
        <f t="shared" si="792"/>
        <v>0</v>
      </c>
      <c r="K475" s="42"/>
      <c r="L475" s="212">
        <f t="shared" ref="L475:N475" si="880">+L375</f>
        <v>0</v>
      </c>
      <c r="M475" s="212">
        <f t="shared" si="880"/>
        <v>0</v>
      </c>
      <c r="N475" s="212">
        <f t="shared" si="880"/>
        <v>0</v>
      </c>
      <c r="O475" s="68">
        <f t="shared" si="794"/>
        <v>0</v>
      </c>
      <c r="P475" s="42"/>
      <c r="Q475" s="123" t="str">
        <f t="shared" ref="Q475:R475" si="881">+Q439</f>
        <v>ja</v>
      </c>
      <c r="R475" s="123" t="str">
        <f t="shared" si="881"/>
        <v>ja</v>
      </c>
      <c r="S475" s="123">
        <f>IF(Q475="nee",0,(J475-O475)*(tab!$C$20*tab!$D$8+tab!$D$23))</f>
        <v>0</v>
      </c>
      <c r="T475" s="123">
        <f>IF((J475-O475)&lt;=0,0,(G475-L475)*tab!$E$30+(H475-M475)*tab!$F$30+(I475-N475)*tab!$G$30)</f>
        <v>0</v>
      </c>
      <c r="U475" s="123">
        <f t="shared" si="796"/>
        <v>0</v>
      </c>
      <c r="V475" s="181"/>
      <c r="W475" s="123">
        <f>IF(R475="nee",0,IF((J475-O475)&lt;0,0,(J475-O475)*tab!$C$58))</f>
        <v>0</v>
      </c>
      <c r="X475" s="123">
        <f>IF(R475="nee",0,(G475-L475)*tab!$G$58+(H475-M475)*tab!$H$58+(I475-N475)*tab!$I$58)</f>
        <v>0</v>
      </c>
      <c r="Y475" s="123">
        <f t="shared" si="797"/>
        <v>0</v>
      </c>
      <c r="Z475" s="5"/>
      <c r="AA475" s="22"/>
    </row>
    <row r="476" spans="1:27" ht="12" customHeight="1" x14ac:dyDescent="0.2">
      <c r="B476" s="18"/>
      <c r="C476" s="1">
        <v>24</v>
      </c>
      <c r="D476" s="211">
        <f t="shared" ref="D476:E476" si="882">+D440</f>
        <v>0</v>
      </c>
      <c r="E476" s="212">
        <f t="shared" si="882"/>
        <v>0</v>
      </c>
      <c r="F476" s="43"/>
      <c r="G476" s="212">
        <f t="shared" ref="G476:I476" si="883">+G376</f>
        <v>0</v>
      </c>
      <c r="H476" s="212">
        <f t="shared" si="883"/>
        <v>0</v>
      </c>
      <c r="I476" s="212">
        <f t="shared" si="883"/>
        <v>0</v>
      </c>
      <c r="J476" s="68">
        <f t="shared" si="792"/>
        <v>0</v>
      </c>
      <c r="K476" s="42"/>
      <c r="L476" s="212">
        <f t="shared" ref="L476:N476" si="884">+L376</f>
        <v>0</v>
      </c>
      <c r="M476" s="212">
        <f t="shared" si="884"/>
        <v>0</v>
      </c>
      <c r="N476" s="212">
        <f t="shared" si="884"/>
        <v>0</v>
      </c>
      <c r="O476" s="68">
        <f t="shared" si="794"/>
        <v>0</v>
      </c>
      <c r="P476" s="42"/>
      <c r="Q476" s="123" t="str">
        <f t="shared" ref="Q476:R476" si="885">+Q440</f>
        <v>ja</v>
      </c>
      <c r="R476" s="123" t="str">
        <f t="shared" si="885"/>
        <v>ja</v>
      </c>
      <c r="S476" s="123">
        <f>IF(Q476="nee",0,(J476-O476)*(tab!$C$20*tab!$D$8+tab!$D$23))</f>
        <v>0</v>
      </c>
      <c r="T476" s="123">
        <f>IF((J476-O476)&lt;=0,0,(G476-L476)*tab!$E$30+(H476-M476)*tab!$F$30+(I476-N476)*tab!$G$30)</f>
        <v>0</v>
      </c>
      <c r="U476" s="123">
        <f t="shared" si="796"/>
        <v>0</v>
      </c>
      <c r="V476" s="181"/>
      <c r="W476" s="123">
        <f>IF(R476="nee",0,IF((J476-O476)&lt;0,0,(J476-O476)*tab!$C$58))</f>
        <v>0</v>
      </c>
      <c r="X476" s="123">
        <f>IF(R476="nee",0,(G476-L476)*tab!$G$58+(H476-M476)*tab!$H$58+(I476-N476)*tab!$I$58)</f>
        <v>0</v>
      </c>
      <c r="Y476" s="123">
        <f t="shared" si="797"/>
        <v>0</v>
      </c>
      <c r="Z476" s="5"/>
      <c r="AA476" s="22"/>
    </row>
    <row r="477" spans="1:27" ht="12" customHeight="1" x14ac:dyDescent="0.2">
      <c r="B477" s="18"/>
      <c r="C477" s="1">
        <v>25</v>
      </c>
      <c r="D477" s="211">
        <f t="shared" ref="D477:E477" si="886">+D441</f>
        <v>0</v>
      </c>
      <c r="E477" s="212">
        <f t="shared" si="886"/>
        <v>0</v>
      </c>
      <c r="F477" s="43"/>
      <c r="G477" s="212">
        <f t="shared" ref="G477:I477" si="887">+G377</f>
        <v>0</v>
      </c>
      <c r="H477" s="212">
        <f t="shared" si="887"/>
        <v>0</v>
      </c>
      <c r="I477" s="212">
        <f t="shared" si="887"/>
        <v>0</v>
      </c>
      <c r="J477" s="68">
        <f t="shared" si="792"/>
        <v>0</v>
      </c>
      <c r="K477" s="42"/>
      <c r="L477" s="212">
        <f t="shared" ref="L477:N477" si="888">+L377</f>
        <v>0</v>
      </c>
      <c r="M477" s="212">
        <f t="shared" si="888"/>
        <v>0</v>
      </c>
      <c r="N477" s="212">
        <f t="shared" si="888"/>
        <v>0</v>
      </c>
      <c r="O477" s="68">
        <f t="shared" si="794"/>
        <v>0</v>
      </c>
      <c r="P477" s="42"/>
      <c r="Q477" s="123" t="str">
        <f t="shared" ref="Q477:R477" si="889">+Q441</f>
        <v>ja</v>
      </c>
      <c r="R477" s="123" t="str">
        <f t="shared" si="889"/>
        <v>ja</v>
      </c>
      <c r="S477" s="123">
        <f>IF(Q477="nee",0,(J477-O477)*(tab!$C$20*tab!$D$8+tab!$D$23))</f>
        <v>0</v>
      </c>
      <c r="T477" s="123">
        <f>IF((J477-O477)&lt;=0,0,(G477-L477)*tab!$E$30+(H477-M477)*tab!$F$30+(I477-N477)*tab!$G$30)</f>
        <v>0</v>
      </c>
      <c r="U477" s="123">
        <f t="shared" si="796"/>
        <v>0</v>
      </c>
      <c r="V477" s="181"/>
      <c r="W477" s="123">
        <f>IF(R477="nee",0,IF((J477-O477)&lt;0,0,(J477-O477)*tab!$C$58))</f>
        <v>0</v>
      </c>
      <c r="X477" s="123">
        <f>IF(R477="nee",0,(G477-L477)*tab!$G$58+(H477-M477)*tab!$H$58+(I477-N477)*tab!$I$58)</f>
        <v>0</v>
      </c>
      <c r="Y477" s="123">
        <f t="shared" si="797"/>
        <v>0</v>
      </c>
      <c r="Z477" s="5"/>
      <c r="AA477" s="22"/>
    </row>
    <row r="478" spans="1:27" ht="12" customHeight="1" x14ac:dyDescent="0.2">
      <c r="B478" s="18"/>
      <c r="C478" s="1">
        <v>26</v>
      </c>
      <c r="D478" s="211">
        <f t="shared" ref="D478:E478" si="890">+D442</f>
        <v>0</v>
      </c>
      <c r="E478" s="212">
        <f t="shared" si="890"/>
        <v>0</v>
      </c>
      <c r="F478" s="43"/>
      <c r="G478" s="212">
        <f t="shared" ref="G478:I478" si="891">+G378</f>
        <v>0</v>
      </c>
      <c r="H478" s="212">
        <f t="shared" si="891"/>
        <v>0</v>
      </c>
      <c r="I478" s="212">
        <f t="shared" si="891"/>
        <v>0</v>
      </c>
      <c r="J478" s="68">
        <f t="shared" si="792"/>
        <v>0</v>
      </c>
      <c r="K478" s="42"/>
      <c r="L478" s="212">
        <f t="shared" ref="L478:N478" si="892">+L378</f>
        <v>0</v>
      </c>
      <c r="M478" s="212">
        <f t="shared" si="892"/>
        <v>0</v>
      </c>
      <c r="N478" s="212">
        <f t="shared" si="892"/>
        <v>0</v>
      </c>
      <c r="O478" s="68">
        <f t="shared" si="794"/>
        <v>0</v>
      </c>
      <c r="P478" s="42"/>
      <c r="Q478" s="123" t="str">
        <f t="shared" ref="Q478:R478" si="893">+Q442</f>
        <v>ja</v>
      </c>
      <c r="R478" s="123" t="str">
        <f t="shared" si="893"/>
        <v>ja</v>
      </c>
      <c r="S478" s="123">
        <f>IF(Q478="nee",0,(J478-O478)*(tab!$C$20*tab!$D$8+tab!$D$23))</f>
        <v>0</v>
      </c>
      <c r="T478" s="123">
        <f>IF((J478-O478)&lt;=0,0,(G478-L478)*tab!$E$30+(H478-M478)*tab!$F$30+(I478-N478)*tab!$G$30)</f>
        <v>0</v>
      </c>
      <c r="U478" s="123">
        <f t="shared" si="796"/>
        <v>0</v>
      </c>
      <c r="V478" s="181"/>
      <c r="W478" s="123">
        <f>IF(R478="nee",0,IF((J478-O478)&lt;0,0,(J478-O478)*tab!$C$58))</f>
        <v>0</v>
      </c>
      <c r="X478" s="123">
        <f>IF(R478="nee",0,(G478-L478)*tab!$G$58+(H478-M478)*tab!$H$58+(I478-N478)*tab!$I$58)</f>
        <v>0</v>
      </c>
      <c r="Y478" s="123">
        <f t="shared" si="797"/>
        <v>0</v>
      </c>
      <c r="Z478" s="5"/>
      <c r="AA478" s="22"/>
    </row>
    <row r="479" spans="1:27" ht="12" customHeight="1" x14ac:dyDescent="0.2">
      <c r="B479" s="18"/>
      <c r="C479" s="1">
        <v>27</v>
      </c>
      <c r="D479" s="211">
        <f t="shared" ref="D479:E479" si="894">+D443</f>
        <v>0</v>
      </c>
      <c r="E479" s="212">
        <f t="shared" si="894"/>
        <v>0</v>
      </c>
      <c r="F479" s="43"/>
      <c r="G479" s="212">
        <f t="shared" ref="G479:I479" si="895">+G379</f>
        <v>0</v>
      </c>
      <c r="H479" s="212">
        <f t="shared" si="895"/>
        <v>0</v>
      </c>
      <c r="I479" s="212">
        <f t="shared" si="895"/>
        <v>0</v>
      </c>
      <c r="J479" s="68">
        <f t="shared" si="792"/>
        <v>0</v>
      </c>
      <c r="K479" s="42"/>
      <c r="L479" s="212">
        <f t="shared" ref="L479:N479" si="896">+L379</f>
        <v>0</v>
      </c>
      <c r="M479" s="212">
        <f t="shared" si="896"/>
        <v>0</v>
      </c>
      <c r="N479" s="212">
        <f t="shared" si="896"/>
        <v>0</v>
      </c>
      <c r="O479" s="68">
        <f t="shared" si="794"/>
        <v>0</v>
      </c>
      <c r="P479" s="42"/>
      <c r="Q479" s="123" t="str">
        <f t="shared" ref="Q479:R479" si="897">+Q443</f>
        <v>ja</v>
      </c>
      <c r="R479" s="123" t="str">
        <f t="shared" si="897"/>
        <v>ja</v>
      </c>
      <c r="S479" s="123">
        <f>IF(Q479="nee",0,(J479-O479)*(tab!$C$20*tab!$D$8+tab!$D$23))</f>
        <v>0</v>
      </c>
      <c r="T479" s="123">
        <f>IF((J479-O479)&lt;=0,0,(G479-L479)*tab!$E$30+(H479-M479)*tab!$F$30+(I479-N479)*tab!$G$30)</f>
        <v>0</v>
      </c>
      <c r="U479" s="123">
        <f t="shared" si="796"/>
        <v>0</v>
      </c>
      <c r="V479" s="181"/>
      <c r="W479" s="123">
        <f>IF(R479="nee",0,IF((J479-O479)&lt;0,0,(J479-O479)*tab!$C$58))</f>
        <v>0</v>
      </c>
      <c r="X479" s="123">
        <f>IF(R479="nee",0,(G479-L479)*tab!$G$58+(H479-M479)*tab!$H$58+(I479-N479)*tab!$I$58)</f>
        <v>0</v>
      </c>
      <c r="Y479" s="123">
        <f t="shared" si="797"/>
        <v>0</v>
      </c>
      <c r="Z479" s="5"/>
      <c r="AA479" s="22"/>
    </row>
    <row r="480" spans="1:27" ht="12" customHeight="1" x14ac:dyDescent="0.2">
      <c r="B480" s="18"/>
      <c r="C480" s="1">
        <v>28</v>
      </c>
      <c r="D480" s="211">
        <f t="shared" ref="D480:E480" si="898">+D444</f>
        <v>0</v>
      </c>
      <c r="E480" s="212">
        <f t="shared" si="898"/>
        <v>0</v>
      </c>
      <c r="F480" s="43"/>
      <c r="G480" s="212">
        <f t="shared" ref="G480:I480" si="899">+G380</f>
        <v>0</v>
      </c>
      <c r="H480" s="212">
        <f t="shared" si="899"/>
        <v>0</v>
      </c>
      <c r="I480" s="212">
        <f t="shared" si="899"/>
        <v>0</v>
      </c>
      <c r="J480" s="68">
        <f t="shared" si="792"/>
        <v>0</v>
      </c>
      <c r="K480" s="42"/>
      <c r="L480" s="212">
        <f t="shared" ref="L480:N480" si="900">+L380</f>
        <v>0</v>
      </c>
      <c r="M480" s="212">
        <f t="shared" si="900"/>
        <v>0</v>
      </c>
      <c r="N480" s="212">
        <f t="shared" si="900"/>
        <v>0</v>
      </c>
      <c r="O480" s="68">
        <f t="shared" si="794"/>
        <v>0</v>
      </c>
      <c r="P480" s="42"/>
      <c r="Q480" s="123" t="str">
        <f t="shared" ref="Q480:R480" si="901">+Q444</f>
        <v>ja</v>
      </c>
      <c r="R480" s="123" t="str">
        <f t="shared" si="901"/>
        <v>ja</v>
      </c>
      <c r="S480" s="123">
        <f>IF(Q480="nee",0,(J480-O480)*(tab!$C$20*tab!$D$8+tab!$D$23))</f>
        <v>0</v>
      </c>
      <c r="T480" s="123">
        <f>IF((J480-O480)&lt;=0,0,(G480-L480)*tab!$E$30+(H480-M480)*tab!$F$30+(I480-N480)*tab!$G$30)</f>
        <v>0</v>
      </c>
      <c r="U480" s="123">
        <f t="shared" si="796"/>
        <v>0</v>
      </c>
      <c r="V480" s="181"/>
      <c r="W480" s="123">
        <f>IF(R480="nee",0,IF((J480-O480)&lt;0,0,(J480-O480)*tab!$C$58))</f>
        <v>0</v>
      </c>
      <c r="X480" s="123">
        <f>IF(R480="nee",0,(G480-L480)*tab!$G$58+(H480-M480)*tab!$H$58+(I480-N480)*tab!$I$58)</f>
        <v>0</v>
      </c>
      <c r="Y480" s="123">
        <f t="shared" si="797"/>
        <v>0</v>
      </c>
      <c r="Z480" s="5"/>
      <c r="AA480" s="22"/>
    </row>
    <row r="481" spans="2:27" ht="12" customHeight="1" x14ac:dyDescent="0.2">
      <c r="B481" s="18"/>
      <c r="C481" s="1">
        <v>29</v>
      </c>
      <c r="D481" s="211">
        <f t="shared" ref="D481:E481" si="902">+D445</f>
        <v>0</v>
      </c>
      <c r="E481" s="212">
        <f t="shared" si="902"/>
        <v>0</v>
      </c>
      <c r="F481" s="43"/>
      <c r="G481" s="212">
        <f t="shared" ref="G481:I481" si="903">+G381</f>
        <v>0</v>
      </c>
      <c r="H481" s="212">
        <f t="shared" si="903"/>
        <v>0</v>
      </c>
      <c r="I481" s="212">
        <f t="shared" si="903"/>
        <v>0</v>
      </c>
      <c r="J481" s="68">
        <f t="shared" si="792"/>
        <v>0</v>
      </c>
      <c r="K481" s="42"/>
      <c r="L481" s="212">
        <f t="shared" ref="L481:N481" si="904">+L381</f>
        <v>0</v>
      </c>
      <c r="M481" s="212">
        <f t="shared" si="904"/>
        <v>0</v>
      </c>
      <c r="N481" s="212">
        <f t="shared" si="904"/>
        <v>0</v>
      </c>
      <c r="O481" s="68">
        <f t="shared" si="794"/>
        <v>0</v>
      </c>
      <c r="P481" s="42"/>
      <c r="Q481" s="123" t="str">
        <f t="shared" ref="Q481:R481" si="905">+Q445</f>
        <v>ja</v>
      </c>
      <c r="R481" s="123" t="str">
        <f t="shared" si="905"/>
        <v>ja</v>
      </c>
      <c r="S481" s="123">
        <f>IF(Q481="nee",0,(J481-O481)*(tab!$C$20*tab!$D$8+tab!$D$23))</f>
        <v>0</v>
      </c>
      <c r="T481" s="123">
        <f>IF((J481-O481)&lt;=0,0,(G481-L481)*tab!$E$30+(H481-M481)*tab!$F$30+(I481-N481)*tab!$G$30)</f>
        <v>0</v>
      </c>
      <c r="U481" s="123">
        <f t="shared" si="796"/>
        <v>0</v>
      </c>
      <c r="V481" s="181"/>
      <c r="W481" s="123">
        <f>IF(R481="nee",0,IF((J481-O481)&lt;0,0,(J481-O481)*tab!$C$58))</f>
        <v>0</v>
      </c>
      <c r="X481" s="123">
        <f>IF(R481="nee",0,(G481-L481)*tab!$G$58+(H481-M481)*tab!$H$58+(I481-N481)*tab!$I$58)</f>
        <v>0</v>
      </c>
      <c r="Y481" s="123">
        <f t="shared" si="797"/>
        <v>0</v>
      </c>
      <c r="Z481" s="5"/>
      <c r="AA481" s="22"/>
    </row>
    <row r="482" spans="2:27" ht="12" customHeight="1" x14ac:dyDescent="0.2">
      <c r="B482" s="18"/>
      <c r="C482" s="1">
        <v>30</v>
      </c>
      <c r="D482" s="211">
        <f t="shared" ref="D482:E482" si="906">+D446</f>
        <v>0</v>
      </c>
      <c r="E482" s="212">
        <f t="shared" si="906"/>
        <v>0</v>
      </c>
      <c r="F482" s="43"/>
      <c r="G482" s="212">
        <f t="shared" ref="G482:I482" si="907">+G382</f>
        <v>0</v>
      </c>
      <c r="H482" s="212">
        <f t="shared" si="907"/>
        <v>0</v>
      </c>
      <c r="I482" s="212">
        <f t="shared" si="907"/>
        <v>0</v>
      </c>
      <c r="J482" s="68">
        <f t="shared" si="792"/>
        <v>0</v>
      </c>
      <c r="K482" s="42"/>
      <c r="L482" s="212">
        <f t="shared" ref="L482:N482" si="908">+L382</f>
        <v>0</v>
      </c>
      <c r="M482" s="212">
        <f t="shared" si="908"/>
        <v>0</v>
      </c>
      <c r="N482" s="212">
        <f t="shared" si="908"/>
        <v>0</v>
      </c>
      <c r="O482" s="68">
        <f t="shared" si="794"/>
        <v>0</v>
      </c>
      <c r="P482" s="42"/>
      <c r="Q482" s="123" t="str">
        <f t="shared" ref="Q482:R482" si="909">+Q446</f>
        <v>ja</v>
      </c>
      <c r="R482" s="123" t="str">
        <f t="shared" si="909"/>
        <v>ja</v>
      </c>
      <c r="S482" s="123">
        <f>IF(Q482="nee",0,(J482-O482)*(tab!$C$20*tab!$D$8+tab!$D$23))</f>
        <v>0</v>
      </c>
      <c r="T482" s="123">
        <f>IF((J482-O482)&lt;=0,0,(G482-L482)*tab!$E$30+(H482-M482)*tab!$F$30+(I482-N482)*tab!$G$30)</f>
        <v>0</v>
      </c>
      <c r="U482" s="123">
        <f t="shared" si="796"/>
        <v>0</v>
      </c>
      <c r="V482" s="181"/>
      <c r="W482" s="123">
        <f>IF(R482="nee",0,IF((J482-O482)&lt;0,0,(J482-O482)*tab!$C$58))</f>
        <v>0</v>
      </c>
      <c r="X482" s="123">
        <f>IF(R482="nee",0,(G482-L482)*tab!$G$58+(H482-M482)*tab!$H$58+(I482-N482)*tab!$I$58)</f>
        <v>0</v>
      </c>
      <c r="Y482" s="123">
        <f t="shared" si="797"/>
        <v>0</v>
      </c>
      <c r="Z482" s="5"/>
      <c r="AA482" s="22"/>
    </row>
    <row r="483" spans="2:27" ht="12" customHeight="1" x14ac:dyDescent="0.2">
      <c r="B483" s="80"/>
      <c r="C483" s="73"/>
      <c r="D483" s="83"/>
      <c r="E483" s="83"/>
      <c r="F483" s="112"/>
      <c r="G483" s="113">
        <f>SUM(G453:G478)</f>
        <v>6</v>
      </c>
      <c r="H483" s="113">
        <f>SUM(H453:H478)</f>
        <v>0</v>
      </c>
      <c r="I483" s="113">
        <f>SUM(I453:I478)</f>
        <v>0</v>
      </c>
      <c r="J483" s="113">
        <f>SUM(J453:J478)</f>
        <v>6</v>
      </c>
      <c r="K483" s="114"/>
      <c r="L483" s="113">
        <f>SUM(L453:L478)</f>
        <v>2</v>
      </c>
      <c r="M483" s="113">
        <f>SUM(M453:M478)</f>
        <v>0</v>
      </c>
      <c r="N483" s="113">
        <f>SUM(N453:N478)</f>
        <v>0</v>
      </c>
      <c r="O483" s="113">
        <f>SUM(O453:O478)</f>
        <v>2</v>
      </c>
      <c r="P483" s="114"/>
      <c r="Q483" s="114"/>
      <c r="R483" s="114"/>
      <c r="S483" s="222"/>
      <c r="T483" s="222"/>
      <c r="U483" s="195">
        <f t="shared" ref="U483" si="910">SUM(U453:U482)</f>
        <v>52843.60716</v>
      </c>
      <c r="V483" s="114"/>
      <c r="W483" s="223"/>
      <c r="X483" s="223"/>
      <c r="Y483" s="196">
        <f>SUM(Y453:Y482)</f>
        <v>6718.1500000000005</v>
      </c>
      <c r="Z483" s="5"/>
      <c r="AA483" s="22"/>
    </row>
    <row r="484" spans="2:27" ht="12" customHeight="1" x14ac:dyDescent="0.2">
      <c r="B484" s="18"/>
      <c r="C484" s="1"/>
      <c r="D484" s="38"/>
      <c r="E484" s="38"/>
      <c r="F484" s="45"/>
      <c r="G484" s="98"/>
      <c r="H484" s="98"/>
      <c r="I484" s="98"/>
      <c r="J484" s="47"/>
      <c r="K484" s="47"/>
      <c r="L484" s="98"/>
      <c r="M484" s="98"/>
      <c r="N484" s="98"/>
      <c r="O484" s="47"/>
      <c r="P484" s="47"/>
      <c r="Q484" s="47"/>
      <c r="R484" s="47"/>
      <c r="S484" s="47"/>
      <c r="T484" s="47"/>
      <c r="U484" s="50"/>
      <c r="V484" s="50"/>
      <c r="W484" s="50"/>
      <c r="X484" s="50"/>
      <c r="Y484" s="50"/>
      <c r="Z484" s="51"/>
      <c r="AA484" s="22"/>
    </row>
    <row r="485" spans="2:27" ht="12" customHeight="1" x14ac:dyDescent="0.2">
      <c r="B485" s="18"/>
      <c r="C485" s="1"/>
      <c r="D485" s="38"/>
      <c r="E485" s="38"/>
      <c r="F485" s="45"/>
      <c r="G485" s="98"/>
      <c r="H485" s="98"/>
      <c r="I485" s="98"/>
      <c r="J485" s="47"/>
      <c r="K485" s="47"/>
      <c r="L485" s="98"/>
      <c r="M485" s="98"/>
      <c r="N485" s="98"/>
      <c r="O485" s="47"/>
      <c r="P485" s="47"/>
      <c r="Q485" s="47"/>
      <c r="R485" s="47"/>
      <c r="S485" s="47"/>
      <c r="T485" s="47"/>
      <c r="U485" s="50"/>
      <c r="V485" s="50"/>
      <c r="W485" s="50"/>
      <c r="X485" s="50"/>
      <c r="Y485" s="50"/>
      <c r="Z485" s="51"/>
      <c r="AA485" s="22"/>
    </row>
    <row r="486" spans="2:27" ht="12" customHeight="1" x14ac:dyDescent="0.2">
      <c r="B486" s="18"/>
      <c r="C486" s="1"/>
      <c r="D486" s="38" t="s">
        <v>71</v>
      </c>
      <c r="E486" s="38"/>
      <c r="F486" s="45"/>
      <c r="G486" s="46">
        <f>+G447+G483</f>
        <v>10</v>
      </c>
      <c r="H486" s="46">
        <f t="shared" ref="H486:J486" si="911">+H447+H483</f>
        <v>0</v>
      </c>
      <c r="I486" s="46">
        <f t="shared" si="911"/>
        <v>0</v>
      </c>
      <c r="J486" s="46">
        <f t="shared" si="911"/>
        <v>10</v>
      </c>
      <c r="K486" s="47"/>
      <c r="L486" s="46">
        <f>+L447+L483</f>
        <v>3</v>
      </c>
      <c r="M486" s="46">
        <f t="shared" ref="M486:O486" si="912">+M447+M483</f>
        <v>0</v>
      </c>
      <c r="N486" s="46">
        <f t="shared" si="912"/>
        <v>0</v>
      </c>
      <c r="O486" s="46">
        <f t="shared" si="912"/>
        <v>3</v>
      </c>
      <c r="P486" s="47"/>
      <c r="Q486" s="47"/>
      <c r="R486" s="47"/>
      <c r="S486" s="180" t="s">
        <v>78</v>
      </c>
      <c r="T486" s="106"/>
      <c r="U486" s="106"/>
      <c r="V486" s="106"/>
      <c r="W486" s="81" t="s">
        <v>76</v>
      </c>
      <c r="X486" s="35"/>
      <c r="Y486" s="35"/>
      <c r="Z486" s="51"/>
      <c r="AA486" s="22"/>
    </row>
    <row r="487" spans="2:27" ht="12" customHeight="1" x14ac:dyDescent="0.2">
      <c r="B487" s="18"/>
      <c r="C487" s="1"/>
      <c r="D487" s="38"/>
      <c r="E487" s="38"/>
      <c r="F487" s="45"/>
      <c r="G487" s="98"/>
      <c r="H487" s="98"/>
      <c r="I487" s="98"/>
      <c r="J487" s="98"/>
      <c r="K487" s="47"/>
      <c r="L487" s="98"/>
      <c r="M487" s="98"/>
      <c r="N487" s="98"/>
      <c r="O487" s="98"/>
      <c r="P487" s="47"/>
      <c r="Q487" s="47"/>
      <c r="R487" s="47"/>
      <c r="S487" s="76" t="s">
        <v>111</v>
      </c>
      <c r="T487" s="81"/>
      <c r="U487" s="40" t="s">
        <v>58</v>
      </c>
      <c r="V487" s="40"/>
      <c r="W487" s="76" t="s">
        <v>130</v>
      </c>
      <c r="X487" s="40"/>
      <c r="Y487" s="40" t="s">
        <v>58</v>
      </c>
      <c r="Z487" s="51"/>
      <c r="AA487" s="22"/>
    </row>
    <row r="488" spans="2:27" ht="12" customHeight="1" x14ac:dyDescent="0.2">
      <c r="B488" s="18"/>
      <c r="C488" s="1"/>
      <c r="D488" s="38"/>
      <c r="E488" s="38"/>
      <c r="F488" s="45"/>
      <c r="G488" s="98"/>
      <c r="H488" s="98"/>
      <c r="I488" s="98"/>
      <c r="J488" s="47"/>
      <c r="K488" s="47"/>
      <c r="L488" s="98"/>
      <c r="M488" s="98"/>
      <c r="N488" s="98"/>
      <c r="O488" s="47"/>
      <c r="P488" s="47"/>
      <c r="Q488" s="47"/>
      <c r="R488" s="47"/>
      <c r="S488" s="74" t="s">
        <v>67</v>
      </c>
      <c r="T488" s="74" t="s">
        <v>68</v>
      </c>
      <c r="U488" s="40" t="s">
        <v>112</v>
      </c>
      <c r="V488" s="40"/>
      <c r="W488" s="42" t="s">
        <v>67</v>
      </c>
      <c r="X488" s="42" t="s">
        <v>68</v>
      </c>
      <c r="Y488" s="40" t="s">
        <v>62</v>
      </c>
      <c r="Z488" s="51"/>
      <c r="AA488" s="22"/>
    </row>
    <row r="489" spans="2:27" ht="12" customHeight="1" x14ac:dyDescent="0.2">
      <c r="B489" s="18"/>
      <c r="C489" s="1"/>
      <c r="D489" s="38" t="s">
        <v>65</v>
      </c>
      <c r="E489" s="38"/>
      <c r="F489" s="45"/>
      <c r="G489" s="98"/>
      <c r="H489" s="98"/>
      <c r="I489" s="98"/>
      <c r="J489" s="47"/>
      <c r="K489" s="47"/>
      <c r="L489" s="98"/>
      <c r="M489" s="98"/>
      <c r="N489" s="98"/>
      <c r="O489" s="47"/>
      <c r="P489" s="47"/>
      <c r="Q489" s="82"/>
      <c r="R489" s="82"/>
      <c r="S489" s="224"/>
      <c r="T489" s="224"/>
      <c r="U489" s="198">
        <f>+U447</f>
        <v>37263.922272000003</v>
      </c>
      <c r="V489" s="94"/>
      <c r="W489" s="225"/>
      <c r="X489" s="225"/>
      <c r="Y489" s="53">
        <f>+Y447</f>
        <v>4025.07</v>
      </c>
      <c r="Z489" s="48"/>
      <c r="AA489" s="22"/>
    </row>
    <row r="490" spans="2:27" ht="12" customHeight="1" x14ac:dyDescent="0.2">
      <c r="B490" s="18"/>
      <c r="C490" s="1"/>
      <c r="D490" s="38" t="s">
        <v>157</v>
      </c>
      <c r="E490" s="38"/>
      <c r="F490" s="45"/>
      <c r="G490" s="98"/>
      <c r="H490" s="98"/>
      <c r="I490" s="98"/>
      <c r="J490" s="47"/>
      <c r="K490" s="47"/>
      <c r="L490" s="98"/>
      <c r="M490" s="98"/>
      <c r="N490" s="98"/>
      <c r="O490" s="47"/>
      <c r="P490" s="47"/>
      <c r="Q490" s="82"/>
      <c r="R490" s="82"/>
      <c r="S490" s="224"/>
      <c r="T490" s="224"/>
      <c r="U490" s="198">
        <f>+U483</f>
        <v>52843.60716</v>
      </c>
      <c r="V490" s="94"/>
      <c r="W490" s="225"/>
      <c r="X490" s="225"/>
      <c r="Y490" s="53">
        <f>+Y483</f>
        <v>6718.1500000000005</v>
      </c>
      <c r="Z490" s="48"/>
      <c r="AA490" s="22"/>
    </row>
    <row r="491" spans="2:27" ht="12" customHeight="1" x14ac:dyDescent="0.2">
      <c r="B491" s="18"/>
      <c r="C491" s="1"/>
      <c r="D491" s="38"/>
      <c r="E491" s="38"/>
      <c r="F491" s="45"/>
      <c r="G491" s="98"/>
      <c r="H491" s="98"/>
      <c r="I491" s="98"/>
      <c r="J491" s="47"/>
      <c r="K491" s="47"/>
      <c r="L491" s="98"/>
      <c r="M491" s="98"/>
      <c r="N491" s="98"/>
      <c r="O491" s="47"/>
      <c r="P491" s="47"/>
      <c r="Q491" s="47"/>
      <c r="R491" s="47"/>
      <c r="S491" s="47"/>
      <c r="T491" s="47"/>
      <c r="U491" s="54"/>
      <c r="V491" s="54"/>
      <c r="W491" s="54"/>
      <c r="X491" s="54"/>
      <c r="Y491" s="94"/>
      <c r="Z491" s="48"/>
      <c r="AA491" s="22"/>
    </row>
    <row r="492" spans="2:27" ht="12" customHeight="1" x14ac:dyDescent="0.2">
      <c r="B492" s="18"/>
      <c r="C492" s="1"/>
      <c r="D492" s="38" t="s">
        <v>113</v>
      </c>
      <c r="E492" s="38"/>
      <c r="F492" s="45"/>
      <c r="G492" s="98"/>
      <c r="H492" s="98"/>
      <c r="I492" s="98"/>
      <c r="J492" s="47"/>
      <c r="K492" s="47"/>
      <c r="L492" s="98"/>
      <c r="M492" s="98"/>
      <c r="N492" s="98"/>
      <c r="O492" s="47"/>
      <c r="P492" s="47"/>
      <c r="Q492" s="47"/>
      <c r="R492" s="47"/>
      <c r="S492" s="223"/>
      <c r="T492" s="223"/>
      <c r="U492" s="196">
        <f t="shared" ref="U492" si="913">SUM(U489:U490)</f>
        <v>90107.52943200001</v>
      </c>
      <c r="V492" s="54"/>
      <c r="W492" s="226"/>
      <c r="X492" s="226"/>
      <c r="Y492" s="199">
        <f t="shared" ref="Y492" si="914">SUM(Y489:Y490)</f>
        <v>10743.220000000001</v>
      </c>
      <c r="Z492" s="48"/>
      <c r="AA492" s="22"/>
    </row>
    <row r="493" spans="2:27" ht="12" customHeight="1" x14ac:dyDescent="0.2">
      <c r="B493" s="18"/>
      <c r="C493" s="1"/>
      <c r="D493" s="38"/>
      <c r="E493" s="38"/>
      <c r="F493" s="45"/>
      <c r="G493" s="98"/>
      <c r="H493" s="98"/>
      <c r="I493" s="98"/>
      <c r="J493" s="47"/>
      <c r="K493" s="47"/>
      <c r="L493" s="98"/>
      <c r="M493" s="98"/>
      <c r="N493" s="98"/>
      <c r="O493" s="47"/>
      <c r="P493" s="47"/>
      <c r="Q493" s="47"/>
      <c r="R493" s="47"/>
      <c r="S493" s="47"/>
      <c r="T493" s="47"/>
      <c r="U493" s="54"/>
      <c r="V493" s="54"/>
      <c r="W493" s="54"/>
      <c r="X493" s="54"/>
      <c r="Y493" s="54"/>
      <c r="Z493" s="48"/>
      <c r="AA493" s="22"/>
    </row>
    <row r="494" spans="2:27" ht="12" customHeight="1" x14ac:dyDescent="0.2">
      <c r="B494" s="18"/>
      <c r="C494" s="65"/>
      <c r="D494" s="71"/>
      <c r="E494" s="71"/>
      <c r="F494" s="109"/>
      <c r="G494" s="110"/>
      <c r="H494" s="110"/>
      <c r="I494" s="110"/>
      <c r="J494" s="111"/>
      <c r="K494" s="111"/>
      <c r="L494" s="110"/>
      <c r="M494" s="110"/>
      <c r="N494" s="110"/>
      <c r="O494" s="111"/>
      <c r="P494" s="111"/>
      <c r="Q494" s="111"/>
      <c r="R494" s="111"/>
      <c r="S494" s="111"/>
      <c r="T494" s="111"/>
      <c r="U494" s="111"/>
      <c r="V494" s="111"/>
      <c r="W494" s="19"/>
      <c r="X494" s="19"/>
      <c r="Y494" s="19"/>
      <c r="Z494" s="19"/>
      <c r="AA494" s="22"/>
    </row>
    <row r="495" spans="2:27" ht="12" customHeight="1" x14ac:dyDescent="0.25">
      <c r="B495" s="55"/>
      <c r="C495" s="66"/>
      <c r="D495" s="56"/>
      <c r="E495" s="56"/>
      <c r="F495" s="56"/>
      <c r="G495" s="57"/>
      <c r="H495" s="57"/>
      <c r="I495" s="57"/>
      <c r="J495" s="57"/>
      <c r="K495" s="57"/>
      <c r="L495" s="57"/>
      <c r="M495" s="57"/>
      <c r="N495" s="57"/>
      <c r="O495" s="57"/>
      <c r="P495" s="57"/>
      <c r="Q495" s="57"/>
      <c r="R495" s="57"/>
      <c r="S495" s="57"/>
      <c r="T495" s="57"/>
      <c r="U495" s="57"/>
      <c r="V495" s="57"/>
      <c r="W495" s="56"/>
      <c r="X495" s="56"/>
      <c r="Y495" s="56"/>
      <c r="Z495" s="58"/>
      <c r="AA495" s="59"/>
    </row>
    <row r="496" spans="2:27" ht="12" customHeight="1" x14ac:dyDescent="0.2">
      <c r="C496" s="6"/>
      <c r="G496" s="6"/>
      <c r="H496" s="6"/>
      <c r="I496" s="6"/>
      <c r="J496" s="6"/>
      <c r="K496" s="6"/>
      <c r="L496" s="6"/>
      <c r="M496" s="6"/>
      <c r="N496" s="6"/>
      <c r="O496" s="6"/>
      <c r="P496" s="6"/>
      <c r="Q496" s="6"/>
      <c r="R496" s="6"/>
      <c r="S496" s="6"/>
      <c r="T496" s="6"/>
      <c r="U496" s="6"/>
      <c r="V496" s="6"/>
    </row>
    <row r="497" spans="2:27" ht="12" customHeight="1" x14ac:dyDescent="0.2">
      <c r="C497" s="6"/>
      <c r="G497" s="6"/>
      <c r="H497" s="6"/>
      <c r="I497" s="6"/>
      <c r="J497" s="6"/>
      <c r="K497" s="6"/>
      <c r="L497" s="6"/>
      <c r="M497" s="6"/>
      <c r="N497" s="6"/>
      <c r="O497" s="6"/>
      <c r="P497" s="6"/>
      <c r="Q497" s="6"/>
      <c r="R497" s="6"/>
      <c r="S497" s="6"/>
      <c r="T497" s="6"/>
      <c r="U497" s="6"/>
      <c r="V497" s="6"/>
    </row>
    <row r="498" spans="2:27" ht="12" customHeight="1" x14ac:dyDescent="0.2">
      <c r="C498" s="6"/>
      <c r="G498" s="6"/>
      <c r="H498" s="6"/>
      <c r="I498" s="6"/>
      <c r="J498" s="6"/>
      <c r="K498" s="6"/>
      <c r="L498" s="6"/>
      <c r="M498" s="6"/>
      <c r="N498" s="6"/>
      <c r="O498" s="6"/>
      <c r="P498" s="6"/>
      <c r="Q498" s="6"/>
      <c r="R498" s="6"/>
      <c r="S498" s="6"/>
      <c r="T498" s="6"/>
      <c r="U498" s="6"/>
      <c r="V498" s="6"/>
    </row>
    <row r="499" spans="2:27" ht="12" customHeight="1" x14ac:dyDescent="0.2">
      <c r="C499" s="6"/>
      <c r="G499" s="6"/>
      <c r="H499" s="6"/>
      <c r="I499" s="6"/>
      <c r="J499" s="6"/>
      <c r="K499" s="6"/>
      <c r="L499" s="6"/>
      <c r="M499" s="6"/>
      <c r="N499" s="6"/>
      <c r="O499" s="6"/>
      <c r="P499" s="6"/>
      <c r="Q499" s="6"/>
      <c r="R499" s="6"/>
      <c r="S499" s="6"/>
      <c r="T499" s="6"/>
      <c r="U499" s="6"/>
      <c r="V499" s="6"/>
    </row>
    <row r="500" spans="2:27" ht="12" customHeight="1" x14ac:dyDescent="0.2">
      <c r="B500" s="8"/>
      <c r="C500" s="63"/>
      <c r="D500" s="9"/>
      <c r="E500" s="9"/>
      <c r="F500" s="9"/>
      <c r="G500" s="10"/>
      <c r="H500" s="10"/>
      <c r="I500" s="10"/>
      <c r="J500" s="10"/>
      <c r="K500" s="10"/>
      <c r="L500" s="10"/>
      <c r="M500" s="10"/>
      <c r="N500" s="10"/>
      <c r="O500" s="10"/>
      <c r="P500" s="10"/>
      <c r="Q500" s="10"/>
      <c r="R500" s="10"/>
      <c r="S500" s="10"/>
      <c r="T500" s="10"/>
      <c r="U500" s="10"/>
      <c r="V500" s="10"/>
      <c r="W500" s="10"/>
      <c r="X500" s="10"/>
      <c r="Y500" s="10"/>
      <c r="Z500" s="9"/>
      <c r="AA500" s="11"/>
    </row>
    <row r="501" spans="2:27" ht="12" customHeight="1" x14ac:dyDescent="0.2">
      <c r="B501" s="13"/>
      <c r="C501" s="64"/>
      <c r="D501" s="14"/>
      <c r="E501" s="14"/>
      <c r="F501" s="14"/>
      <c r="G501" s="15"/>
      <c r="H501" s="15"/>
      <c r="I501" s="15"/>
      <c r="J501" s="15"/>
      <c r="K501" s="15"/>
      <c r="L501" s="15"/>
      <c r="M501" s="15"/>
      <c r="N501" s="15"/>
      <c r="O501" s="15"/>
      <c r="P501" s="15"/>
      <c r="Q501" s="15"/>
      <c r="R501" s="15"/>
      <c r="S501" s="15"/>
      <c r="T501" s="15"/>
      <c r="U501" s="15"/>
      <c r="V501" s="15"/>
      <c r="W501" s="15"/>
      <c r="X501" s="15"/>
      <c r="Y501" s="15"/>
      <c r="Z501" s="14"/>
      <c r="AA501" s="16"/>
    </row>
    <row r="502" spans="2:27" ht="18.75" x14ac:dyDescent="0.3">
      <c r="B502" s="13"/>
      <c r="C502" s="175" t="s">
        <v>136</v>
      </c>
      <c r="D502" s="14"/>
      <c r="E502" s="14"/>
      <c r="F502" s="14"/>
      <c r="G502" s="15"/>
      <c r="H502" s="15"/>
      <c r="I502" s="17"/>
      <c r="J502" s="15"/>
      <c r="K502" s="15"/>
      <c r="L502" s="15"/>
      <c r="M502" s="15"/>
      <c r="N502" s="17"/>
      <c r="O502" s="15"/>
      <c r="P502" s="15"/>
      <c r="Q502" s="15"/>
      <c r="R502" s="15"/>
      <c r="S502" s="15"/>
      <c r="T502" s="15"/>
      <c r="U502" s="15"/>
      <c r="V502" s="15"/>
      <c r="W502" s="15"/>
      <c r="X502" s="15"/>
      <c r="Y502" s="15"/>
      <c r="Z502" s="14"/>
      <c r="AA502" s="16"/>
    </row>
    <row r="503" spans="2:27" ht="15.75" x14ac:dyDescent="0.25">
      <c r="B503" s="13"/>
      <c r="C503" s="72" t="str">
        <f>+G506</f>
        <v>SWV PO ergens</v>
      </c>
      <c r="D503" s="14"/>
      <c r="E503" s="14"/>
      <c r="F503" s="14"/>
      <c r="G503" s="15"/>
      <c r="H503" s="15"/>
      <c r="I503" s="17"/>
      <c r="J503" s="15"/>
      <c r="K503" s="15"/>
      <c r="L503" s="15"/>
      <c r="M503" s="15"/>
      <c r="N503" s="17"/>
      <c r="O503" s="15"/>
      <c r="P503" s="15"/>
      <c r="Q503" s="15"/>
      <c r="R503" s="15"/>
      <c r="S503" s="15"/>
      <c r="T503" s="15"/>
      <c r="U503" s="15"/>
      <c r="V503" s="15"/>
      <c r="W503" s="15"/>
      <c r="X503" s="15"/>
      <c r="Y503" s="15"/>
      <c r="Z503" s="14"/>
      <c r="AA503" s="16"/>
    </row>
    <row r="504" spans="2:27" ht="12" customHeight="1" x14ac:dyDescent="0.25">
      <c r="B504" s="13"/>
      <c r="C504" s="72"/>
      <c r="D504" s="14"/>
      <c r="E504" s="14"/>
      <c r="F504" s="14"/>
      <c r="G504" s="15"/>
      <c r="H504" s="15"/>
      <c r="I504" s="17"/>
      <c r="J504" s="15"/>
      <c r="K504" s="15"/>
      <c r="L504" s="15"/>
      <c r="M504" s="15"/>
      <c r="N504" s="17"/>
      <c r="O504" s="15"/>
      <c r="P504" s="15"/>
      <c r="Q504" s="15"/>
      <c r="R504" s="15"/>
      <c r="S504" s="15"/>
      <c r="T504" s="15"/>
      <c r="U504" s="15"/>
      <c r="V504" s="15"/>
      <c r="W504" s="15"/>
      <c r="X504" s="15"/>
      <c r="Y504" s="15"/>
      <c r="Z504" s="14"/>
      <c r="AA504" s="16"/>
    </row>
    <row r="505" spans="2:27" ht="12" customHeight="1" x14ac:dyDescent="0.2">
      <c r="B505" s="13"/>
      <c r="C505" s="85"/>
      <c r="D505" s="85"/>
      <c r="E505" s="85"/>
      <c r="F505" s="85"/>
      <c r="G505" s="216"/>
      <c r="H505" s="216"/>
      <c r="I505" s="216"/>
      <c r="J505" s="216"/>
      <c r="K505" s="216"/>
      <c r="L505" s="216"/>
      <c r="M505" s="86"/>
      <c r="N505" s="85"/>
      <c r="O505" s="15"/>
      <c r="P505" s="15"/>
      <c r="Q505" s="15"/>
      <c r="R505" s="15"/>
      <c r="S505" s="15"/>
      <c r="T505" s="15"/>
      <c r="U505" s="15"/>
      <c r="V505" s="15"/>
      <c r="W505" s="15"/>
      <c r="X505" s="15"/>
      <c r="Y505" s="15"/>
      <c r="Z505" s="14"/>
      <c r="AA505" s="16"/>
    </row>
    <row r="506" spans="2:27" ht="12" customHeight="1" x14ac:dyDescent="0.25">
      <c r="B506" s="13"/>
      <c r="C506" s="85"/>
      <c r="D506" s="200" t="s">
        <v>137</v>
      </c>
      <c r="E506" s="200"/>
      <c r="F506" s="214"/>
      <c r="G506" s="269" t="str">
        <f>+G8</f>
        <v>SWV PO ergens</v>
      </c>
      <c r="H506" s="270"/>
      <c r="I506" s="270"/>
      <c r="J506" s="270"/>
      <c r="K506" s="270"/>
      <c r="L506" s="270"/>
      <c r="M506" s="215"/>
      <c r="N506" s="85"/>
      <c r="O506" s="15"/>
      <c r="P506" s="15"/>
      <c r="Q506" s="15"/>
      <c r="R506" s="15"/>
      <c r="S506" s="15"/>
      <c r="T506" s="15"/>
      <c r="U506" s="15"/>
      <c r="V506" s="15"/>
      <c r="W506" s="15"/>
      <c r="X506" s="15"/>
      <c r="Y506" s="15"/>
      <c r="Z506" s="14"/>
      <c r="AA506" s="16"/>
    </row>
    <row r="507" spans="2:27" ht="12" customHeight="1" x14ac:dyDescent="0.25">
      <c r="B507" s="13"/>
      <c r="C507" s="85"/>
      <c r="D507" s="200" t="s">
        <v>49</v>
      </c>
      <c r="E507" s="200"/>
      <c r="F507" s="214"/>
      <c r="G507" s="269" t="str">
        <f>+G9</f>
        <v>PO5501</v>
      </c>
      <c r="H507" s="270"/>
      <c r="I507" s="219"/>
      <c r="J507" s="217"/>
      <c r="K507" s="217"/>
      <c r="L507" s="217"/>
      <c r="M507" s="86"/>
      <c r="N507" s="85"/>
      <c r="O507" s="15"/>
      <c r="P507" s="15"/>
      <c r="Q507" s="15"/>
      <c r="R507" s="15"/>
      <c r="S507" s="15"/>
      <c r="T507" s="15"/>
      <c r="U507" s="15"/>
      <c r="V507" s="15"/>
      <c r="W507" s="15"/>
      <c r="X507" s="15"/>
      <c r="Y507" s="15"/>
      <c r="Z507" s="14"/>
      <c r="AA507" s="16"/>
    </row>
    <row r="508" spans="2:27" ht="12" customHeight="1" x14ac:dyDescent="0.2">
      <c r="B508" s="13"/>
      <c r="C508" s="85"/>
      <c r="D508" s="85"/>
      <c r="E508" s="85"/>
      <c r="F508" s="85"/>
      <c r="G508" s="217"/>
      <c r="H508" s="217"/>
      <c r="I508" s="86"/>
      <c r="J508" s="86"/>
      <c r="K508" s="86"/>
      <c r="L508" s="86"/>
      <c r="M508" s="86"/>
      <c r="N508" s="85"/>
      <c r="O508" s="15"/>
      <c r="P508" s="15"/>
      <c r="Q508" s="15"/>
      <c r="R508" s="15"/>
      <c r="S508" s="15"/>
      <c r="T508" s="15"/>
      <c r="U508" s="15"/>
      <c r="V508" s="15"/>
      <c r="W508" s="15"/>
      <c r="X508" s="15"/>
      <c r="Y508" s="15"/>
      <c r="Z508" s="14"/>
      <c r="AA508" s="16"/>
    </row>
    <row r="509" spans="2:27" ht="15.75" x14ac:dyDescent="0.25">
      <c r="B509" s="13"/>
      <c r="C509" s="185" t="s">
        <v>116</v>
      </c>
      <c r="D509" s="192"/>
      <c r="E509" s="192"/>
      <c r="F509" s="192"/>
      <c r="G509" s="190" t="s">
        <v>117</v>
      </c>
      <c r="H509" s="193"/>
      <c r="I509" s="193"/>
      <c r="J509" s="191"/>
      <c r="K509" s="193"/>
      <c r="L509" s="15"/>
      <c r="M509" s="15"/>
      <c r="N509" s="15"/>
      <c r="O509" s="17"/>
      <c r="P509" s="15"/>
      <c r="Q509" s="15"/>
      <c r="R509" s="15"/>
      <c r="S509" s="15"/>
      <c r="T509" s="15"/>
      <c r="U509" s="15"/>
      <c r="V509" s="15"/>
      <c r="W509" s="15"/>
      <c r="X509" s="15"/>
      <c r="Y509" s="15"/>
      <c r="Z509" s="14"/>
      <c r="AA509" s="16"/>
    </row>
    <row r="510" spans="2:27" ht="15" x14ac:dyDescent="0.25">
      <c r="B510" s="78"/>
      <c r="C510" s="186" t="s">
        <v>114</v>
      </c>
      <c r="D510" s="187"/>
      <c r="E510" s="188" t="s">
        <v>148</v>
      </c>
      <c r="F510" s="188"/>
      <c r="G510" s="187" t="s">
        <v>115</v>
      </c>
      <c r="H510" s="189"/>
      <c r="I510" s="189"/>
      <c r="J510" s="194" t="s">
        <v>149</v>
      </c>
      <c r="K510" s="189"/>
      <c r="L510" s="183"/>
      <c r="M510" s="183"/>
      <c r="N510" s="183"/>
      <c r="O510" s="21"/>
      <c r="P510" s="183"/>
      <c r="Q510" s="183"/>
      <c r="R510" s="183"/>
      <c r="S510" s="183"/>
      <c r="T510" s="183"/>
      <c r="U510" s="183"/>
      <c r="V510" s="183"/>
      <c r="W510" s="184"/>
      <c r="X510" s="184"/>
      <c r="Y510" s="184"/>
      <c r="Z510" s="70"/>
      <c r="AA510" s="37"/>
    </row>
    <row r="511" spans="2:27" ht="12" customHeight="1" x14ac:dyDescent="0.25">
      <c r="B511" s="18"/>
      <c r="C511" s="96"/>
      <c r="D511" s="19"/>
      <c r="E511" s="19"/>
      <c r="F511" s="19"/>
      <c r="G511"/>
      <c r="H511" s="20"/>
      <c r="I511" s="21"/>
      <c r="J511" s="20"/>
      <c r="K511" s="20"/>
      <c r="L511" s="20"/>
      <c r="M511" s="20"/>
      <c r="N511" s="21"/>
      <c r="O511" s="20"/>
      <c r="P511" s="20"/>
      <c r="Q511" s="20"/>
      <c r="R511" s="20"/>
      <c r="S511" s="20"/>
      <c r="T511" s="179"/>
      <c r="U511" s="178"/>
      <c r="V511" s="178"/>
      <c r="W511" s="20"/>
      <c r="X511" s="20"/>
      <c r="Y511" s="20"/>
      <c r="Z511" s="19"/>
      <c r="AA511" s="22"/>
    </row>
    <row r="512" spans="2:27" ht="12" customHeight="1" x14ac:dyDescent="0.2">
      <c r="B512" s="18"/>
      <c r="C512" s="1"/>
      <c r="D512" s="2"/>
      <c r="E512" s="2"/>
      <c r="F512" s="2"/>
      <c r="G512" s="42"/>
      <c r="H512" s="42"/>
      <c r="I512" s="42"/>
      <c r="J512" s="42"/>
      <c r="K512" s="42"/>
      <c r="L512" s="42"/>
      <c r="M512" s="42"/>
      <c r="N512" s="42"/>
      <c r="O512" s="42"/>
      <c r="P512" s="42"/>
      <c r="Q512" s="42"/>
      <c r="R512" s="42"/>
      <c r="S512" s="42"/>
      <c r="T512" s="42"/>
      <c r="U512" s="23"/>
      <c r="V512" s="23"/>
      <c r="W512" s="23"/>
      <c r="X512" s="23"/>
      <c r="Y512" s="23"/>
      <c r="Z512" s="24"/>
      <c r="AA512" s="22"/>
    </row>
    <row r="513" spans="2:27" ht="12" customHeight="1" x14ac:dyDescent="0.2">
      <c r="B513" s="26"/>
      <c r="C513" s="176"/>
      <c r="D513" s="176" t="s">
        <v>56</v>
      </c>
      <c r="E513" s="27"/>
      <c r="F513" s="27"/>
      <c r="G513" s="28" t="s">
        <v>127</v>
      </c>
      <c r="H513" s="29"/>
      <c r="I513" s="29"/>
      <c r="J513" s="30"/>
      <c r="K513" s="30"/>
      <c r="L513" s="28"/>
      <c r="M513" s="29"/>
      <c r="N513" s="120"/>
      <c r="O513" s="30"/>
      <c r="P513" s="30"/>
      <c r="Q513" s="176"/>
      <c r="R513" s="176"/>
      <c r="S513" s="30"/>
      <c r="T513" s="30"/>
      <c r="U513" s="30"/>
      <c r="V513" s="30"/>
      <c r="W513" s="30"/>
      <c r="X513" s="30"/>
      <c r="Y513" s="30"/>
      <c r="Z513" s="31"/>
      <c r="AA513" s="32"/>
    </row>
    <row r="514" spans="2:27" ht="12" customHeight="1" x14ac:dyDescent="0.2">
      <c r="B514" s="75"/>
      <c r="C514" s="100"/>
      <c r="D514" s="76"/>
      <c r="E514" s="102"/>
      <c r="F514" s="103"/>
      <c r="G514" s="177"/>
      <c r="H514" s="105"/>
      <c r="I514" s="121"/>
      <c r="J514" s="106"/>
      <c r="K514" s="106"/>
      <c r="L514" s="107"/>
      <c r="M514" s="105"/>
      <c r="N514" s="122"/>
      <c r="O514" s="106"/>
      <c r="P514" s="106"/>
      <c r="Q514" s="79" t="s">
        <v>87</v>
      </c>
      <c r="R514" s="81" t="s">
        <v>87</v>
      </c>
      <c r="S514" s="180" t="s">
        <v>78</v>
      </c>
      <c r="T514" s="106"/>
      <c r="U514" s="106"/>
      <c r="V514" s="106"/>
      <c r="W514" s="81" t="s">
        <v>76</v>
      </c>
      <c r="X514" s="35"/>
      <c r="Y514" s="35"/>
      <c r="Z514" s="36"/>
      <c r="AA514" s="37"/>
    </row>
    <row r="515" spans="2:27" ht="12" customHeight="1" x14ac:dyDescent="0.2">
      <c r="B515" s="75"/>
      <c r="C515" s="100"/>
      <c r="D515" s="83" t="s">
        <v>139</v>
      </c>
      <c r="E515" s="101"/>
      <c r="F515" s="102"/>
      <c r="G515" s="76" t="s">
        <v>108</v>
      </c>
      <c r="H515" s="39"/>
      <c r="I515" s="39"/>
      <c r="J515" s="39"/>
      <c r="K515" s="39"/>
      <c r="L515" s="76" t="s">
        <v>109</v>
      </c>
      <c r="M515" s="39"/>
      <c r="N515" s="39"/>
      <c r="O515" s="39"/>
      <c r="P515" s="39"/>
      <c r="Q515" s="81" t="s">
        <v>88</v>
      </c>
      <c r="R515" s="81" t="s">
        <v>90</v>
      </c>
      <c r="S515" s="76" t="s">
        <v>111</v>
      </c>
      <c r="T515" s="81"/>
      <c r="U515" s="40" t="s">
        <v>58</v>
      </c>
      <c r="V515" s="40"/>
      <c r="W515" s="76" t="s">
        <v>130</v>
      </c>
      <c r="X515" s="40"/>
      <c r="Y515" s="40" t="s">
        <v>58</v>
      </c>
      <c r="Z515" s="41"/>
      <c r="AA515" s="16"/>
    </row>
    <row r="516" spans="2:27" ht="12" customHeight="1" x14ac:dyDescent="0.2">
      <c r="B516" s="80"/>
      <c r="C516" s="73"/>
      <c r="D516" s="77" t="s">
        <v>59</v>
      </c>
      <c r="E516" s="74" t="s">
        <v>159</v>
      </c>
      <c r="F516" s="77"/>
      <c r="G516" s="74" t="s">
        <v>17</v>
      </c>
      <c r="H516" s="74" t="s">
        <v>18</v>
      </c>
      <c r="I516" s="74" t="s">
        <v>19</v>
      </c>
      <c r="J516" s="74" t="s">
        <v>61</v>
      </c>
      <c r="K516" s="74"/>
      <c r="L516" s="74" t="s">
        <v>17</v>
      </c>
      <c r="M516" s="74" t="s">
        <v>18</v>
      </c>
      <c r="N516" s="74" t="s">
        <v>19</v>
      </c>
      <c r="O516" s="73" t="s">
        <v>61</v>
      </c>
      <c r="P516" s="74"/>
      <c r="Q516" s="74" t="s">
        <v>89</v>
      </c>
      <c r="R516" s="81" t="s">
        <v>89</v>
      </c>
      <c r="S516" s="74" t="s">
        <v>67</v>
      </c>
      <c r="T516" s="74" t="s">
        <v>68</v>
      </c>
      <c r="U516" s="40" t="s">
        <v>112</v>
      </c>
      <c r="V516" s="40"/>
      <c r="W516" s="42" t="s">
        <v>67</v>
      </c>
      <c r="X516" s="42" t="s">
        <v>68</v>
      </c>
      <c r="Y516" s="40" t="s">
        <v>62</v>
      </c>
      <c r="Z516" s="5"/>
      <c r="AA516" s="22"/>
    </row>
    <row r="517" spans="2:27" ht="12" customHeight="1" x14ac:dyDescent="0.2">
      <c r="B517" s="18"/>
      <c r="C517" s="1">
        <v>1</v>
      </c>
      <c r="D517" s="211" t="str">
        <f>+D417</f>
        <v>A</v>
      </c>
      <c r="E517" s="212" t="str">
        <f>+E417</f>
        <v>88SV</v>
      </c>
      <c r="F517" s="43"/>
      <c r="G517" s="212">
        <f>+G417</f>
        <v>3</v>
      </c>
      <c r="H517" s="212">
        <f t="shared" ref="H517:I517" si="915">+H417</f>
        <v>0</v>
      </c>
      <c r="I517" s="212">
        <f t="shared" si="915"/>
        <v>0</v>
      </c>
      <c r="J517" s="68">
        <f>SUM(G517:I517)</f>
        <v>3</v>
      </c>
      <c r="K517" s="42"/>
      <c r="L517" s="212">
        <f>+L417</f>
        <v>1</v>
      </c>
      <c r="M517" s="212">
        <f t="shared" ref="M517:N517" si="916">+M417</f>
        <v>0</v>
      </c>
      <c r="N517" s="212">
        <f t="shared" si="916"/>
        <v>0</v>
      </c>
      <c r="O517" s="68">
        <f>SUM(L517:N517)</f>
        <v>1</v>
      </c>
      <c r="P517" s="42"/>
      <c r="Q517" s="227" t="str">
        <f>+Q417</f>
        <v>ja</v>
      </c>
      <c r="R517" s="227" t="str">
        <f>+R417</f>
        <v>ja</v>
      </c>
      <c r="S517" s="123">
        <f>IF(Q517="nee",0,(J517-O517)*(tab!$C$19*tab!$D$8+tab!$D$23))</f>
        <v>7567.2335200000007</v>
      </c>
      <c r="T517" s="123">
        <f>(G517-L517)*tab!$E$29+(H517-M517)*tab!$F$29+(I517-N517)*tab!$G$29</f>
        <v>17275.381327999999</v>
      </c>
      <c r="U517" s="123">
        <f>IF(SUM(S517:T517)&lt;0,0,SUM(S517:T517))</f>
        <v>24842.614848000001</v>
      </c>
      <c r="V517" s="181"/>
      <c r="W517" s="123">
        <f>IF(R517="nee",0,(J517-O517)*tab!$C$57)</f>
        <v>1278.8599999999999</v>
      </c>
      <c r="X517" s="123">
        <f>IF(R517="nee",0,(G517-L517)*tab!$G$57+(H517-M517)*tab!$H$57+(I517-N517)*tab!$I$57)</f>
        <v>1404.52</v>
      </c>
      <c r="Y517" s="123">
        <f>IF(SUM(W517:X517)&lt;=0,0,SUM(W517:X517))</f>
        <v>2683.38</v>
      </c>
      <c r="Z517" s="5"/>
      <c r="AA517" s="22"/>
    </row>
    <row r="518" spans="2:27" ht="12" customHeight="1" x14ac:dyDescent="0.2">
      <c r="B518" s="18"/>
      <c r="C518" s="1">
        <v>2</v>
      </c>
      <c r="D518" s="211" t="str">
        <f t="shared" ref="D518:E518" si="917">+D418</f>
        <v xml:space="preserve">B </v>
      </c>
      <c r="E518" s="212" t="str">
        <f t="shared" si="917"/>
        <v>88MK</v>
      </c>
      <c r="F518" s="43"/>
      <c r="G518" s="212">
        <f t="shared" ref="G518:I518" si="918">+G418</f>
        <v>1</v>
      </c>
      <c r="H518" s="212">
        <f t="shared" si="918"/>
        <v>0</v>
      </c>
      <c r="I518" s="212">
        <f t="shared" si="918"/>
        <v>0</v>
      </c>
      <c r="J518" s="68">
        <f t="shared" ref="J518:J546" si="919">SUM(G518:I518)</f>
        <v>1</v>
      </c>
      <c r="K518" s="42"/>
      <c r="L518" s="212">
        <f t="shared" ref="L518:N518" si="920">+L418</f>
        <v>0</v>
      </c>
      <c r="M518" s="212">
        <f t="shared" si="920"/>
        <v>0</v>
      </c>
      <c r="N518" s="212">
        <f t="shared" si="920"/>
        <v>0</v>
      </c>
      <c r="O518" s="68">
        <f t="shared" ref="O518:O546" si="921">SUM(L518:N518)</f>
        <v>0</v>
      </c>
      <c r="P518" s="42"/>
      <c r="Q518" s="123" t="str">
        <f>+Q517</f>
        <v>ja</v>
      </c>
      <c r="R518" s="123" t="str">
        <f>+R517</f>
        <v>ja</v>
      </c>
      <c r="S518" s="123">
        <f>IF(Q518="nee",0,(J518-O518)*(tab!$C$19*tab!$D$8+tab!$D$23))</f>
        <v>3783.6167600000003</v>
      </c>
      <c r="T518" s="123">
        <f>(G518-L518)*tab!$E$29+(H518-M518)*tab!$F$29+(I518-N518)*tab!$G$29</f>
        <v>8637.6906639999997</v>
      </c>
      <c r="U518" s="123">
        <f t="shared" ref="U518:U546" si="922">IF(SUM(S518:T518)&lt;0,0,SUM(S518:T518))</f>
        <v>12421.307424000001</v>
      </c>
      <c r="V518" s="181"/>
      <c r="W518" s="123">
        <f>IF(R518="nee",0,(J518-O518)*tab!$C$57)</f>
        <v>639.42999999999995</v>
      </c>
      <c r="X518" s="123">
        <f>IF(R518="nee",0,(G518-L518)*tab!$G$57+(H518-M518)*tab!$H$57+(I518-N518)*tab!$I$57)</f>
        <v>702.26</v>
      </c>
      <c r="Y518" s="123">
        <f t="shared" ref="Y518:Y546" si="923">IF(SUM(W518:X518)&lt;=0,0,SUM(W518:X518))</f>
        <v>1341.69</v>
      </c>
      <c r="Z518" s="5"/>
      <c r="AA518" s="22"/>
    </row>
    <row r="519" spans="2:27" ht="12" customHeight="1" x14ac:dyDescent="0.2">
      <c r="B519" s="18"/>
      <c r="C519" s="1">
        <v>3</v>
      </c>
      <c r="D519" s="211">
        <f t="shared" ref="D519:E519" si="924">+D419</f>
        <v>0</v>
      </c>
      <c r="E519" s="212">
        <f t="shared" si="924"/>
        <v>0</v>
      </c>
      <c r="F519" s="43"/>
      <c r="G519" s="212">
        <f t="shared" ref="G519:I519" si="925">+G419</f>
        <v>0</v>
      </c>
      <c r="H519" s="212">
        <f t="shared" si="925"/>
        <v>0</v>
      </c>
      <c r="I519" s="212">
        <f t="shared" si="925"/>
        <v>0</v>
      </c>
      <c r="J519" s="68">
        <f t="shared" si="919"/>
        <v>0</v>
      </c>
      <c r="K519" s="42"/>
      <c r="L519" s="212">
        <f t="shared" ref="L519:N519" si="926">+L419</f>
        <v>0</v>
      </c>
      <c r="M519" s="212">
        <f t="shared" si="926"/>
        <v>0</v>
      </c>
      <c r="N519" s="212">
        <f t="shared" si="926"/>
        <v>0</v>
      </c>
      <c r="O519" s="68">
        <f t="shared" si="921"/>
        <v>0</v>
      </c>
      <c r="P519" s="42"/>
      <c r="Q519" s="123" t="str">
        <f t="shared" ref="Q519:Q546" si="927">+Q518</f>
        <v>ja</v>
      </c>
      <c r="R519" s="123" t="str">
        <f t="shared" ref="R519:R546" si="928">+R518</f>
        <v>ja</v>
      </c>
      <c r="S519" s="123">
        <f>IF(Q519="nee",0,(J519-O519)*(tab!$C$19*tab!$D$8+tab!$D$23))</f>
        <v>0</v>
      </c>
      <c r="T519" s="123">
        <f>(G519-L519)*tab!$E$29+(H519-M519)*tab!$F$29+(I519-N519)*tab!$G$29</f>
        <v>0</v>
      </c>
      <c r="U519" s="123">
        <f t="shared" si="922"/>
        <v>0</v>
      </c>
      <c r="V519" s="181"/>
      <c r="W519" s="123">
        <f>IF(R519="nee",0,(J519-O519)*tab!$C$57)</f>
        <v>0</v>
      </c>
      <c r="X519" s="123">
        <f>IF(R519="nee",0,(G519-L519)*tab!$G$57+(H519-M519)*tab!$H$57+(I519-N519)*tab!$I$57)</f>
        <v>0</v>
      </c>
      <c r="Y519" s="123">
        <f t="shared" si="923"/>
        <v>0</v>
      </c>
      <c r="Z519" s="5"/>
      <c r="AA519" s="22"/>
    </row>
    <row r="520" spans="2:27" ht="12" customHeight="1" x14ac:dyDescent="0.2">
      <c r="B520" s="18"/>
      <c r="C520" s="1">
        <v>4</v>
      </c>
      <c r="D520" s="211">
        <f t="shared" ref="D520:E520" si="929">+D420</f>
        <v>0</v>
      </c>
      <c r="E520" s="212">
        <f t="shared" si="929"/>
        <v>0</v>
      </c>
      <c r="F520" s="43"/>
      <c r="G520" s="212">
        <f t="shared" ref="G520:I520" si="930">+G420</f>
        <v>0</v>
      </c>
      <c r="H520" s="212">
        <f t="shared" si="930"/>
        <v>0</v>
      </c>
      <c r="I520" s="212">
        <f t="shared" si="930"/>
        <v>0</v>
      </c>
      <c r="J520" s="68">
        <f t="shared" si="919"/>
        <v>0</v>
      </c>
      <c r="K520" s="42"/>
      <c r="L520" s="212">
        <f t="shared" ref="L520:N520" si="931">+L420</f>
        <v>0</v>
      </c>
      <c r="M520" s="212">
        <f t="shared" si="931"/>
        <v>0</v>
      </c>
      <c r="N520" s="212">
        <f t="shared" si="931"/>
        <v>0</v>
      </c>
      <c r="O520" s="68">
        <f t="shared" si="921"/>
        <v>0</v>
      </c>
      <c r="P520" s="42"/>
      <c r="Q520" s="123" t="str">
        <f t="shared" si="927"/>
        <v>ja</v>
      </c>
      <c r="R520" s="123" t="str">
        <f t="shared" si="928"/>
        <v>ja</v>
      </c>
      <c r="S520" s="123">
        <f>IF(Q520="nee",0,(J520-O520)*(tab!$C$19*tab!$D$8+tab!$D$23))</f>
        <v>0</v>
      </c>
      <c r="T520" s="123">
        <f>(G520-L520)*tab!$E$29+(H520-M520)*tab!$F$29+(I520-N520)*tab!$G$29</f>
        <v>0</v>
      </c>
      <c r="U520" s="123">
        <f t="shared" si="922"/>
        <v>0</v>
      </c>
      <c r="V520" s="181"/>
      <c r="W520" s="123">
        <f>IF(R520="nee",0,(J520-O520)*tab!$C$57)</f>
        <v>0</v>
      </c>
      <c r="X520" s="123">
        <f>IF(R520="nee",0,(G520-L520)*tab!$G$57+(H520-M520)*tab!$H$57+(I520-N520)*tab!$I$57)</f>
        <v>0</v>
      </c>
      <c r="Y520" s="123">
        <f t="shared" si="923"/>
        <v>0</v>
      </c>
      <c r="Z520" s="5"/>
      <c r="AA520" s="22"/>
    </row>
    <row r="521" spans="2:27" ht="12" customHeight="1" x14ac:dyDescent="0.2">
      <c r="B521" s="18"/>
      <c r="C521" s="1">
        <v>5</v>
      </c>
      <c r="D521" s="211">
        <f t="shared" ref="D521:E521" si="932">+D421</f>
        <v>0</v>
      </c>
      <c r="E521" s="212">
        <f t="shared" si="932"/>
        <v>0</v>
      </c>
      <c r="F521" s="43"/>
      <c r="G521" s="212">
        <f t="shared" ref="G521:I521" si="933">+G421</f>
        <v>0</v>
      </c>
      <c r="H521" s="212">
        <f t="shared" si="933"/>
        <v>0</v>
      </c>
      <c r="I521" s="212">
        <f t="shared" si="933"/>
        <v>0</v>
      </c>
      <c r="J521" s="68">
        <f t="shared" si="919"/>
        <v>0</v>
      </c>
      <c r="K521" s="42"/>
      <c r="L521" s="212">
        <f t="shared" ref="L521:N521" si="934">+L421</f>
        <v>0</v>
      </c>
      <c r="M521" s="212">
        <f t="shared" si="934"/>
        <v>0</v>
      </c>
      <c r="N521" s="212">
        <f t="shared" si="934"/>
        <v>0</v>
      </c>
      <c r="O521" s="68">
        <f t="shared" si="921"/>
        <v>0</v>
      </c>
      <c r="P521" s="42"/>
      <c r="Q521" s="123" t="str">
        <f t="shared" si="927"/>
        <v>ja</v>
      </c>
      <c r="R521" s="123" t="str">
        <f t="shared" si="928"/>
        <v>ja</v>
      </c>
      <c r="S521" s="123">
        <f>IF(Q521="nee",0,(J521-O521)*(tab!$C$19*tab!$D$8+tab!$D$23))</f>
        <v>0</v>
      </c>
      <c r="T521" s="123">
        <f>(G521-L521)*tab!$E$29+(H521-M521)*tab!$F$29+(I521-N521)*tab!$G$29</f>
        <v>0</v>
      </c>
      <c r="U521" s="123">
        <f t="shared" si="922"/>
        <v>0</v>
      </c>
      <c r="V521" s="181"/>
      <c r="W521" s="123">
        <f>IF(R521="nee",0,(J521-O521)*tab!$C$57)</f>
        <v>0</v>
      </c>
      <c r="X521" s="123">
        <f>IF(R521="nee",0,(G521-L521)*tab!$G$57+(H521-M521)*tab!$H$57+(I521-N521)*tab!$I$57)</f>
        <v>0</v>
      </c>
      <c r="Y521" s="123">
        <f t="shared" si="923"/>
        <v>0</v>
      </c>
      <c r="Z521" s="5"/>
      <c r="AA521" s="22"/>
    </row>
    <row r="522" spans="2:27" ht="12" customHeight="1" x14ac:dyDescent="0.2">
      <c r="B522" s="18"/>
      <c r="C522" s="1">
        <v>6</v>
      </c>
      <c r="D522" s="211">
        <f t="shared" ref="D522:E522" si="935">+D422</f>
        <v>0</v>
      </c>
      <c r="E522" s="212">
        <f t="shared" si="935"/>
        <v>0</v>
      </c>
      <c r="F522" s="43"/>
      <c r="G522" s="212">
        <f t="shared" ref="G522:I522" si="936">+G422</f>
        <v>0</v>
      </c>
      <c r="H522" s="212">
        <f t="shared" si="936"/>
        <v>0</v>
      </c>
      <c r="I522" s="212">
        <f t="shared" si="936"/>
        <v>0</v>
      </c>
      <c r="J522" s="68">
        <f t="shared" si="919"/>
        <v>0</v>
      </c>
      <c r="K522" s="42"/>
      <c r="L522" s="212">
        <f t="shared" ref="L522:N522" si="937">+L422</f>
        <v>0</v>
      </c>
      <c r="M522" s="212">
        <f t="shared" si="937"/>
        <v>0</v>
      </c>
      <c r="N522" s="212">
        <f t="shared" si="937"/>
        <v>0</v>
      </c>
      <c r="O522" s="68">
        <f t="shared" si="921"/>
        <v>0</v>
      </c>
      <c r="P522" s="42"/>
      <c r="Q522" s="123" t="str">
        <f t="shared" si="927"/>
        <v>ja</v>
      </c>
      <c r="R522" s="123" t="str">
        <f t="shared" si="928"/>
        <v>ja</v>
      </c>
      <c r="S522" s="123">
        <f>IF(Q522="nee",0,(J522-O522)*(tab!$C$19*tab!$D$8+tab!$D$23))</f>
        <v>0</v>
      </c>
      <c r="T522" s="123">
        <f>(G522-L522)*tab!$E$29+(H522-M522)*tab!$F$29+(I522-N522)*tab!$G$29</f>
        <v>0</v>
      </c>
      <c r="U522" s="123">
        <f t="shared" si="922"/>
        <v>0</v>
      </c>
      <c r="V522" s="181"/>
      <c r="W522" s="123">
        <f>IF(R522="nee",0,(J522-O522)*tab!$C$57)</f>
        <v>0</v>
      </c>
      <c r="X522" s="123">
        <f>IF(R522="nee",0,(G522-L522)*tab!$G$57+(H522-M522)*tab!$H$57+(I522-N522)*tab!$I$57)</f>
        <v>0</v>
      </c>
      <c r="Y522" s="123">
        <f t="shared" si="923"/>
        <v>0</v>
      </c>
      <c r="Z522" s="5"/>
      <c r="AA522" s="22"/>
    </row>
    <row r="523" spans="2:27" ht="12" customHeight="1" x14ac:dyDescent="0.2">
      <c r="B523" s="18"/>
      <c r="C523" s="1">
        <v>7</v>
      </c>
      <c r="D523" s="211">
        <f t="shared" ref="D523:E523" si="938">+D423</f>
        <v>0</v>
      </c>
      <c r="E523" s="212">
        <f t="shared" si="938"/>
        <v>0</v>
      </c>
      <c r="F523" s="43"/>
      <c r="G523" s="212">
        <f t="shared" ref="G523:I523" si="939">+G423</f>
        <v>0</v>
      </c>
      <c r="H523" s="212">
        <f t="shared" si="939"/>
        <v>0</v>
      </c>
      <c r="I523" s="212">
        <f t="shared" si="939"/>
        <v>0</v>
      </c>
      <c r="J523" s="68">
        <f t="shared" si="919"/>
        <v>0</v>
      </c>
      <c r="K523" s="42"/>
      <c r="L523" s="212">
        <f t="shared" ref="L523:N523" si="940">+L423</f>
        <v>0</v>
      </c>
      <c r="M523" s="212">
        <f t="shared" si="940"/>
        <v>0</v>
      </c>
      <c r="N523" s="212">
        <f t="shared" si="940"/>
        <v>0</v>
      </c>
      <c r="O523" s="68">
        <f t="shared" si="921"/>
        <v>0</v>
      </c>
      <c r="P523" s="42"/>
      <c r="Q523" s="123" t="str">
        <f t="shared" si="927"/>
        <v>ja</v>
      </c>
      <c r="R523" s="123" t="str">
        <f t="shared" si="928"/>
        <v>ja</v>
      </c>
      <c r="S523" s="123">
        <f>IF(Q523="nee",0,(J523-O523)*(tab!$C$19*tab!$D$8+tab!$D$23))</f>
        <v>0</v>
      </c>
      <c r="T523" s="123">
        <f>(G523-L523)*tab!$E$29+(H523-M523)*tab!$F$29+(I523-N523)*tab!$G$29</f>
        <v>0</v>
      </c>
      <c r="U523" s="123">
        <f t="shared" si="922"/>
        <v>0</v>
      </c>
      <c r="V523" s="181"/>
      <c r="W523" s="123">
        <f>IF(R523="nee",0,(J523-O523)*tab!$C$57)</f>
        <v>0</v>
      </c>
      <c r="X523" s="123">
        <f>IF(R523="nee",0,(G523-L523)*tab!$G$57+(H523-M523)*tab!$H$57+(I523-N523)*tab!$I$57)</f>
        <v>0</v>
      </c>
      <c r="Y523" s="123">
        <f t="shared" si="923"/>
        <v>0</v>
      </c>
      <c r="Z523" s="5"/>
      <c r="AA523" s="22"/>
    </row>
    <row r="524" spans="2:27" ht="12" customHeight="1" x14ac:dyDescent="0.2">
      <c r="B524" s="18"/>
      <c r="C524" s="1">
        <v>8</v>
      </c>
      <c r="D524" s="211">
        <f t="shared" ref="D524:E524" si="941">+D424</f>
        <v>0</v>
      </c>
      <c r="E524" s="212">
        <f t="shared" si="941"/>
        <v>0</v>
      </c>
      <c r="F524" s="43"/>
      <c r="G524" s="212">
        <f t="shared" ref="G524:I524" si="942">+G424</f>
        <v>0</v>
      </c>
      <c r="H524" s="212">
        <f t="shared" si="942"/>
        <v>0</v>
      </c>
      <c r="I524" s="212">
        <f t="shared" si="942"/>
        <v>0</v>
      </c>
      <c r="J524" s="68">
        <f t="shared" si="919"/>
        <v>0</v>
      </c>
      <c r="K524" s="42"/>
      <c r="L524" s="212">
        <f t="shared" ref="L524:N524" si="943">+L424</f>
        <v>0</v>
      </c>
      <c r="M524" s="212">
        <f t="shared" si="943"/>
        <v>0</v>
      </c>
      <c r="N524" s="212">
        <f t="shared" si="943"/>
        <v>0</v>
      </c>
      <c r="O524" s="68">
        <f t="shared" si="921"/>
        <v>0</v>
      </c>
      <c r="P524" s="42"/>
      <c r="Q524" s="123" t="str">
        <f t="shared" si="927"/>
        <v>ja</v>
      </c>
      <c r="R524" s="123" t="str">
        <f t="shared" si="928"/>
        <v>ja</v>
      </c>
      <c r="S524" s="123">
        <f>IF(Q524="nee",0,(J524-O524)*(tab!$C$19*tab!$D$8+tab!$D$23))</f>
        <v>0</v>
      </c>
      <c r="T524" s="123">
        <f>(G524-L524)*tab!$E$29+(H524-M524)*tab!$F$29+(I524-N524)*tab!$G$29</f>
        <v>0</v>
      </c>
      <c r="U524" s="123">
        <f t="shared" si="922"/>
        <v>0</v>
      </c>
      <c r="V524" s="181"/>
      <c r="W524" s="123">
        <f>IF(R524="nee",0,(J524-O524)*tab!$C$57)</f>
        <v>0</v>
      </c>
      <c r="X524" s="123">
        <f>IF(R524="nee",0,(G524-L524)*tab!$G$57+(H524-M524)*tab!$H$57+(I524-N524)*tab!$I$57)</f>
        <v>0</v>
      </c>
      <c r="Y524" s="123">
        <f t="shared" si="923"/>
        <v>0</v>
      </c>
      <c r="Z524" s="5"/>
      <c r="AA524" s="22"/>
    </row>
    <row r="525" spans="2:27" ht="12" customHeight="1" x14ac:dyDescent="0.2">
      <c r="B525" s="18"/>
      <c r="C525" s="1">
        <v>9</v>
      </c>
      <c r="D525" s="211">
        <f t="shared" ref="D525:E525" si="944">+D425</f>
        <v>0</v>
      </c>
      <c r="E525" s="212">
        <f t="shared" si="944"/>
        <v>0</v>
      </c>
      <c r="F525" s="43"/>
      <c r="G525" s="212">
        <f t="shared" ref="G525:I525" si="945">+G425</f>
        <v>0</v>
      </c>
      <c r="H525" s="212">
        <f t="shared" si="945"/>
        <v>0</v>
      </c>
      <c r="I525" s="212">
        <f t="shared" si="945"/>
        <v>0</v>
      </c>
      <c r="J525" s="68">
        <f t="shared" si="919"/>
        <v>0</v>
      </c>
      <c r="K525" s="42"/>
      <c r="L525" s="212">
        <f t="shared" ref="L525:N525" si="946">+L425</f>
        <v>0</v>
      </c>
      <c r="M525" s="212">
        <f t="shared" si="946"/>
        <v>0</v>
      </c>
      <c r="N525" s="212">
        <f t="shared" si="946"/>
        <v>0</v>
      </c>
      <c r="O525" s="68">
        <f t="shared" si="921"/>
        <v>0</v>
      </c>
      <c r="P525" s="42"/>
      <c r="Q525" s="123" t="str">
        <f t="shared" si="927"/>
        <v>ja</v>
      </c>
      <c r="R525" s="123" t="str">
        <f t="shared" si="928"/>
        <v>ja</v>
      </c>
      <c r="S525" s="123">
        <f>IF(Q525="nee",0,(J525-O525)*(tab!$C$19*tab!$D$8+tab!$D$23))</f>
        <v>0</v>
      </c>
      <c r="T525" s="123">
        <f>(G525-L525)*tab!$E$29+(H525-M525)*tab!$F$29+(I525-N525)*tab!$G$29</f>
        <v>0</v>
      </c>
      <c r="U525" s="123">
        <f t="shared" si="922"/>
        <v>0</v>
      </c>
      <c r="V525" s="181"/>
      <c r="W525" s="123">
        <f>IF(R525="nee",0,(J525-O525)*tab!$C$57)</f>
        <v>0</v>
      </c>
      <c r="X525" s="123">
        <f>IF(R525="nee",0,(G525-L525)*tab!$G$57+(H525-M525)*tab!$H$57+(I525-N525)*tab!$I$57)</f>
        <v>0</v>
      </c>
      <c r="Y525" s="123">
        <f t="shared" si="923"/>
        <v>0</v>
      </c>
      <c r="Z525" s="5"/>
      <c r="AA525" s="22"/>
    </row>
    <row r="526" spans="2:27" ht="12" customHeight="1" x14ac:dyDescent="0.2">
      <c r="B526" s="18"/>
      <c r="C526" s="1">
        <v>10</v>
      </c>
      <c r="D526" s="211">
        <f t="shared" ref="D526:E526" si="947">+D426</f>
        <v>0</v>
      </c>
      <c r="E526" s="212">
        <f t="shared" si="947"/>
        <v>0</v>
      </c>
      <c r="F526" s="43"/>
      <c r="G526" s="212">
        <f t="shared" ref="G526:I526" si="948">+G426</f>
        <v>0</v>
      </c>
      <c r="H526" s="212">
        <f t="shared" si="948"/>
        <v>0</v>
      </c>
      <c r="I526" s="212">
        <f t="shared" si="948"/>
        <v>0</v>
      </c>
      <c r="J526" s="68">
        <f t="shared" si="919"/>
        <v>0</v>
      </c>
      <c r="K526" s="42"/>
      <c r="L526" s="212">
        <f t="shared" ref="L526:N526" si="949">+L426</f>
        <v>0</v>
      </c>
      <c r="M526" s="212">
        <f t="shared" si="949"/>
        <v>0</v>
      </c>
      <c r="N526" s="212">
        <f t="shared" si="949"/>
        <v>0</v>
      </c>
      <c r="O526" s="68">
        <f t="shared" si="921"/>
        <v>0</v>
      </c>
      <c r="P526" s="42"/>
      <c r="Q526" s="123" t="str">
        <f t="shared" si="927"/>
        <v>ja</v>
      </c>
      <c r="R526" s="123" t="str">
        <f t="shared" si="928"/>
        <v>ja</v>
      </c>
      <c r="S526" s="123">
        <f>IF(Q526="nee",0,(J526-O526)*(tab!$C$19*tab!$D$8+tab!$D$23))</f>
        <v>0</v>
      </c>
      <c r="T526" s="123">
        <f>(G526-L526)*tab!$E$29+(H526-M526)*tab!$F$29+(I526-N526)*tab!$G$29</f>
        <v>0</v>
      </c>
      <c r="U526" s="123">
        <f t="shared" si="922"/>
        <v>0</v>
      </c>
      <c r="V526" s="181"/>
      <c r="W526" s="123">
        <f>IF(R526="nee",0,(J526-O526)*tab!$C$57)</f>
        <v>0</v>
      </c>
      <c r="X526" s="123">
        <f>IF(R526="nee",0,(G526-L526)*tab!$G$57+(H526-M526)*tab!$H$57+(I526-N526)*tab!$I$57)</f>
        <v>0</v>
      </c>
      <c r="Y526" s="123">
        <f t="shared" si="923"/>
        <v>0</v>
      </c>
      <c r="Z526" s="5"/>
      <c r="AA526" s="22"/>
    </row>
    <row r="527" spans="2:27" ht="12" customHeight="1" x14ac:dyDescent="0.2">
      <c r="B527" s="18"/>
      <c r="C527" s="1">
        <v>11</v>
      </c>
      <c r="D527" s="211">
        <f t="shared" ref="D527:E527" si="950">+D427</f>
        <v>0</v>
      </c>
      <c r="E527" s="212">
        <f t="shared" si="950"/>
        <v>0</v>
      </c>
      <c r="F527" s="43"/>
      <c r="G527" s="212">
        <f t="shared" ref="G527:I527" si="951">+G427</f>
        <v>0</v>
      </c>
      <c r="H527" s="212">
        <f t="shared" si="951"/>
        <v>0</v>
      </c>
      <c r="I527" s="212">
        <f t="shared" si="951"/>
        <v>0</v>
      </c>
      <c r="J527" s="68">
        <f t="shared" si="919"/>
        <v>0</v>
      </c>
      <c r="K527" s="42"/>
      <c r="L527" s="212">
        <f t="shared" ref="L527:N527" si="952">+L427</f>
        <v>0</v>
      </c>
      <c r="M527" s="212">
        <f t="shared" si="952"/>
        <v>0</v>
      </c>
      <c r="N527" s="212">
        <f t="shared" si="952"/>
        <v>0</v>
      </c>
      <c r="O527" s="68">
        <f t="shared" si="921"/>
        <v>0</v>
      </c>
      <c r="P527" s="42"/>
      <c r="Q527" s="123" t="str">
        <f t="shared" si="927"/>
        <v>ja</v>
      </c>
      <c r="R527" s="123" t="str">
        <f t="shared" si="928"/>
        <v>ja</v>
      </c>
      <c r="S527" s="123">
        <f>IF(Q527="nee",0,(J527-O527)*(tab!$C$19*tab!$D$8+tab!$D$23))</f>
        <v>0</v>
      </c>
      <c r="T527" s="123">
        <f>(G527-L527)*tab!$E$29+(H527-M527)*tab!$F$29+(I527-N527)*tab!$G$29</f>
        <v>0</v>
      </c>
      <c r="U527" s="123">
        <f t="shared" si="922"/>
        <v>0</v>
      </c>
      <c r="V527" s="181"/>
      <c r="W527" s="123">
        <f>IF(R527="nee",0,(J527-O527)*tab!$C$57)</f>
        <v>0</v>
      </c>
      <c r="X527" s="123">
        <f>IF(R527="nee",0,(G527-L527)*tab!$G$57+(H527-M527)*tab!$H$57+(I527-N527)*tab!$I$57)</f>
        <v>0</v>
      </c>
      <c r="Y527" s="123">
        <f t="shared" si="923"/>
        <v>0</v>
      </c>
      <c r="Z527" s="5"/>
      <c r="AA527" s="22"/>
    </row>
    <row r="528" spans="2:27" ht="12" customHeight="1" x14ac:dyDescent="0.2">
      <c r="B528" s="18"/>
      <c r="C528" s="1">
        <v>12</v>
      </c>
      <c r="D528" s="211">
        <f t="shared" ref="D528:E528" si="953">+D428</f>
        <v>0</v>
      </c>
      <c r="E528" s="212">
        <f t="shared" si="953"/>
        <v>0</v>
      </c>
      <c r="F528" s="43"/>
      <c r="G528" s="212">
        <f t="shared" ref="G528:I528" si="954">+G428</f>
        <v>0</v>
      </c>
      <c r="H528" s="212">
        <f t="shared" si="954"/>
        <v>0</v>
      </c>
      <c r="I528" s="212">
        <f t="shared" si="954"/>
        <v>0</v>
      </c>
      <c r="J528" s="68">
        <f t="shared" si="919"/>
        <v>0</v>
      </c>
      <c r="K528" s="42"/>
      <c r="L528" s="212">
        <f t="shared" ref="L528:N528" si="955">+L428</f>
        <v>0</v>
      </c>
      <c r="M528" s="212">
        <f t="shared" si="955"/>
        <v>0</v>
      </c>
      <c r="N528" s="212">
        <f t="shared" si="955"/>
        <v>0</v>
      </c>
      <c r="O528" s="68">
        <f t="shared" si="921"/>
        <v>0</v>
      </c>
      <c r="P528" s="42"/>
      <c r="Q528" s="123" t="str">
        <f t="shared" si="927"/>
        <v>ja</v>
      </c>
      <c r="R528" s="123" t="str">
        <f t="shared" si="928"/>
        <v>ja</v>
      </c>
      <c r="S528" s="123">
        <f>IF(Q528="nee",0,(J528-O528)*(tab!$C$19*tab!$D$8+tab!$D$23))</f>
        <v>0</v>
      </c>
      <c r="T528" s="123">
        <f>(G528-L528)*tab!$E$29+(H528-M528)*tab!$F$29+(I528-N528)*tab!$G$29</f>
        <v>0</v>
      </c>
      <c r="U528" s="123">
        <f t="shared" si="922"/>
        <v>0</v>
      </c>
      <c r="V528" s="181"/>
      <c r="W528" s="123">
        <f>IF(R528="nee",0,(J528-O528)*tab!$C$57)</f>
        <v>0</v>
      </c>
      <c r="X528" s="123">
        <f>IF(R528="nee",0,(G528-L528)*tab!$G$57+(H528-M528)*tab!$H$57+(I528-N528)*tab!$I$57)</f>
        <v>0</v>
      </c>
      <c r="Y528" s="123">
        <f t="shared" si="923"/>
        <v>0</v>
      </c>
      <c r="Z528" s="5"/>
      <c r="AA528" s="22"/>
    </row>
    <row r="529" spans="2:27" ht="12" customHeight="1" x14ac:dyDescent="0.2">
      <c r="B529" s="18"/>
      <c r="C529" s="1">
        <v>13</v>
      </c>
      <c r="D529" s="211">
        <f t="shared" ref="D529:E529" si="956">+D429</f>
        <v>0</v>
      </c>
      <c r="E529" s="212">
        <f t="shared" si="956"/>
        <v>0</v>
      </c>
      <c r="F529" s="43"/>
      <c r="G529" s="212">
        <f t="shared" ref="G529:I529" si="957">+G429</f>
        <v>0</v>
      </c>
      <c r="H529" s="212">
        <f t="shared" si="957"/>
        <v>0</v>
      </c>
      <c r="I529" s="212">
        <f t="shared" si="957"/>
        <v>0</v>
      </c>
      <c r="J529" s="68">
        <f t="shared" si="919"/>
        <v>0</v>
      </c>
      <c r="K529" s="42"/>
      <c r="L529" s="212">
        <f t="shared" ref="L529:N529" si="958">+L429</f>
        <v>0</v>
      </c>
      <c r="M529" s="212">
        <f t="shared" si="958"/>
        <v>0</v>
      </c>
      <c r="N529" s="212">
        <f t="shared" si="958"/>
        <v>0</v>
      </c>
      <c r="O529" s="68">
        <f t="shared" si="921"/>
        <v>0</v>
      </c>
      <c r="P529" s="42"/>
      <c r="Q529" s="123" t="str">
        <f t="shared" si="927"/>
        <v>ja</v>
      </c>
      <c r="R529" s="123" t="str">
        <f t="shared" si="928"/>
        <v>ja</v>
      </c>
      <c r="S529" s="123">
        <f>IF(Q529="nee",0,(J529-O529)*(tab!$C$19*tab!$D$8+tab!$D$23))</f>
        <v>0</v>
      </c>
      <c r="T529" s="123">
        <f>(G529-L529)*tab!$E$29+(H529-M529)*tab!$F$29+(I529-N529)*tab!$G$29</f>
        <v>0</v>
      </c>
      <c r="U529" s="123">
        <f t="shared" si="922"/>
        <v>0</v>
      </c>
      <c r="V529" s="181"/>
      <c r="W529" s="123">
        <f>IF(R529="nee",0,(J529-O529)*tab!$C$57)</f>
        <v>0</v>
      </c>
      <c r="X529" s="123">
        <f>IF(R529="nee",0,(G529-L529)*tab!$G$57+(H529-M529)*tab!$H$57+(I529-N529)*tab!$I$57)</f>
        <v>0</v>
      </c>
      <c r="Y529" s="123">
        <f t="shared" si="923"/>
        <v>0</v>
      </c>
      <c r="Z529" s="5"/>
      <c r="AA529" s="22"/>
    </row>
    <row r="530" spans="2:27" ht="12" customHeight="1" x14ac:dyDescent="0.2">
      <c r="B530" s="18"/>
      <c r="C530" s="1">
        <v>14</v>
      </c>
      <c r="D530" s="211">
        <f t="shared" ref="D530:E530" si="959">+D430</f>
        <v>0</v>
      </c>
      <c r="E530" s="212">
        <f t="shared" si="959"/>
        <v>0</v>
      </c>
      <c r="F530" s="43"/>
      <c r="G530" s="212">
        <f t="shared" ref="G530:I530" si="960">+G430</f>
        <v>0</v>
      </c>
      <c r="H530" s="212">
        <f t="shared" si="960"/>
        <v>0</v>
      </c>
      <c r="I530" s="212">
        <f t="shared" si="960"/>
        <v>0</v>
      </c>
      <c r="J530" s="68">
        <f t="shared" si="919"/>
        <v>0</v>
      </c>
      <c r="K530" s="42"/>
      <c r="L530" s="212">
        <f t="shared" ref="L530:N530" si="961">+L430</f>
        <v>0</v>
      </c>
      <c r="M530" s="212">
        <f t="shared" si="961"/>
        <v>0</v>
      </c>
      <c r="N530" s="212">
        <f t="shared" si="961"/>
        <v>0</v>
      </c>
      <c r="O530" s="68">
        <f t="shared" si="921"/>
        <v>0</v>
      </c>
      <c r="P530" s="42"/>
      <c r="Q530" s="123" t="str">
        <f t="shared" si="927"/>
        <v>ja</v>
      </c>
      <c r="R530" s="123" t="str">
        <f t="shared" si="928"/>
        <v>ja</v>
      </c>
      <c r="S530" s="123">
        <f>IF(Q530="nee",0,(J530-O530)*(tab!$C$19*tab!$D$8+tab!$D$23))</f>
        <v>0</v>
      </c>
      <c r="T530" s="123">
        <f>(G530-L530)*tab!$E$29+(H530-M530)*tab!$F$29+(I530-N530)*tab!$G$29</f>
        <v>0</v>
      </c>
      <c r="U530" s="123">
        <f t="shared" si="922"/>
        <v>0</v>
      </c>
      <c r="V530" s="181"/>
      <c r="W530" s="123">
        <f>IF(R530="nee",0,(J530-O530)*tab!$C$57)</f>
        <v>0</v>
      </c>
      <c r="X530" s="123">
        <f>IF(R530="nee",0,(G530-L530)*tab!$G$57+(H530-M530)*tab!$H$57+(I530-N530)*tab!$I$57)</f>
        <v>0</v>
      </c>
      <c r="Y530" s="123">
        <f t="shared" si="923"/>
        <v>0</v>
      </c>
      <c r="Z530" s="5"/>
      <c r="AA530" s="22"/>
    </row>
    <row r="531" spans="2:27" ht="12" customHeight="1" x14ac:dyDescent="0.2">
      <c r="B531" s="18"/>
      <c r="C531" s="1">
        <v>15</v>
      </c>
      <c r="D531" s="211">
        <f t="shared" ref="D531:E531" si="962">+D431</f>
        <v>0</v>
      </c>
      <c r="E531" s="212">
        <f t="shared" si="962"/>
        <v>0</v>
      </c>
      <c r="F531" s="43"/>
      <c r="G531" s="212">
        <f t="shared" ref="G531:I531" si="963">+G431</f>
        <v>0</v>
      </c>
      <c r="H531" s="212">
        <f t="shared" si="963"/>
        <v>0</v>
      </c>
      <c r="I531" s="212">
        <f t="shared" si="963"/>
        <v>0</v>
      </c>
      <c r="J531" s="68">
        <f t="shared" si="919"/>
        <v>0</v>
      </c>
      <c r="K531" s="42"/>
      <c r="L531" s="212">
        <f t="shared" ref="L531:N531" si="964">+L431</f>
        <v>0</v>
      </c>
      <c r="M531" s="212">
        <f t="shared" si="964"/>
        <v>0</v>
      </c>
      <c r="N531" s="212">
        <f t="shared" si="964"/>
        <v>0</v>
      </c>
      <c r="O531" s="68">
        <f t="shared" si="921"/>
        <v>0</v>
      </c>
      <c r="P531" s="42"/>
      <c r="Q531" s="123" t="str">
        <f t="shared" si="927"/>
        <v>ja</v>
      </c>
      <c r="R531" s="123" t="str">
        <f t="shared" si="928"/>
        <v>ja</v>
      </c>
      <c r="S531" s="123">
        <f>IF(Q531="nee",0,(J531-O531)*(tab!$C$19*tab!$D$8+tab!$D$23))</f>
        <v>0</v>
      </c>
      <c r="T531" s="123">
        <f>(G531-L531)*tab!$E$29+(H531-M531)*tab!$F$29+(I531-N531)*tab!$G$29</f>
        <v>0</v>
      </c>
      <c r="U531" s="123">
        <f t="shared" si="922"/>
        <v>0</v>
      </c>
      <c r="V531" s="181"/>
      <c r="W531" s="123">
        <f>IF(R531="nee",0,(J531-O531)*tab!$C$57)</f>
        <v>0</v>
      </c>
      <c r="X531" s="123">
        <f>IF(R531="nee",0,(G531-L531)*tab!$G$57+(H531-M531)*tab!$H$57+(I531-N531)*tab!$I$57)</f>
        <v>0</v>
      </c>
      <c r="Y531" s="123">
        <f t="shared" si="923"/>
        <v>0</v>
      </c>
      <c r="Z531" s="5"/>
      <c r="AA531" s="22"/>
    </row>
    <row r="532" spans="2:27" ht="12" customHeight="1" x14ac:dyDescent="0.2">
      <c r="B532" s="18"/>
      <c r="C532" s="1">
        <v>16</v>
      </c>
      <c r="D532" s="211">
        <f t="shared" ref="D532:E532" si="965">+D432</f>
        <v>0</v>
      </c>
      <c r="E532" s="212">
        <f t="shared" si="965"/>
        <v>0</v>
      </c>
      <c r="F532" s="43"/>
      <c r="G532" s="212">
        <f t="shared" ref="G532:I532" si="966">+G432</f>
        <v>0</v>
      </c>
      <c r="H532" s="212">
        <f t="shared" si="966"/>
        <v>0</v>
      </c>
      <c r="I532" s="212">
        <f t="shared" si="966"/>
        <v>0</v>
      </c>
      <c r="J532" s="68">
        <f t="shared" si="919"/>
        <v>0</v>
      </c>
      <c r="K532" s="42"/>
      <c r="L532" s="212">
        <f t="shared" ref="L532:N532" si="967">+L432</f>
        <v>0</v>
      </c>
      <c r="M532" s="212">
        <f t="shared" si="967"/>
        <v>0</v>
      </c>
      <c r="N532" s="212">
        <f t="shared" si="967"/>
        <v>0</v>
      </c>
      <c r="O532" s="68">
        <f t="shared" si="921"/>
        <v>0</v>
      </c>
      <c r="P532" s="42"/>
      <c r="Q532" s="123" t="str">
        <f t="shared" si="927"/>
        <v>ja</v>
      </c>
      <c r="R532" s="123" t="str">
        <f t="shared" si="928"/>
        <v>ja</v>
      </c>
      <c r="S532" s="123">
        <f>IF(Q532="nee",0,(J532-O532)*(tab!$C$19*tab!$D$8+tab!$D$23))</f>
        <v>0</v>
      </c>
      <c r="T532" s="123">
        <f>(G532-L532)*tab!$E$29+(H532-M532)*tab!$F$29+(I532-N532)*tab!$G$29</f>
        <v>0</v>
      </c>
      <c r="U532" s="123">
        <f t="shared" si="922"/>
        <v>0</v>
      </c>
      <c r="V532" s="181"/>
      <c r="W532" s="123">
        <f>IF(R532="nee",0,(J532-O532)*tab!$C$57)</f>
        <v>0</v>
      </c>
      <c r="X532" s="123">
        <f>IF(R532="nee",0,(G532-L532)*tab!$G$57+(H532-M532)*tab!$H$57+(I532-N532)*tab!$I$57)</f>
        <v>0</v>
      </c>
      <c r="Y532" s="123">
        <f t="shared" si="923"/>
        <v>0</v>
      </c>
      <c r="Z532" s="5"/>
      <c r="AA532" s="22"/>
    </row>
    <row r="533" spans="2:27" ht="12" customHeight="1" x14ac:dyDescent="0.2">
      <c r="B533" s="18"/>
      <c r="C533" s="1">
        <v>17</v>
      </c>
      <c r="D533" s="211">
        <f t="shared" ref="D533:E533" si="968">+D433</f>
        <v>0</v>
      </c>
      <c r="E533" s="212">
        <f t="shared" si="968"/>
        <v>0</v>
      </c>
      <c r="F533" s="43"/>
      <c r="G533" s="212">
        <f t="shared" ref="G533:I533" si="969">+G433</f>
        <v>0</v>
      </c>
      <c r="H533" s="212">
        <f t="shared" si="969"/>
        <v>0</v>
      </c>
      <c r="I533" s="212">
        <f t="shared" si="969"/>
        <v>0</v>
      </c>
      <c r="J533" s="68">
        <f t="shared" si="919"/>
        <v>0</v>
      </c>
      <c r="K533" s="42"/>
      <c r="L533" s="212">
        <f t="shared" ref="L533:N533" si="970">+L433</f>
        <v>0</v>
      </c>
      <c r="M533" s="212">
        <f t="shared" si="970"/>
        <v>0</v>
      </c>
      <c r="N533" s="212">
        <f t="shared" si="970"/>
        <v>0</v>
      </c>
      <c r="O533" s="68">
        <f t="shared" si="921"/>
        <v>0</v>
      </c>
      <c r="P533" s="42"/>
      <c r="Q533" s="123" t="str">
        <f t="shared" si="927"/>
        <v>ja</v>
      </c>
      <c r="R533" s="123" t="str">
        <f t="shared" si="928"/>
        <v>ja</v>
      </c>
      <c r="S533" s="123">
        <f>IF(Q533="nee",0,(J533-O533)*(tab!$C$19*tab!$D$8+tab!$D$23))</f>
        <v>0</v>
      </c>
      <c r="T533" s="123">
        <f>(G533-L533)*tab!$E$29+(H533-M533)*tab!$F$29+(I533-N533)*tab!$G$29</f>
        <v>0</v>
      </c>
      <c r="U533" s="123">
        <f t="shared" si="922"/>
        <v>0</v>
      </c>
      <c r="V533" s="181"/>
      <c r="W533" s="123">
        <f>IF(R533="nee",0,(J533-O533)*tab!$C$57)</f>
        <v>0</v>
      </c>
      <c r="X533" s="123">
        <f>IF(R533="nee",0,(G533-L533)*tab!$G$57+(H533-M533)*tab!$H$57+(I533-N533)*tab!$I$57)</f>
        <v>0</v>
      </c>
      <c r="Y533" s="123">
        <f t="shared" si="923"/>
        <v>0</v>
      </c>
      <c r="Z533" s="5"/>
      <c r="AA533" s="22"/>
    </row>
    <row r="534" spans="2:27" ht="12" customHeight="1" x14ac:dyDescent="0.2">
      <c r="B534" s="18"/>
      <c r="C534" s="1">
        <v>18</v>
      </c>
      <c r="D534" s="211">
        <f t="shared" ref="D534:E534" si="971">+D434</f>
        <v>0</v>
      </c>
      <c r="E534" s="212">
        <f t="shared" si="971"/>
        <v>0</v>
      </c>
      <c r="F534" s="43"/>
      <c r="G534" s="212">
        <f t="shared" ref="G534:I534" si="972">+G434</f>
        <v>0</v>
      </c>
      <c r="H534" s="212">
        <f t="shared" si="972"/>
        <v>0</v>
      </c>
      <c r="I534" s="212">
        <f t="shared" si="972"/>
        <v>0</v>
      </c>
      <c r="J534" s="68">
        <f t="shared" si="919"/>
        <v>0</v>
      </c>
      <c r="K534" s="42"/>
      <c r="L534" s="212">
        <f t="shared" ref="L534:N534" si="973">+L434</f>
        <v>0</v>
      </c>
      <c r="M534" s="212">
        <f t="shared" si="973"/>
        <v>0</v>
      </c>
      <c r="N534" s="212">
        <f t="shared" si="973"/>
        <v>0</v>
      </c>
      <c r="O534" s="68">
        <f t="shared" si="921"/>
        <v>0</v>
      </c>
      <c r="P534" s="42"/>
      <c r="Q534" s="123" t="str">
        <f t="shared" si="927"/>
        <v>ja</v>
      </c>
      <c r="R534" s="123" t="str">
        <f t="shared" si="928"/>
        <v>ja</v>
      </c>
      <c r="S534" s="123">
        <f>IF(Q534="nee",0,(J534-O534)*(tab!$C$19*tab!$D$8+tab!$D$23))</f>
        <v>0</v>
      </c>
      <c r="T534" s="123">
        <f>(G534-L534)*tab!$E$29+(H534-M534)*tab!$F$29+(I534-N534)*tab!$G$29</f>
        <v>0</v>
      </c>
      <c r="U534" s="123">
        <f t="shared" si="922"/>
        <v>0</v>
      </c>
      <c r="V534" s="181"/>
      <c r="W534" s="123">
        <f>IF(R534="nee",0,(J534-O534)*tab!$C$57)</f>
        <v>0</v>
      </c>
      <c r="X534" s="123">
        <f>IF(R534="nee",0,(G534-L534)*tab!$G$57+(H534-M534)*tab!$H$57+(I534-N534)*tab!$I$57)</f>
        <v>0</v>
      </c>
      <c r="Y534" s="123">
        <f t="shared" si="923"/>
        <v>0</v>
      </c>
      <c r="Z534" s="5"/>
      <c r="AA534" s="22"/>
    </row>
    <row r="535" spans="2:27" ht="12" customHeight="1" x14ac:dyDescent="0.2">
      <c r="B535" s="18"/>
      <c r="C535" s="1">
        <v>19</v>
      </c>
      <c r="D535" s="211">
        <f t="shared" ref="D535:E535" si="974">+D435</f>
        <v>0</v>
      </c>
      <c r="E535" s="212">
        <f t="shared" si="974"/>
        <v>0</v>
      </c>
      <c r="F535" s="43"/>
      <c r="G535" s="212">
        <f t="shared" ref="G535:I535" si="975">+G435</f>
        <v>0</v>
      </c>
      <c r="H535" s="212">
        <f t="shared" si="975"/>
        <v>0</v>
      </c>
      <c r="I535" s="212">
        <f t="shared" si="975"/>
        <v>0</v>
      </c>
      <c r="J535" s="68">
        <f t="shared" si="919"/>
        <v>0</v>
      </c>
      <c r="K535" s="42"/>
      <c r="L535" s="212">
        <f t="shared" ref="L535:N535" si="976">+L435</f>
        <v>0</v>
      </c>
      <c r="M535" s="212">
        <f t="shared" si="976"/>
        <v>0</v>
      </c>
      <c r="N535" s="212">
        <f t="shared" si="976"/>
        <v>0</v>
      </c>
      <c r="O535" s="68">
        <f t="shared" si="921"/>
        <v>0</v>
      </c>
      <c r="P535" s="42"/>
      <c r="Q535" s="123" t="str">
        <f t="shared" si="927"/>
        <v>ja</v>
      </c>
      <c r="R535" s="123" t="str">
        <f t="shared" si="928"/>
        <v>ja</v>
      </c>
      <c r="S535" s="123">
        <f>IF(Q535="nee",0,(J535-O535)*(tab!$C$19*tab!$D$8+tab!$D$23))</f>
        <v>0</v>
      </c>
      <c r="T535" s="123">
        <f>(G535-L535)*tab!$E$29+(H535-M535)*tab!$F$29+(I535-N535)*tab!$G$29</f>
        <v>0</v>
      </c>
      <c r="U535" s="123">
        <f t="shared" si="922"/>
        <v>0</v>
      </c>
      <c r="V535" s="181"/>
      <c r="W535" s="123">
        <f>IF(R535="nee",0,(J535-O535)*tab!$C$57)</f>
        <v>0</v>
      </c>
      <c r="X535" s="123">
        <f>IF(R535="nee",0,(G535-L535)*tab!$G$57+(H535-M535)*tab!$H$57+(I535-N535)*tab!$I$57)</f>
        <v>0</v>
      </c>
      <c r="Y535" s="123">
        <f t="shared" si="923"/>
        <v>0</v>
      </c>
      <c r="Z535" s="5"/>
      <c r="AA535" s="22"/>
    </row>
    <row r="536" spans="2:27" ht="12" customHeight="1" x14ac:dyDescent="0.2">
      <c r="B536" s="18"/>
      <c r="C536" s="1">
        <v>20</v>
      </c>
      <c r="D536" s="211">
        <f t="shared" ref="D536:E536" si="977">+D436</f>
        <v>0</v>
      </c>
      <c r="E536" s="212">
        <f t="shared" si="977"/>
        <v>0</v>
      </c>
      <c r="F536" s="43"/>
      <c r="G536" s="212">
        <f t="shared" ref="G536:I536" si="978">+G436</f>
        <v>0</v>
      </c>
      <c r="H536" s="212">
        <f t="shared" si="978"/>
        <v>0</v>
      </c>
      <c r="I536" s="212">
        <f t="shared" si="978"/>
        <v>0</v>
      </c>
      <c r="J536" s="68">
        <f t="shared" si="919"/>
        <v>0</v>
      </c>
      <c r="K536" s="42"/>
      <c r="L536" s="212">
        <f t="shared" ref="L536:N536" si="979">+L436</f>
        <v>0</v>
      </c>
      <c r="M536" s="212">
        <f t="shared" si="979"/>
        <v>0</v>
      </c>
      <c r="N536" s="212">
        <f t="shared" si="979"/>
        <v>0</v>
      </c>
      <c r="O536" s="68">
        <f t="shared" si="921"/>
        <v>0</v>
      </c>
      <c r="P536" s="42"/>
      <c r="Q536" s="123" t="str">
        <f t="shared" si="927"/>
        <v>ja</v>
      </c>
      <c r="R536" s="123" t="str">
        <f t="shared" si="928"/>
        <v>ja</v>
      </c>
      <c r="S536" s="123">
        <f>IF(Q536="nee",0,(J536-O536)*(tab!$C$19*tab!$D$8+tab!$D$23))</f>
        <v>0</v>
      </c>
      <c r="T536" s="123">
        <f>(G536-L536)*tab!$E$29+(H536-M536)*tab!$F$29+(I536-N536)*tab!$G$29</f>
        <v>0</v>
      </c>
      <c r="U536" s="123">
        <f t="shared" si="922"/>
        <v>0</v>
      </c>
      <c r="V536" s="181"/>
      <c r="W536" s="123">
        <f>IF(R536="nee",0,(J536-O536)*tab!$C$57)</f>
        <v>0</v>
      </c>
      <c r="X536" s="123">
        <f>IF(R536="nee",0,(G536-L536)*tab!$G$57+(H536-M536)*tab!$H$57+(I536-N536)*tab!$I$57)</f>
        <v>0</v>
      </c>
      <c r="Y536" s="123">
        <f t="shared" si="923"/>
        <v>0</v>
      </c>
      <c r="Z536" s="5"/>
      <c r="AA536" s="22"/>
    </row>
    <row r="537" spans="2:27" ht="12" customHeight="1" x14ac:dyDescent="0.2">
      <c r="B537" s="18"/>
      <c r="C537" s="1">
        <v>21</v>
      </c>
      <c r="D537" s="211">
        <f t="shared" ref="D537:E537" si="980">+D437</f>
        <v>0</v>
      </c>
      <c r="E537" s="212">
        <f t="shared" si="980"/>
        <v>0</v>
      </c>
      <c r="F537" s="43"/>
      <c r="G537" s="212">
        <f t="shared" ref="G537:I537" si="981">+G437</f>
        <v>0</v>
      </c>
      <c r="H537" s="212">
        <f t="shared" si="981"/>
        <v>0</v>
      </c>
      <c r="I537" s="212">
        <f t="shared" si="981"/>
        <v>0</v>
      </c>
      <c r="J537" s="68">
        <f t="shared" si="919"/>
        <v>0</v>
      </c>
      <c r="K537" s="42"/>
      <c r="L537" s="212">
        <f t="shared" ref="L537:N537" si="982">+L437</f>
        <v>0</v>
      </c>
      <c r="M537" s="212">
        <f t="shared" si="982"/>
        <v>0</v>
      </c>
      <c r="N537" s="212">
        <f t="shared" si="982"/>
        <v>0</v>
      </c>
      <c r="O537" s="68">
        <f t="shared" si="921"/>
        <v>0</v>
      </c>
      <c r="P537" s="42"/>
      <c r="Q537" s="123" t="str">
        <f t="shared" si="927"/>
        <v>ja</v>
      </c>
      <c r="R537" s="123" t="str">
        <f t="shared" si="928"/>
        <v>ja</v>
      </c>
      <c r="S537" s="123">
        <f>IF(Q537="nee",0,(J537-O537)*(tab!$C$19*tab!$D$8+tab!$D$23))</f>
        <v>0</v>
      </c>
      <c r="T537" s="123">
        <f>(G537-L537)*tab!$E$29+(H537-M537)*tab!$F$29+(I537-N537)*tab!$G$29</f>
        <v>0</v>
      </c>
      <c r="U537" s="123">
        <f t="shared" si="922"/>
        <v>0</v>
      </c>
      <c r="V537" s="181"/>
      <c r="W537" s="123">
        <f>IF(R537="nee",0,(J537-O537)*tab!$C$57)</f>
        <v>0</v>
      </c>
      <c r="X537" s="123">
        <f>IF(R537="nee",0,(G537-L537)*tab!$G$57+(H537-M537)*tab!$H$57+(I537-N537)*tab!$I$57)</f>
        <v>0</v>
      </c>
      <c r="Y537" s="123">
        <f t="shared" si="923"/>
        <v>0</v>
      </c>
      <c r="Z537" s="5"/>
      <c r="AA537" s="22"/>
    </row>
    <row r="538" spans="2:27" ht="12" customHeight="1" x14ac:dyDescent="0.2">
      <c r="B538" s="18"/>
      <c r="C538" s="1">
        <v>22</v>
      </c>
      <c r="D538" s="211">
        <f t="shared" ref="D538:E538" si="983">+D438</f>
        <v>0</v>
      </c>
      <c r="E538" s="212">
        <f t="shared" si="983"/>
        <v>0</v>
      </c>
      <c r="F538" s="43"/>
      <c r="G538" s="212">
        <f t="shared" ref="G538:I538" si="984">+G438</f>
        <v>0</v>
      </c>
      <c r="H538" s="212">
        <f t="shared" si="984"/>
        <v>0</v>
      </c>
      <c r="I538" s="212">
        <f t="shared" si="984"/>
        <v>0</v>
      </c>
      <c r="J538" s="68">
        <f t="shared" si="919"/>
        <v>0</v>
      </c>
      <c r="K538" s="42"/>
      <c r="L538" s="212">
        <f t="shared" ref="L538:N538" si="985">+L438</f>
        <v>0</v>
      </c>
      <c r="M538" s="212">
        <f t="shared" si="985"/>
        <v>0</v>
      </c>
      <c r="N538" s="212">
        <f t="shared" si="985"/>
        <v>0</v>
      </c>
      <c r="O538" s="68">
        <f t="shared" si="921"/>
        <v>0</v>
      </c>
      <c r="P538" s="42"/>
      <c r="Q538" s="123" t="str">
        <f t="shared" si="927"/>
        <v>ja</v>
      </c>
      <c r="R538" s="123" t="str">
        <f t="shared" si="928"/>
        <v>ja</v>
      </c>
      <c r="S538" s="123">
        <f>IF(Q538="nee",0,(J538-O538)*(tab!$C$19*tab!$D$8+tab!$D$23))</f>
        <v>0</v>
      </c>
      <c r="T538" s="123">
        <f>(G538-L538)*tab!$E$29+(H538-M538)*tab!$F$29+(I538-N538)*tab!$G$29</f>
        <v>0</v>
      </c>
      <c r="U538" s="123">
        <f t="shared" si="922"/>
        <v>0</v>
      </c>
      <c r="V538" s="181"/>
      <c r="W538" s="123">
        <f>IF(R538="nee",0,(J538-O538)*tab!$C$57)</f>
        <v>0</v>
      </c>
      <c r="X538" s="123">
        <f>IF(R538="nee",0,(G538-L538)*tab!$G$57+(H538-M538)*tab!$H$57+(I538-N538)*tab!$I$57)</f>
        <v>0</v>
      </c>
      <c r="Y538" s="123">
        <f t="shared" si="923"/>
        <v>0</v>
      </c>
      <c r="Z538" s="5"/>
      <c r="AA538" s="22"/>
    </row>
    <row r="539" spans="2:27" ht="12" customHeight="1" x14ac:dyDescent="0.2">
      <c r="B539" s="18"/>
      <c r="C539" s="1">
        <v>23</v>
      </c>
      <c r="D539" s="211">
        <f t="shared" ref="D539:E539" si="986">+D439</f>
        <v>0</v>
      </c>
      <c r="E539" s="212">
        <f t="shared" si="986"/>
        <v>0</v>
      </c>
      <c r="F539" s="43"/>
      <c r="G539" s="212">
        <f t="shared" ref="G539:I539" si="987">+G439</f>
        <v>0</v>
      </c>
      <c r="H539" s="212">
        <f t="shared" si="987"/>
        <v>0</v>
      </c>
      <c r="I539" s="212">
        <f t="shared" si="987"/>
        <v>0</v>
      </c>
      <c r="J539" s="68">
        <f t="shared" si="919"/>
        <v>0</v>
      </c>
      <c r="K539" s="42"/>
      <c r="L539" s="212">
        <f t="shared" ref="L539:N539" si="988">+L439</f>
        <v>0</v>
      </c>
      <c r="M539" s="212">
        <f t="shared" si="988"/>
        <v>0</v>
      </c>
      <c r="N539" s="212">
        <f t="shared" si="988"/>
        <v>0</v>
      </c>
      <c r="O539" s="68">
        <f t="shared" si="921"/>
        <v>0</v>
      </c>
      <c r="P539" s="42"/>
      <c r="Q539" s="123" t="str">
        <f t="shared" si="927"/>
        <v>ja</v>
      </c>
      <c r="R539" s="123" t="str">
        <f t="shared" si="928"/>
        <v>ja</v>
      </c>
      <c r="S539" s="123">
        <f>IF(Q539="nee",0,(J539-O539)*(tab!$C$19*tab!$D$8+tab!$D$23))</f>
        <v>0</v>
      </c>
      <c r="T539" s="123">
        <f>(G539-L539)*tab!$E$29+(H539-M539)*tab!$F$29+(I539-N539)*tab!$G$29</f>
        <v>0</v>
      </c>
      <c r="U539" s="123">
        <f t="shared" si="922"/>
        <v>0</v>
      </c>
      <c r="V539" s="181"/>
      <c r="W539" s="123">
        <f>IF(R539="nee",0,(J539-O539)*tab!$C$57)</f>
        <v>0</v>
      </c>
      <c r="X539" s="123">
        <f>IF(R539="nee",0,(G539-L539)*tab!$G$57+(H539-M539)*tab!$H$57+(I539-N539)*tab!$I$57)</f>
        <v>0</v>
      </c>
      <c r="Y539" s="123">
        <f t="shared" si="923"/>
        <v>0</v>
      </c>
      <c r="Z539" s="5"/>
      <c r="AA539" s="22"/>
    </row>
    <row r="540" spans="2:27" ht="12" customHeight="1" x14ac:dyDescent="0.2">
      <c r="B540" s="18"/>
      <c r="C540" s="1">
        <v>24</v>
      </c>
      <c r="D540" s="211">
        <f t="shared" ref="D540:E540" si="989">+D440</f>
        <v>0</v>
      </c>
      <c r="E540" s="212">
        <f t="shared" si="989"/>
        <v>0</v>
      </c>
      <c r="F540" s="43"/>
      <c r="G540" s="212">
        <f t="shared" ref="G540:I540" si="990">+G440</f>
        <v>0</v>
      </c>
      <c r="H540" s="212">
        <f t="shared" si="990"/>
        <v>0</v>
      </c>
      <c r="I540" s="212">
        <f t="shared" si="990"/>
        <v>0</v>
      </c>
      <c r="J540" s="68">
        <f t="shared" si="919"/>
        <v>0</v>
      </c>
      <c r="K540" s="42"/>
      <c r="L540" s="212">
        <f t="shared" ref="L540:N540" si="991">+L440</f>
        <v>0</v>
      </c>
      <c r="M540" s="212">
        <f t="shared" si="991"/>
        <v>0</v>
      </c>
      <c r="N540" s="212">
        <f t="shared" si="991"/>
        <v>0</v>
      </c>
      <c r="O540" s="68">
        <f t="shared" si="921"/>
        <v>0</v>
      </c>
      <c r="P540" s="42"/>
      <c r="Q540" s="123" t="str">
        <f t="shared" si="927"/>
        <v>ja</v>
      </c>
      <c r="R540" s="123" t="str">
        <f t="shared" si="928"/>
        <v>ja</v>
      </c>
      <c r="S540" s="123">
        <f>IF(Q540="nee",0,(J540-O540)*(tab!$C$19*tab!$D$8+tab!$D$23))</f>
        <v>0</v>
      </c>
      <c r="T540" s="123">
        <f>(G540-L540)*tab!$E$29+(H540-M540)*tab!$F$29+(I540-N540)*tab!$G$29</f>
        <v>0</v>
      </c>
      <c r="U540" s="123">
        <f t="shared" si="922"/>
        <v>0</v>
      </c>
      <c r="V540" s="181"/>
      <c r="W540" s="123">
        <f>IF(R540="nee",0,(J540-O540)*tab!$C$57)</f>
        <v>0</v>
      </c>
      <c r="X540" s="123">
        <f>IF(R540="nee",0,(G540-L540)*tab!$G$57+(H540-M540)*tab!$H$57+(I540-N540)*tab!$I$57)</f>
        <v>0</v>
      </c>
      <c r="Y540" s="123">
        <f t="shared" si="923"/>
        <v>0</v>
      </c>
      <c r="Z540" s="5"/>
      <c r="AA540" s="22"/>
    </row>
    <row r="541" spans="2:27" ht="12" customHeight="1" x14ac:dyDescent="0.2">
      <c r="B541" s="18"/>
      <c r="C541" s="1">
        <v>25</v>
      </c>
      <c r="D541" s="211">
        <f t="shared" ref="D541:E541" si="992">+D441</f>
        <v>0</v>
      </c>
      <c r="E541" s="212">
        <f t="shared" si="992"/>
        <v>0</v>
      </c>
      <c r="F541" s="43"/>
      <c r="G541" s="212">
        <f t="shared" ref="G541:I541" si="993">+G441</f>
        <v>0</v>
      </c>
      <c r="H541" s="212">
        <f t="shared" si="993"/>
        <v>0</v>
      </c>
      <c r="I541" s="212">
        <f t="shared" si="993"/>
        <v>0</v>
      </c>
      <c r="J541" s="68">
        <f t="shared" si="919"/>
        <v>0</v>
      </c>
      <c r="K541" s="42"/>
      <c r="L541" s="212">
        <f t="shared" ref="L541:N541" si="994">+L441</f>
        <v>0</v>
      </c>
      <c r="M541" s="212">
        <f t="shared" si="994"/>
        <v>0</v>
      </c>
      <c r="N541" s="212">
        <f t="shared" si="994"/>
        <v>0</v>
      </c>
      <c r="O541" s="68">
        <f t="shared" si="921"/>
        <v>0</v>
      </c>
      <c r="P541" s="42"/>
      <c r="Q541" s="123" t="str">
        <f t="shared" si="927"/>
        <v>ja</v>
      </c>
      <c r="R541" s="123" t="str">
        <f t="shared" si="928"/>
        <v>ja</v>
      </c>
      <c r="S541" s="123">
        <f>IF(Q541="nee",0,(J541-O541)*(tab!$C$19*tab!$D$8+tab!$D$23))</f>
        <v>0</v>
      </c>
      <c r="T541" s="123">
        <f>(G541-L541)*tab!$E$29+(H541-M541)*tab!$F$29+(I541-N541)*tab!$G$29</f>
        <v>0</v>
      </c>
      <c r="U541" s="123">
        <f t="shared" si="922"/>
        <v>0</v>
      </c>
      <c r="V541" s="181"/>
      <c r="W541" s="123">
        <f>IF(R541="nee",0,(J541-O541)*tab!$C$57)</f>
        <v>0</v>
      </c>
      <c r="X541" s="123">
        <f>IF(R541="nee",0,(G541-L541)*tab!$G$57+(H541-M541)*tab!$H$57+(I541-N541)*tab!$I$57)</f>
        <v>0</v>
      </c>
      <c r="Y541" s="123">
        <f t="shared" si="923"/>
        <v>0</v>
      </c>
      <c r="Z541" s="5"/>
      <c r="AA541" s="22"/>
    </row>
    <row r="542" spans="2:27" ht="12" customHeight="1" x14ac:dyDescent="0.2">
      <c r="B542" s="18"/>
      <c r="C542" s="1">
        <v>26</v>
      </c>
      <c r="D542" s="211">
        <f t="shared" ref="D542:E542" si="995">+D442</f>
        <v>0</v>
      </c>
      <c r="E542" s="212">
        <f t="shared" si="995"/>
        <v>0</v>
      </c>
      <c r="F542" s="43"/>
      <c r="G542" s="212">
        <f t="shared" ref="G542:I542" si="996">+G442</f>
        <v>0</v>
      </c>
      <c r="H542" s="212">
        <f t="shared" si="996"/>
        <v>0</v>
      </c>
      <c r="I542" s="212">
        <f t="shared" si="996"/>
        <v>0</v>
      </c>
      <c r="J542" s="68">
        <f t="shared" si="919"/>
        <v>0</v>
      </c>
      <c r="K542" s="42"/>
      <c r="L542" s="212">
        <f t="shared" ref="L542:N542" si="997">+L442</f>
        <v>0</v>
      </c>
      <c r="M542" s="212">
        <f t="shared" si="997"/>
        <v>0</v>
      </c>
      <c r="N542" s="212">
        <f t="shared" si="997"/>
        <v>0</v>
      </c>
      <c r="O542" s="68">
        <f t="shared" si="921"/>
        <v>0</v>
      </c>
      <c r="P542" s="42"/>
      <c r="Q542" s="123" t="str">
        <f t="shared" si="927"/>
        <v>ja</v>
      </c>
      <c r="R542" s="123" t="str">
        <f t="shared" si="928"/>
        <v>ja</v>
      </c>
      <c r="S542" s="123">
        <f>IF(Q542="nee",0,(J542-O542)*(tab!$C$19*tab!$D$8+tab!$D$23))</f>
        <v>0</v>
      </c>
      <c r="T542" s="123">
        <f>(G542-L542)*tab!$E$29+(H542-M542)*tab!$F$29+(I542-N542)*tab!$G$29</f>
        <v>0</v>
      </c>
      <c r="U542" s="123">
        <f t="shared" si="922"/>
        <v>0</v>
      </c>
      <c r="V542" s="181"/>
      <c r="W542" s="123">
        <f>IF(R542="nee",0,(J542-O542)*tab!$C$57)</f>
        <v>0</v>
      </c>
      <c r="X542" s="123">
        <f>IF(R542="nee",0,(G542-L542)*tab!$G$57+(H542-M542)*tab!$H$57+(I542-N542)*tab!$I$57)</f>
        <v>0</v>
      </c>
      <c r="Y542" s="123">
        <f t="shared" si="923"/>
        <v>0</v>
      </c>
      <c r="Z542" s="5"/>
      <c r="AA542" s="22"/>
    </row>
    <row r="543" spans="2:27" ht="12" customHeight="1" x14ac:dyDescent="0.2">
      <c r="B543" s="18"/>
      <c r="C543" s="1">
        <v>27</v>
      </c>
      <c r="D543" s="211">
        <f t="shared" ref="D543:E543" si="998">+D443</f>
        <v>0</v>
      </c>
      <c r="E543" s="212">
        <f t="shared" si="998"/>
        <v>0</v>
      </c>
      <c r="F543" s="43"/>
      <c r="G543" s="212">
        <f t="shared" ref="G543:I543" si="999">+G443</f>
        <v>0</v>
      </c>
      <c r="H543" s="212">
        <f t="shared" si="999"/>
        <v>0</v>
      </c>
      <c r="I543" s="212">
        <f t="shared" si="999"/>
        <v>0</v>
      </c>
      <c r="J543" s="68">
        <f t="shared" si="919"/>
        <v>0</v>
      </c>
      <c r="K543" s="42"/>
      <c r="L543" s="212">
        <f t="shared" ref="L543:N543" si="1000">+L443</f>
        <v>0</v>
      </c>
      <c r="M543" s="212">
        <f t="shared" si="1000"/>
        <v>0</v>
      </c>
      <c r="N543" s="212">
        <f t="shared" si="1000"/>
        <v>0</v>
      </c>
      <c r="O543" s="68">
        <f t="shared" si="921"/>
        <v>0</v>
      </c>
      <c r="P543" s="42"/>
      <c r="Q543" s="123" t="str">
        <f t="shared" si="927"/>
        <v>ja</v>
      </c>
      <c r="R543" s="123" t="str">
        <f t="shared" si="928"/>
        <v>ja</v>
      </c>
      <c r="S543" s="123">
        <f>IF(Q543="nee",0,(J543-O543)*(tab!$C$19*tab!$D$8+tab!$D$23))</f>
        <v>0</v>
      </c>
      <c r="T543" s="123">
        <f>(G543-L543)*tab!$E$29+(H543-M543)*tab!$F$29+(I543-N543)*tab!$G$29</f>
        <v>0</v>
      </c>
      <c r="U543" s="123">
        <f t="shared" si="922"/>
        <v>0</v>
      </c>
      <c r="V543" s="181"/>
      <c r="W543" s="123">
        <f>IF(R543="nee",0,(J543-O543)*tab!$C$57)</f>
        <v>0</v>
      </c>
      <c r="X543" s="123">
        <f>IF(R543="nee",0,(G543-L543)*tab!$G$57+(H543-M543)*tab!$H$57+(I543-N543)*tab!$I$57)</f>
        <v>0</v>
      </c>
      <c r="Y543" s="123">
        <f t="shared" si="923"/>
        <v>0</v>
      </c>
      <c r="Z543" s="5"/>
      <c r="AA543" s="22"/>
    </row>
    <row r="544" spans="2:27" ht="12" customHeight="1" x14ac:dyDescent="0.2">
      <c r="B544" s="18"/>
      <c r="C544" s="1">
        <v>28</v>
      </c>
      <c r="D544" s="211">
        <f t="shared" ref="D544:E544" si="1001">+D444</f>
        <v>0</v>
      </c>
      <c r="E544" s="212">
        <f t="shared" si="1001"/>
        <v>0</v>
      </c>
      <c r="F544" s="43"/>
      <c r="G544" s="212">
        <f t="shared" ref="G544:I544" si="1002">+G444</f>
        <v>0</v>
      </c>
      <c r="H544" s="212">
        <f t="shared" si="1002"/>
        <v>0</v>
      </c>
      <c r="I544" s="212">
        <f t="shared" si="1002"/>
        <v>0</v>
      </c>
      <c r="J544" s="68">
        <f t="shared" si="919"/>
        <v>0</v>
      </c>
      <c r="K544" s="42"/>
      <c r="L544" s="212">
        <f t="shared" ref="L544:N544" si="1003">+L444</f>
        <v>0</v>
      </c>
      <c r="M544" s="212">
        <f t="shared" si="1003"/>
        <v>0</v>
      </c>
      <c r="N544" s="212">
        <f t="shared" si="1003"/>
        <v>0</v>
      </c>
      <c r="O544" s="68">
        <f t="shared" si="921"/>
        <v>0</v>
      </c>
      <c r="P544" s="42"/>
      <c r="Q544" s="123" t="str">
        <f t="shared" si="927"/>
        <v>ja</v>
      </c>
      <c r="R544" s="123" t="str">
        <f t="shared" si="928"/>
        <v>ja</v>
      </c>
      <c r="S544" s="123">
        <f>IF(Q544="nee",0,(J544-O544)*(tab!$C$19*tab!$D$8+tab!$D$23))</f>
        <v>0</v>
      </c>
      <c r="T544" s="123">
        <f>(G544-L544)*tab!$E$29+(H544-M544)*tab!$F$29+(I544-N544)*tab!$G$29</f>
        <v>0</v>
      </c>
      <c r="U544" s="123">
        <f t="shared" si="922"/>
        <v>0</v>
      </c>
      <c r="V544" s="181"/>
      <c r="W544" s="123">
        <f>IF(R544="nee",0,(J544-O544)*tab!$C$57)</f>
        <v>0</v>
      </c>
      <c r="X544" s="123">
        <f>IF(R544="nee",0,(G544-L544)*tab!$G$57+(H544-M544)*tab!$H$57+(I544-N544)*tab!$I$57)</f>
        <v>0</v>
      </c>
      <c r="Y544" s="123">
        <f t="shared" si="923"/>
        <v>0</v>
      </c>
      <c r="Z544" s="5"/>
      <c r="AA544" s="22"/>
    </row>
    <row r="545" spans="2:27" ht="12" customHeight="1" x14ac:dyDescent="0.2">
      <c r="B545" s="18"/>
      <c r="C545" s="1">
        <v>29</v>
      </c>
      <c r="D545" s="211">
        <f t="shared" ref="D545:E545" si="1004">+D445</f>
        <v>0</v>
      </c>
      <c r="E545" s="212">
        <f t="shared" si="1004"/>
        <v>0</v>
      </c>
      <c r="F545" s="43"/>
      <c r="G545" s="212">
        <f t="shared" ref="G545:I545" si="1005">+G445</f>
        <v>0</v>
      </c>
      <c r="H545" s="212">
        <f t="shared" si="1005"/>
        <v>0</v>
      </c>
      <c r="I545" s="212">
        <f t="shared" si="1005"/>
        <v>0</v>
      </c>
      <c r="J545" s="68">
        <f t="shared" si="919"/>
        <v>0</v>
      </c>
      <c r="K545" s="42"/>
      <c r="L545" s="212">
        <f t="shared" ref="L545:N545" si="1006">+L445</f>
        <v>0</v>
      </c>
      <c r="M545" s="212">
        <f t="shared" si="1006"/>
        <v>0</v>
      </c>
      <c r="N545" s="212">
        <f t="shared" si="1006"/>
        <v>0</v>
      </c>
      <c r="O545" s="68">
        <f t="shared" si="921"/>
        <v>0</v>
      </c>
      <c r="P545" s="42"/>
      <c r="Q545" s="123" t="str">
        <f t="shared" si="927"/>
        <v>ja</v>
      </c>
      <c r="R545" s="123" t="str">
        <f t="shared" si="928"/>
        <v>ja</v>
      </c>
      <c r="S545" s="123">
        <f>IF(Q545="nee",0,(J545-O545)*(tab!$C$19*tab!$D$8+tab!$D$23))</f>
        <v>0</v>
      </c>
      <c r="T545" s="123">
        <f>(G545-L545)*tab!$E$29+(H545-M545)*tab!$F$29+(I545-N545)*tab!$G$29</f>
        <v>0</v>
      </c>
      <c r="U545" s="123">
        <f t="shared" si="922"/>
        <v>0</v>
      </c>
      <c r="V545" s="181"/>
      <c r="W545" s="123">
        <f>IF(R545="nee",0,(J545-O545)*tab!$C$57)</f>
        <v>0</v>
      </c>
      <c r="X545" s="123">
        <f>IF(R545="nee",0,(G545-L545)*tab!$G$57+(H545-M545)*tab!$H$57+(I545-N545)*tab!$I$57)</f>
        <v>0</v>
      </c>
      <c r="Y545" s="123">
        <f t="shared" si="923"/>
        <v>0</v>
      </c>
      <c r="Z545" s="5"/>
      <c r="AA545" s="22"/>
    </row>
    <row r="546" spans="2:27" ht="12" customHeight="1" x14ac:dyDescent="0.2">
      <c r="B546" s="18"/>
      <c r="C546" s="1">
        <v>30</v>
      </c>
      <c r="D546" s="211">
        <f t="shared" ref="D546:E546" si="1007">+D446</f>
        <v>0</v>
      </c>
      <c r="E546" s="212">
        <f t="shared" si="1007"/>
        <v>0</v>
      </c>
      <c r="F546" s="43"/>
      <c r="G546" s="212">
        <f t="shared" ref="G546:I546" si="1008">+G446</f>
        <v>0</v>
      </c>
      <c r="H546" s="212">
        <f t="shared" si="1008"/>
        <v>0</v>
      </c>
      <c r="I546" s="212">
        <f t="shared" si="1008"/>
        <v>0</v>
      </c>
      <c r="J546" s="68">
        <f t="shared" si="919"/>
        <v>0</v>
      </c>
      <c r="K546" s="42"/>
      <c r="L546" s="212">
        <f t="shared" ref="L546:N546" si="1009">+L446</f>
        <v>0</v>
      </c>
      <c r="M546" s="212">
        <f t="shared" si="1009"/>
        <v>0</v>
      </c>
      <c r="N546" s="212">
        <f t="shared" si="1009"/>
        <v>0</v>
      </c>
      <c r="O546" s="68">
        <f t="shared" si="921"/>
        <v>0</v>
      </c>
      <c r="P546" s="42"/>
      <c r="Q546" s="123" t="str">
        <f t="shared" si="927"/>
        <v>ja</v>
      </c>
      <c r="R546" s="123" t="str">
        <f t="shared" si="928"/>
        <v>ja</v>
      </c>
      <c r="S546" s="123">
        <f>IF(Q546="nee",0,(J546-O546)*(tab!$C$19*tab!$D$8+tab!$D$23))</f>
        <v>0</v>
      </c>
      <c r="T546" s="123">
        <f>(G546-L546)*tab!$E$29+(H546-M546)*tab!$F$29+(I546-N546)*tab!$G$29</f>
        <v>0</v>
      </c>
      <c r="U546" s="123">
        <f t="shared" si="922"/>
        <v>0</v>
      </c>
      <c r="V546" s="181"/>
      <c r="W546" s="123">
        <f>IF(R546="nee",0,(J546-O546)*tab!$C$57)</f>
        <v>0</v>
      </c>
      <c r="X546" s="123">
        <f>IF(R546="nee",0,(G546-L546)*tab!$G$57+(H546-M546)*tab!$H$57+(I546-N546)*tab!$I$57)</f>
        <v>0</v>
      </c>
      <c r="Y546" s="123">
        <f t="shared" si="923"/>
        <v>0</v>
      </c>
      <c r="Z546" s="5"/>
      <c r="AA546" s="22"/>
    </row>
    <row r="547" spans="2:27" ht="12" customHeight="1" x14ac:dyDescent="0.2">
      <c r="B547" s="80"/>
      <c r="C547" s="73"/>
      <c r="D547" s="83"/>
      <c r="E547" s="83"/>
      <c r="F547" s="112"/>
      <c r="G547" s="113">
        <f>SUM(G517:G542)</f>
        <v>4</v>
      </c>
      <c r="H547" s="113">
        <f>SUM(H517:H542)</f>
        <v>0</v>
      </c>
      <c r="I547" s="113">
        <f>SUM(I517:I542)</f>
        <v>0</v>
      </c>
      <c r="J547" s="113">
        <f>SUM(J517:J542)</f>
        <v>4</v>
      </c>
      <c r="K547" s="114"/>
      <c r="L547" s="113">
        <f>SUM(L517:L542)</f>
        <v>1</v>
      </c>
      <c r="M547" s="113">
        <f>SUM(M517:M542)</f>
        <v>0</v>
      </c>
      <c r="N547" s="113">
        <f>SUM(N517:N542)</f>
        <v>0</v>
      </c>
      <c r="O547" s="113">
        <f>SUM(O517:O542)</f>
        <v>1</v>
      </c>
      <c r="P547" s="114"/>
      <c r="Q547" s="114"/>
      <c r="R547" s="114"/>
      <c r="S547" s="222"/>
      <c r="T547" s="222"/>
      <c r="U547" s="195">
        <f t="shared" ref="U547" si="1010">SUM(U517:U546)</f>
        <v>37263.922272000003</v>
      </c>
      <c r="V547" s="114"/>
      <c r="W547" s="223"/>
      <c r="X547" s="223"/>
      <c r="Y547" s="196">
        <f>SUM(Y517:Y546)</f>
        <v>4025.07</v>
      </c>
      <c r="Z547" s="5"/>
      <c r="AA547" s="22"/>
    </row>
    <row r="548" spans="2:27" ht="12" customHeight="1" x14ac:dyDescent="0.2">
      <c r="B548" s="18"/>
      <c r="C548" s="1"/>
      <c r="D548" s="38"/>
      <c r="E548" s="2"/>
      <c r="F548" s="2"/>
      <c r="G548" s="42"/>
      <c r="H548" s="42"/>
      <c r="I548" s="42"/>
      <c r="J548" s="42"/>
      <c r="K548" s="42"/>
      <c r="L548" s="42"/>
      <c r="M548" s="42"/>
      <c r="N548" s="42"/>
      <c r="O548" s="42"/>
      <c r="P548" s="42"/>
      <c r="Q548" s="42"/>
      <c r="R548" s="42"/>
      <c r="S548" s="42"/>
      <c r="T548" s="42"/>
      <c r="W548" s="7"/>
      <c r="X548" s="7"/>
      <c r="Y548" s="7"/>
      <c r="Z548" s="48"/>
      <c r="AA548" s="22"/>
    </row>
    <row r="549" spans="2:27" ht="12" customHeight="1" x14ac:dyDescent="0.2">
      <c r="B549" s="18"/>
      <c r="C549" s="97"/>
      <c r="D549" s="176" t="s">
        <v>63</v>
      </c>
      <c r="E549" s="27"/>
      <c r="F549" s="27"/>
      <c r="G549" s="28"/>
      <c r="H549" s="29"/>
      <c r="I549" s="29"/>
      <c r="J549" s="30"/>
      <c r="K549" s="30"/>
      <c r="L549" s="28"/>
      <c r="M549" s="29"/>
      <c r="N549" s="29"/>
      <c r="O549" s="49"/>
      <c r="P549" s="49"/>
      <c r="Q549" s="49"/>
      <c r="R549" s="49"/>
      <c r="S549" s="49"/>
      <c r="T549" s="49"/>
      <c r="U549" s="49"/>
      <c r="V549" s="49"/>
      <c r="W549" s="49"/>
      <c r="X549" s="49"/>
      <c r="Y549" s="49"/>
      <c r="Z549" s="41"/>
      <c r="AA549" s="16"/>
    </row>
    <row r="550" spans="2:27" ht="12" customHeight="1" x14ac:dyDescent="0.2">
      <c r="B550" s="18"/>
      <c r="C550" s="97"/>
      <c r="D550" s="176"/>
      <c r="E550" s="27"/>
      <c r="F550" s="27"/>
      <c r="G550" s="28"/>
      <c r="H550" s="29"/>
      <c r="I550" s="29"/>
      <c r="J550" s="30"/>
      <c r="K550" s="30"/>
      <c r="L550" s="28"/>
      <c r="M550" s="29"/>
      <c r="N550" s="29"/>
      <c r="O550" s="49"/>
      <c r="P550" s="49"/>
      <c r="Q550" s="79" t="s">
        <v>87</v>
      </c>
      <c r="R550" s="81" t="s">
        <v>87</v>
      </c>
      <c r="S550" s="180" t="s">
        <v>78</v>
      </c>
      <c r="T550" s="106"/>
      <c r="U550" s="106"/>
      <c r="V550" s="106"/>
      <c r="W550" s="81" t="s">
        <v>76</v>
      </c>
      <c r="X550" s="35"/>
      <c r="Y550" s="35"/>
      <c r="Z550" s="41"/>
      <c r="AA550" s="16"/>
    </row>
    <row r="551" spans="2:27" ht="12" customHeight="1" x14ac:dyDescent="0.2">
      <c r="B551" s="18"/>
      <c r="C551" s="97"/>
      <c r="D551" s="38" t="str">
        <f>+D515</f>
        <v xml:space="preserve">School </v>
      </c>
      <c r="E551" s="28"/>
      <c r="F551" s="27"/>
      <c r="G551" s="76" t="s">
        <v>108</v>
      </c>
      <c r="H551" s="39"/>
      <c r="I551" s="39"/>
      <c r="J551" s="39"/>
      <c r="K551" s="39"/>
      <c r="L551" s="76" t="s">
        <v>108</v>
      </c>
      <c r="M551" s="39"/>
      <c r="N551" s="39"/>
      <c r="O551" s="39"/>
      <c r="P551" s="39"/>
      <c r="Q551" s="81" t="s">
        <v>88</v>
      </c>
      <c r="R551" s="81" t="s">
        <v>90</v>
      </c>
      <c r="S551" s="76" t="s">
        <v>111</v>
      </c>
      <c r="T551" s="81"/>
      <c r="U551" s="40" t="s">
        <v>58</v>
      </c>
      <c r="V551" s="40"/>
      <c r="W551" s="76" t="s">
        <v>130</v>
      </c>
      <c r="X551" s="40"/>
      <c r="Y551" s="40" t="s">
        <v>58</v>
      </c>
      <c r="Z551" s="41"/>
      <c r="AA551" s="16"/>
    </row>
    <row r="552" spans="2:27" ht="12" customHeight="1" x14ac:dyDescent="0.2">
      <c r="B552" s="18"/>
      <c r="C552" s="1"/>
      <c r="D552" s="77" t="s">
        <v>59</v>
      </c>
      <c r="E552" s="74" t="s">
        <v>159</v>
      </c>
      <c r="F552" s="38"/>
      <c r="G552" s="42" t="s">
        <v>17</v>
      </c>
      <c r="H552" s="42" t="s">
        <v>18</v>
      </c>
      <c r="I552" s="42" t="s">
        <v>19</v>
      </c>
      <c r="J552" s="42" t="s">
        <v>61</v>
      </c>
      <c r="K552" s="42"/>
      <c r="L552" s="42" t="s">
        <v>17</v>
      </c>
      <c r="M552" s="42" t="s">
        <v>18</v>
      </c>
      <c r="N552" s="42" t="s">
        <v>19</v>
      </c>
      <c r="O552" s="42" t="s">
        <v>61</v>
      </c>
      <c r="P552" s="42"/>
      <c r="Q552" s="74" t="s">
        <v>89</v>
      </c>
      <c r="R552" s="81" t="s">
        <v>89</v>
      </c>
      <c r="S552" s="74" t="s">
        <v>67</v>
      </c>
      <c r="T552" s="74" t="s">
        <v>68</v>
      </c>
      <c r="U552" s="40" t="s">
        <v>112</v>
      </c>
      <c r="V552" s="40"/>
      <c r="W552" s="42" t="s">
        <v>67</v>
      </c>
      <c r="X552" s="42" t="s">
        <v>68</v>
      </c>
      <c r="Y552" s="40" t="s">
        <v>62</v>
      </c>
      <c r="Z552" s="5"/>
      <c r="AA552" s="22"/>
    </row>
    <row r="553" spans="2:27" ht="12" customHeight="1" x14ac:dyDescent="0.2">
      <c r="B553" s="18"/>
      <c r="C553" s="1">
        <v>1</v>
      </c>
      <c r="D553" s="211" t="str">
        <f t="shared" ref="D553:E553" si="1011">+D517</f>
        <v>A</v>
      </c>
      <c r="E553" s="212" t="str">
        <f t="shared" si="1011"/>
        <v>88SV</v>
      </c>
      <c r="F553" s="43"/>
      <c r="G553" s="212">
        <f>+G453</f>
        <v>0</v>
      </c>
      <c r="H553" s="212">
        <f t="shared" ref="H553:I553" si="1012">+H453</f>
        <v>0</v>
      </c>
      <c r="I553" s="212">
        <f t="shared" si="1012"/>
        <v>0</v>
      </c>
      <c r="J553" s="68">
        <f>SUM(G553:I553)</f>
        <v>0</v>
      </c>
      <c r="K553" s="42"/>
      <c r="L553" s="212">
        <f>+L453</f>
        <v>0</v>
      </c>
      <c r="M553" s="212">
        <f t="shared" ref="M553:N553" si="1013">+M453</f>
        <v>0</v>
      </c>
      <c r="N553" s="212">
        <f t="shared" si="1013"/>
        <v>0</v>
      </c>
      <c r="O553" s="68">
        <f>SUM(L553:N553)</f>
        <v>0</v>
      </c>
      <c r="P553" s="42"/>
      <c r="Q553" s="123" t="str">
        <f t="shared" ref="Q553:R553" si="1014">+Q517</f>
        <v>ja</v>
      </c>
      <c r="R553" s="123" t="str">
        <f t="shared" si="1014"/>
        <v>ja</v>
      </c>
      <c r="S553" s="123">
        <f>IF(Q553="nee",0,(J553-O553)*(tab!$C$20*tab!$D$8+tab!$D$23))</f>
        <v>0</v>
      </c>
      <c r="T553" s="123">
        <f>IF((J553-O553)&lt;=0,0,(G553-L553)*tab!$E$30+(H553-M553)*tab!$F$30+(I553-N553)*tab!$G$30)</f>
        <v>0</v>
      </c>
      <c r="U553" s="123">
        <f>IF(SUM(S553:T553)&lt;0,0,SUM(S553:T553))</f>
        <v>0</v>
      </c>
      <c r="V553" s="181"/>
      <c r="W553" s="123">
        <f>IF(R553="nee",0,IF((J553-O553)&lt;0,0,(J553-O553)*tab!$C$58))</f>
        <v>0</v>
      </c>
      <c r="X553" s="123">
        <f>IF(R553="nee",0,(G553-L553)*tab!$G$58+(H553-M553)*tab!$H$58+(I553-N553)*tab!$I$58)</f>
        <v>0</v>
      </c>
      <c r="Y553" s="123">
        <f>IF(SUM(W553:X553)&lt;=0,0,SUM(W553:X553))</f>
        <v>0</v>
      </c>
      <c r="Z553" s="5"/>
      <c r="AA553" s="22"/>
    </row>
    <row r="554" spans="2:27" ht="12" customHeight="1" x14ac:dyDescent="0.2">
      <c r="B554" s="18"/>
      <c r="C554" s="1">
        <v>2</v>
      </c>
      <c r="D554" s="211" t="str">
        <f t="shared" ref="D554:E554" si="1015">+D518</f>
        <v xml:space="preserve">B </v>
      </c>
      <c r="E554" s="212" t="str">
        <f t="shared" si="1015"/>
        <v>88MK</v>
      </c>
      <c r="F554" s="43"/>
      <c r="G554" s="212">
        <f t="shared" ref="G554:I554" si="1016">+G454</f>
        <v>2</v>
      </c>
      <c r="H554" s="212">
        <f t="shared" si="1016"/>
        <v>0</v>
      </c>
      <c r="I554" s="212">
        <f t="shared" si="1016"/>
        <v>0</v>
      </c>
      <c r="J554" s="68">
        <f t="shared" ref="J554:J582" si="1017">SUM(G554:I554)</f>
        <v>2</v>
      </c>
      <c r="K554" s="42"/>
      <c r="L554" s="212">
        <f t="shared" ref="L554:N554" si="1018">+L454</f>
        <v>0</v>
      </c>
      <c r="M554" s="212">
        <f t="shared" si="1018"/>
        <v>0</v>
      </c>
      <c r="N554" s="212">
        <f t="shared" si="1018"/>
        <v>0</v>
      </c>
      <c r="O554" s="68">
        <f t="shared" ref="O554:O582" si="1019">SUM(L554:N554)</f>
        <v>0</v>
      </c>
      <c r="P554" s="42"/>
      <c r="Q554" s="123" t="str">
        <f t="shared" ref="Q554:R554" si="1020">+Q518</f>
        <v>ja</v>
      </c>
      <c r="R554" s="123" t="str">
        <f t="shared" si="1020"/>
        <v>ja</v>
      </c>
      <c r="S554" s="123">
        <f>IF(Q554="nee",0,(J554-O554)*(tab!$C$20*tab!$D$8+tab!$D$23))</f>
        <v>5470.4489440000007</v>
      </c>
      <c r="T554" s="123">
        <f>IF((J554-O554)&lt;=0,0,(G554-L554)*tab!$E$30+(H554-M554)*tab!$F$30+(I554-N554)*tab!$G$30)</f>
        <v>15666.993920000001</v>
      </c>
      <c r="U554" s="123">
        <f t="shared" ref="U554:U582" si="1021">IF(SUM(S554:T554)&lt;0,0,SUM(S554:T554))</f>
        <v>21137.442864000001</v>
      </c>
      <c r="V554" s="181"/>
      <c r="W554" s="123">
        <f>IF(R554="nee",0,IF((J554-O554)&lt;0,0,(J554-O554)*tab!$C$58))</f>
        <v>1118.46</v>
      </c>
      <c r="X554" s="123">
        <f>IF(R554="nee",0,(G554-L554)*tab!$G$58+(H554-M554)*tab!$H$58+(I554-N554)*tab!$I$58)</f>
        <v>1568.8</v>
      </c>
      <c r="Y554" s="123">
        <f t="shared" ref="Y554:Y582" si="1022">IF(SUM(W554:X554)&lt;=0,0,SUM(W554:X554))</f>
        <v>2687.26</v>
      </c>
      <c r="Z554" s="5"/>
      <c r="AA554" s="22"/>
    </row>
    <row r="555" spans="2:27" ht="12" customHeight="1" x14ac:dyDescent="0.2">
      <c r="B555" s="18"/>
      <c r="C555" s="1">
        <v>3</v>
      </c>
      <c r="D555" s="211">
        <f t="shared" ref="D555:E555" si="1023">+D519</f>
        <v>0</v>
      </c>
      <c r="E555" s="212">
        <f t="shared" si="1023"/>
        <v>0</v>
      </c>
      <c r="F555" s="43"/>
      <c r="G555" s="212">
        <f t="shared" ref="G555:I555" si="1024">+G455</f>
        <v>0</v>
      </c>
      <c r="H555" s="212">
        <f t="shared" si="1024"/>
        <v>0</v>
      </c>
      <c r="I555" s="212">
        <f t="shared" si="1024"/>
        <v>0</v>
      </c>
      <c r="J555" s="68">
        <f t="shared" si="1017"/>
        <v>0</v>
      </c>
      <c r="K555" s="42"/>
      <c r="L555" s="212">
        <f t="shared" ref="L555:N555" si="1025">+L455</f>
        <v>1</v>
      </c>
      <c r="M555" s="212">
        <f t="shared" si="1025"/>
        <v>0</v>
      </c>
      <c r="N555" s="212">
        <f t="shared" si="1025"/>
        <v>0</v>
      </c>
      <c r="O555" s="68">
        <f t="shared" si="1019"/>
        <v>1</v>
      </c>
      <c r="P555" s="42"/>
      <c r="Q555" s="123" t="str">
        <f t="shared" ref="Q555:R555" si="1026">+Q519</f>
        <v>ja</v>
      </c>
      <c r="R555" s="123" t="str">
        <f t="shared" si="1026"/>
        <v>ja</v>
      </c>
      <c r="S555" s="123">
        <f>IF(Q555="nee",0,(J555-O555)*(tab!$C$20*tab!$D$8+tab!$D$23))</f>
        <v>-2735.2244720000003</v>
      </c>
      <c r="T555" s="123">
        <f>IF((J555-O555)&lt;=0,0,(G555-L555)*tab!$E$30+(H555-M555)*tab!$F$30+(I555-N555)*tab!$G$30)</f>
        <v>0</v>
      </c>
      <c r="U555" s="123">
        <f t="shared" si="1021"/>
        <v>0</v>
      </c>
      <c r="V555" s="181"/>
      <c r="W555" s="123">
        <f>IF(R555="nee",0,IF((J555-O555)&lt;0,0,(J555-O555)*tab!$C$58))</f>
        <v>0</v>
      </c>
      <c r="X555" s="123">
        <f>IF(R555="nee",0,(G555-L555)*tab!$G$58+(H555-M555)*tab!$H$58+(I555-N555)*tab!$I$58)</f>
        <v>-784.4</v>
      </c>
      <c r="Y555" s="123">
        <f t="shared" si="1022"/>
        <v>0</v>
      </c>
      <c r="Z555" s="5"/>
      <c r="AA555" s="22"/>
    </row>
    <row r="556" spans="2:27" ht="12" customHeight="1" x14ac:dyDescent="0.2">
      <c r="B556" s="18"/>
      <c r="C556" s="1">
        <v>4</v>
      </c>
      <c r="D556" s="211">
        <f t="shared" ref="D556:E556" si="1027">+D520</f>
        <v>0</v>
      </c>
      <c r="E556" s="212">
        <f t="shared" si="1027"/>
        <v>0</v>
      </c>
      <c r="F556" s="43"/>
      <c r="G556" s="212">
        <f t="shared" ref="G556:I556" si="1028">+G456</f>
        <v>2</v>
      </c>
      <c r="H556" s="212">
        <f t="shared" si="1028"/>
        <v>0</v>
      </c>
      <c r="I556" s="212">
        <f t="shared" si="1028"/>
        <v>0</v>
      </c>
      <c r="J556" s="68">
        <f t="shared" si="1017"/>
        <v>2</v>
      </c>
      <c r="K556" s="42"/>
      <c r="L556" s="212">
        <f t="shared" ref="L556:N556" si="1029">+L456</f>
        <v>1</v>
      </c>
      <c r="M556" s="212">
        <f t="shared" si="1029"/>
        <v>0</v>
      </c>
      <c r="N556" s="212">
        <f t="shared" si="1029"/>
        <v>0</v>
      </c>
      <c r="O556" s="68">
        <f t="shared" si="1019"/>
        <v>1</v>
      </c>
      <c r="P556" s="42"/>
      <c r="Q556" s="123" t="str">
        <f t="shared" ref="Q556:R556" si="1030">+Q520</f>
        <v>ja</v>
      </c>
      <c r="R556" s="123" t="str">
        <f t="shared" si="1030"/>
        <v>ja</v>
      </c>
      <c r="S556" s="123">
        <f>IF(Q556="nee",0,(J556-O556)*(tab!$C$20*tab!$D$8+tab!$D$23))</f>
        <v>2735.2244720000003</v>
      </c>
      <c r="T556" s="123">
        <f>IF((J556-O556)&lt;=0,0,(G556-L556)*tab!$E$30+(H556-M556)*tab!$F$30+(I556-N556)*tab!$G$30)</f>
        <v>7833.4969600000004</v>
      </c>
      <c r="U556" s="123">
        <f t="shared" si="1021"/>
        <v>10568.721432</v>
      </c>
      <c r="V556" s="181"/>
      <c r="W556" s="123">
        <f>IF(R556="nee",0,IF((J556-O556)&lt;0,0,(J556-O556)*tab!$C$58))</f>
        <v>559.23</v>
      </c>
      <c r="X556" s="123">
        <f>IF(R556="nee",0,(G556-L556)*tab!$G$58+(H556-M556)*tab!$H$58+(I556-N556)*tab!$I$58)</f>
        <v>784.4</v>
      </c>
      <c r="Y556" s="123">
        <f t="shared" si="1022"/>
        <v>1343.63</v>
      </c>
      <c r="Z556" s="5"/>
      <c r="AA556" s="22"/>
    </row>
    <row r="557" spans="2:27" ht="12" customHeight="1" x14ac:dyDescent="0.2">
      <c r="B557" s="18"/>
      <c r="C557" s="1">
        <v>5</v>
      </c>
      <c r="D557" s="211">
        <f t="shared" ref="D557:E557" si="1031">+D521</f>
        <v>0</v>
      </c>
      <c r="E557" s="212">
        <f t="shared" si="1031"/>
        <v>0</v>
      </c>
      <c r="F557" s="43"/>
      <c r="G557" s="212">
        <f t="shared" ref="G557:I557" si="1032">+G457</f>
        <v>0</v>
      </c>
      <c r="H557" s="212">
        <f t="shared" si="1032"/>
        <v>0</v>
      </c>
      <c r="I557" s="212">
        <f t="shared" si="1032"/>
        <v>0</v>
      </c>
      <c r="J557" s="68">
        <f t="shared" si="1017"/>
        <v>0</v>
      </c>
      <c r="K557" s="42"/>
      <c r="L557" s="212">
        <f t="shared" ref="L557:N557" si="1033">+L457</f>
        <v>0</v>
      </c>
      <c r="M557" s="212">
        <f t="shared" si="1033"/>
        <v>0</v>
      </c>
      <c r="N557" s="212">
        <f t="shared" si="1033"/>
        <v>0</v>
      </c>
      <c r="O557" s="68">
        <f t="shared" si="1019"/>
        <v>0</v>
      </c>
      <c r="P557" s="42"/>
      <c r="Q557" s="123" t="str">
        <f t="shared" ref="Q557:R557" si="1034">+Q521</f>
        <v>ja</v>
      </c>
      <c r="R557" s="123" t="str">
        <f t="shared" si="1034"/>
        <v>ja</v>
      </c>
      <c r="S557" s="123">
        <f>IF(Q557="nee",0,(J557-O557)*(tab!$C$20*tab!$D$8+tab!$D$23))</f>
        <v>0</v>
      </c>
      <c r="T557" s="123">
        <f>IF((J557-O557)&lt;=0,0,(G557-L557)*tab!$E$30+(H557-M557)*tab!$F$30+(I557-N557)*tab!$G$30)</f>
        <v>0</v>
      </c>
      <c r="U557" s="123">
        <f t="shared" si="1021"/>
        <v>0</v>
      </c>
      <c r="V557" s="181"/>
      <c r="W557" s="123">
        <f>IF(R557="nee",0,IF((J557-O557)&lt;0,0,(J557-O557)*tab!$C$58))</f>
        <v>0</v>
      </c>
      <c r="X557" s="123">
        <f>IF(R557="nee",0,(G557-L557)*tab!$G$58+(H557-M557)*tab!$H$58+(I557-N557)*tab!$I$58)</f>
        <v>0</v>
      </c>
      <c r="Y557" s="123">
        <f t="shared" si="1022"/>
        <v>0</v>
      </c>
      <c r="Z557" s="5"/>
      <c r="AA557" s="22"/>
    </row>
    <row r="558" spans="2:27" ht="12" customHeight="1" x14ac:dyDescent="0.2">
      <c r="B558" s="18"/>
      <c r="C558" s="1">
        <v>6</v>
      </c>
      <c r="D558" s="211">
        <f t="shared" ref="D558:E558" si="1035">+D522</f>
        <v>0</v>
      </c>
      <c r="E558" s="212">
        <f t="shared" si="1035"/>
        <v>0</v>
      </c>
      <c r="F558" s="43"/>
      <c r="G558" s="212">
        <f t="shared" ref="G558:I558" si="1036">+G458</f>
        <v>0</v>
      </c>
      <c r="H558" s="212">
        <f t="shared" si="1036"/>
        <v>0</v>
      </c>
      <c r="I558" s="212">
        <f t="shared" si="1036"/>
        <v>0</v>
      </c>
      <c r="J558" s="68">
        <f t="shared" si="1017"/>
        <v>0</v>
      </c>
      <c r="K558" s="42"/>
      <c r="L558" s="212">
        <f t="shared" ref="L558:N558" si="1037">+L458</f>
        <v>0</v>
      </c>
      <c r="M558" s="212">
        <f t="shared" si="1037"/>
        <v>0</v>
      </c>
      <c r="N558" s="212">
        <f t="shared" si="1037"/>
        <v>0</v>
      </c>
      <c r="O558" s="68">
        <f t="shared" si="1019"/>
        <v>0</v>
      </c>
      <c r="P558" s="42"/>
      <c r="Q558" s="123" t="str">
        <f t="shared" ref="Q558:R558" si="1038">+Q522</f>
        <v>ja</v>
      </c>
      <c r="R558" s="123" t="str">
        <f t="shared" si="1038"/>
        <v>ja</v>
      </c>
      <c r="S558" s="123">
        <f>IF(Q558="nee",0,(J558-O558)*(tab!$C$20*tab!$D$8+tab!$D$23))</f>
        <v>0</v>
      </c>
      <c r="T558" s="123">
        <f>IF((J558-O558)&lt;=0,0,(G558-L558)*tab!$E$30+(H558-M558)*tab!$F$30+(I558-N558)*tab!$G$30)</f>
        <v>0</v>
      </c>
      <c r="U558" s="123">
        <f t="shared" si="1021"/>
        <v>0</v>
      </c>
      <c r="V558" s="181"/>
      <c r="W558" s="123">
        <f>IF(R558="nee",0,IF((J558-O558)&lt;0,0,(J558-O558)*tab!$C$58))</f>
        <v>0</v>
      </c>
      <c r="X558" s="123">
        <f>IF(R558="nee",0,(G558-L558)*tab!$G$58+(H558-M558)*tab!$H$58+(I558-N558)*tab!$I$58)</f>
        <v>0</v>
      </c>
      <c r="Y558" s="123">
        <f t="shared" si="1022"/>
        <v>0</v>
      </c>
      <c r="Z558" s="5"/>
      <c r="AA558" s="22"/>
    </row>
    <row r="559" spans="2:27" ht="12" customHeight="1" x14ac:dyDescent="0.2">
      <c r="B559" s="18"/>
      <c r="C559" s="1">
        <v>7</v>
      </c>
      <c r="D559" s="211">
        <f t="shared" ref="D559:E559" si="1039">+D523</f>
        <v>0</v>
      </c>
      <c r="E559" s="212">
        <f t="shared" si="1039"/>
        <v>0</v>
      </c>
      <c r="F559" s="43"/>
      <c r="G559" s="212">
        <f t="shared" ref="G559:I559" si="1040">+G459</f>
        <v>2</v>
      </c>
      <c r="H559" s="212">
        <f t="shared" si="1040"/>
        <v>0</v>
      </c>
      <c r="I559" s="212">
        <f t="shared" si="1040"/>
        <v>0</v>
      </c>
      <c r="J559" s="68">
        <f t="shared" si="1017"/>
        <v>2</v>
      </c>
      <c r="K559" s="42"/>
      <c r="L559" s="212">
        <f t="shared" ref="L559:N559" si="1041">+L459</f>
        <v>0</v>
      </c>
      <c r="M559" s="212">
        <f t="shared" si="1041"/>
        <v>0</v>
      </c>
      <c r="N559" s="212">
        <f t="shared" si="1041"/>
        <v>0</v>
      </c>
      <c r="O559" s="68">
        <f t="shared" si="1019"/>
        <v>0</v>
      </c>
      <c r="P559" s="42"/>
      <c r="Q559" s="123" t="str">
        <f t="shared" ref="Q559:R559" si="1042">+Q523</f>
        <v>ja</v>
      </c>
      <c r="R559" s="123" t="str">
        <f t="shared" si="1042"/>
        <v>ja</v>
      </c>
      <c r="S559" s="123">
        <f>IF(Q559="nee",0,(J559-O559)*(tab!$C$20*tab!$D$8+tab!$D$23))</f>
        <v>5470.4489440000007</v>
      </c>
      <c r="T559" s="123">
        <f>IF((J559-O559)&lt;=0,0,(G559-L559)*tab!$E$30+(H559-M559)*tab!$F$30+(I559-N559)*tab!$G$30)</f>
        <v>15666.993920000001</v>
      </c>
      <c r="U559" s="123">
        <f t="shared" si="1021"/>
        <v>21137.442864000001</v>
      </c>
      <c r="V559" s="181"/>
      <c r="W559" s="123">
        <f>IF(R559="nee",0,IF((J559-O559)&lt;0,0,(J559-O559)*tab!$C$58))</f>
        <v>1118.46</v>
      </c>
      <c r="X559" s="123">
        <f>IF(R559="nee",0,(G559-L559)*tab!$G$58+(H559-M559)*tab!$H$58+(I559-N559)*tab!$I$58)</f>
        <v>1568.8</v>
      </c>
      <c r="Y559" s="123">
        <f t="shared" si="1022"/>
        <v>2687.26</v>
      </c>
      <c r="Z559" s="5"/>
      <c r="AA559" s="22"/>
    </row>
    <row r="560" spans="2:27" ht="12" customHeight="1" x14ac:dyDescent="0.2">
      <c r="B560" s="18"/>
      <c r="C560" s="1">
        <v>8</v>
      </c>
      <c r="D560" s="211">
        <f t="shared" ref="D560:E560" si="1043">+D524</f>
        <v>0</v>
      </c>
      <c r="E560" s="212">
        <f t="shared" si="1043"/>
        <v>0</v>
      </c>
      <c r="F560" s="43"/>
      <c r="G560" s="212">
        <f t="shared" ref="G560:I560" si="1044">+G460</f>
        <v>0</v>
      </c>
      <c r="H560" s="212">
        <f t="shared" si="1044"/>
        <v>0</v>
      </c>
      <c r="I560" s="212">
        <f t="shared" si="1044"/>
        <v>0</v>
      </c>
      <c r="J560" s="68">
        <f t="shared" si="1017"/>
        <v>0</v>
      </c>
      <c r="K560" s="42"/>
      <c r="L560" s="212">
        <f t="shared" ref="L560:N560" si="1045">+L460</f>
        <v>0</v>
      </c>
      <c r="M560" s="212">
        <f t="shared" si="1045"/>
        <v>0</v>
      </c>
      <c r="N560" s="212">
        <f t="shared" si="1045"/>
        <v>0</v>
      </c>
      <c r="O560" s="68">
        <f t="shared" si="1019"/>
        <v>0</v>
      </c>
      <c r="P560" s="42"/>
      <c r="Q560" s="123" t="str">
        <f t="shared" ref="Q560:R560" si="1046">+Q524</f>
        <v>ja</v>
      </c>
      <c r="R560" s="123" t="str">
        <f t="shared" si="1046"/>
        <v>ja</v>
      </c>
      <c r="S560" s="123">
        <f>IF(Q560="nee",0,(J560-O560)*(tab!$C$20*tab!$D$8+tab!$D$23))</f>
        <v>0</v>
      </c>
      <c r="T560" s="123">
        <f>IF((J560-O560)&lt;=0,0,(G560-L560)*tab!$E$30+(H560-M560)*tab!$F$30+(I560-N560)*tab!$G$30)</f>
        <v>0</v>
      </c>
      <c r="U560" s="123">
        <f t="shared" si="1021"/>
        <v>0</v>
      </c>
      <c r="V560" s="181"/>
      <c r="W560" s="123">
        <f>IF(R560="nee",0,IF((J560-O560)&lt;0,0,(J560-O560)*tab!$C$58))</f>
        <v>0</v>
      </c>
      <c r="X560" s="123">
        <f>IF(R560="nee",0,(G560-L560)*tab!$G$58+(H560-M560)*tab!$H$58+(I560-N560)*tab!$I$58)</f>
        <v>0</v>
      </c>
      <c r="Y560" s="123">
        <f t="shared" si="1022"/>
        <v>0</v>
      </c>
      <c r="Z560" s="5"/>
      <c r="AA560" s="22"/>
    </row>
    <row r="561" spans="2:27" ht="12" customHeight="1" x14ac:dyDescent="0.2">
      <c r="B561" s="18"/>
      <c r="C561" s="1">
        <v>9</v>
      </c>
      <c r="D561" s="211">
        <f t="shared" ref="D561:E561" si="1047">+D525</f>
        <v>0</v>
      </c>
      <c r="E561" s="212">
        <f t="shared" si="1047"/>
        <v>0</v>
      </c>
      <c r="F561" s="43"/>
      <c r="G561" s="212">
        <f t="shared" ref="G561:I561" si="1048">+G461</f>
        <v>0</v>
      </c>
      <c r="H561" s="212">
        <f t="shared" si="1048"/>
        <v>0</v>
      </c>
      <c r="I561" s="212">
        <f t="shared" si="1048"/>
        <v>0</v>
      </c>
      <c r="J561" s="68">
        <f t="shared" si="1017"/>
        <v>0</v>
      </c>
      <c r="K561" s="42"/>
      <c r="L561" s="212">
        <f t="shared" ref="L561:N561" si="1049">+L461</f>
        <v>0</v>
      </c>
      <c r="M561" s="212">
        <f t="shared" si="1049"/>
        <v>0</v>
      </c>
      <c r="N561" s="212">
        <f t="shared" si="1049"/>
        <v>0</v>
      </c>
      <c r="O561" s="68">
        <f t="shared" si="1019"/>
        <v>0</v>
      </c>
      <c r="P561" s="42"/>
      <c r="Q561" s="123" t="str">
        <f t="shared" ref="Q561:R561" si="1050">+Q525</f>
        <v>ja</v>
      </c>
      <c r="R561" s="123" t="str">
        <f t="shared" si="1050"/>
        <v>ja</v>
      </c>
      <c r="S561" s="123">
        <f>IF(Q561="nee",0,(J561-O561)*(tab!$C$20*tab!$D$8+tab!$D$23))</f>
        <v>0</v>
      </c>
      <c r="T561" s="123">
        <f>IF((J561-O561)&lt;=0,0,(G561-L561)*tab!$E$30+(H561-M561)*tab!$F$30+(I561-N561)*tab!$G$30)</f>
        <v>0</v>
      </c>
      <c r="U561" s="123">
        <f t="shared" si="1021"/>
        <v>0</v>
      </c>
      <c r="V561" s="181"/>
      <c r="W561" s="123">
        <f>IF(R561="nee",0,IF((J561-O561)&lt;0,0,(J561-O561)*tab!$C$58))</f>
        <v>0</v>
      </c>
      <c r="X561" s="123">
        <f>IF(R561="nee",0,(G561-L561)*tab!$G$58+(H561-M561)*tab!$H$58+(I561-N561)*tab!$I$58)</f>
        <v>0</v>
      </c>
      <c r="Y561" s="123">
        <f t="shared" si="1022"/>
        <v>0</v>
      </c>
      <c r="Z561" s="5"/>
      <c r="AA561" s="22"/>
    </row>
    <row r="562" spans="2:27" ht="12" customHeight="1" x14ac:dyDescent="0.2">
      <c r="B562" s="18"/>
      <c r="C562" s="1">
        <v>10</v>
      </c>
      <c r="D562" s="211">
        <f t="shared" ref="D562:E562" si="1051">+D526</f>
        <v>0</v>
      </c>
      <c r="E562" s="212">
        <f t="shared" si="1051"/>
        <v>0</v>
      </c>
      <c r="F562" s="43"/>
      <c r="G562" s="212">
        <f t="shared" ref="G562:I562" si="1052">+G462</f>
        <v>0</v>
      </c>
      <c r="H562" s="212">
        <f t="shared" si="1052"/>
        <v>0</v>
      </c>
      <c r="I562" s="212">
        <f t="shared" si="1052"/>
        <v>0</v>
      </c>
      <c r="J562" s="68">
        <f t="shared" si="1017"/>
        <v>0</v>
      </c>
      <c r="K562" s="42"/>
      <c r="L562" s="212">
        <f t="shared" ref="L562:N562" si="1053">+L462</f>
        <v>0</v>
      </c>
      <c r="M562" s="212">
        <f t="shared" si="1053"/>
        <v>0</v>
      </c>
      <c r="N562" s="212">
        <f t="shared" si="1053"/>
        <v>0</v>
      </c>
      <c r="O562" s="68">
        <f t="shared" si="1019"/>
        <v>0</v>
      </c>
      <c r="P562" s="42"/>
      <c r="Q562" s="123" t="str">
        <f t="shared" ref="Q562:R562" si="1054">+Q526</f>
        <v>ja</v>
      </c>
      <c r="R562" s="123" t="str">
        <f t="shared" si="1054"/>
        <v>ja</v>
      </c>
      <c r="S562" s="123">
        <f>IF(Q562="nee",0,(J562-O562)*(tab!$C$20*tab!$D$8+tab!$D$23))</f>
        <v>0</v>
      </c>
      <c r="T562" s="123">
        <f>IF((J562-O562)&lt;=0,0,(G562-L562)*tab!$E$30+(H562-M562)*tab!$F$30+(I562-N562)*tab!$G$30)</f>
        <v>0</v>
      </c>
      <c r="U562" s="123">
        <f t="shared" si="1021"/>
        <v>0</v>
      </c>
      <c r="V562" s="181"/>
      <c r="W562" s="123">
        <f>IF(R562="nee",0,IF((J562-O562)&lt;0,0,(J562-O562)*tab!$C$58))</f>
        <v>0</v>
      </c>
      <c r="X562" s="123">
        <f>IF(R562="nee",0,(G562-L562)*tab!$G$58+(H562-M562)*tab!$H$58+(I562-N562)*tab!$I$58)</f>
        <v>0</v>
      </c>
      <c r="Y562" s="123">
        <f t="shared" si="1022"/>
        <v>0</v>
      </c>
      <c r="Z562" s="5"/>
      <c r="AA562" s="22"/>
    </row>
    <row r="563" spans="2:27" ht="12" customHeight="1" x14ac:dyDescent="0.2">
      <c r="B563" s="18"/>
      <c r="C563" s="1">
        <v>11</v>
      </c>
      <c r="D563" s="211">
        <f t="shared" ref="D563:E563" si="1055">+D527</f>
        <v>0</v>
      </c>
      <c r="E563" s="212">
        <f t="shared" si="1055"/>
        <v>0</v>
      </c>
      <c r="F563" s="43"/>
      <c r="G563" s="212">
        <f t="shared" ref="G563:I563" si="1056">+G463</f>
        <v>0</v>
      </c>
      <c r="H563" s="212">
        <f t="shared" si="1056"/>
        <v>0</v>
      </c>
      <c r="I563" s="212">
        <f t="shared" si="1056"/>
        <v>0</v>
      </c>
      <c r="J563" s="68">
        <f t="shared" si="1017"/>
        <v>0</v>
      </c>
      <c r="K563" s="42"/>
      <c r="L563" s="212">
        <f t="shared" ref="L563:N563" si="1057">+L463</f>
        <v>0</v>
      </c>
      <c r="M563" s="212">
        <f t="shared" si="1057"/>
        <v>0</v>
      </c>
      <c r="N563" s="212">
        <f t="shared" si="1057"/>
        <v>0</v>
      </c>
      <c r="O563" s="68">
        <f t="shared" si="1019"/>
        <v>0</v>
      </c>
      <c r="P563" s="42"/>
      <c r="Q563" s="123" t="str">
        <f t="shared" ref="Q563:R563" si="1058">+Q527</f>
        <v>ja</v>
      </c>
      <c r="R563" s="123" t="str">
        <f t="shared" si="1058"/>
        <v>ja</v>
      </c>
      <c r="S563" s="123">
        <f>IF(Q563="nee",0,(J563-O563)*(tab!$C$20*tab!$D$8+tab!$D$23))</f>
        <v>0</v>
      </c>
      <c r="T563" s="123">
        <f>IF((J563-O563)&lt;=0,0,(G563-L563)*tab!$E$30+(H563-M563)*tab!$F$30+(I563-N563)*tab!$G$30)</f>
        <v>0</v>
      </c>
      <c r="U563" s="123">
        <f t="shared" si="1021"/>
        <v>0</v>
      </c>
      <c r="V563" s="181"/>
      <c r="W563" s="123">
        <f>IF(R563="nee",0,IF((J563-O563)&lt;0,0,(J563-O563)*tab!$C$58))</f>
        <v>0</v>
      </c>
      <c r="X563" s="123">
        <f>IF(R563="nee",0,(G563-L563)*tab!$G$58+(H563-M563)*tab!$H$58+(I563-N563)*tab!$I$58)</f>
        <v>0</v>
      </c>
      <c r="Y563" s="123">
        <f t="shared" si="1022"/>
        <v>0</v>
      </c>
      <c r="Z563" s="5"/>
      <c r="AA563" s="22"/>
    </row>
    <row r="564" spans="2:27" ht="12" customHeight="1" x14ac:dyDescent="0.2">
      <c r="B564" s="18"/>
      <c r="C564" s="1">
        <v>12</v>
      </c>
      <c r="D564" s="211">
        <f t="shared" ref="D564:E564" si="1059">+D528</f>
        <v>0</v>
      </c>
      <c r="E564" s="212">
        <f t="shared" si="1059"/>
        <v>0</v>
      </c>
      <c r="F564" s="43"/>
      <c r="G564" s="212">
        <f t="shared" ref="G564:I564" si="1060">+G464</f>
        <v>0</v>
      </c>
      <c r="H564" s="212">
        <f t="shared" si="1060"/>
        <v>0</v>
      </c>
      <c r="I564" s="212">
        <f t="shared" si="1060"/>
        <v>0</v>
      </c>
      <c r="J564" s="68">
        <f t="shared" si="1017"/>
        <v>0</v>
      </c>
      <c r="K564" s="42"/>
      <c r="L564" s="212">
        <f t="shared" ref="L564:N564" si="1061">+L464</f>
        <v>0</v>
      </c>
      <c r="M564" s="212">
        <f t="shared" si="1061"/>
        <v>0</v>
      </c>
      <c r="N564" s="212">
        <f t="shared" si="1061"/>
        <v>0</v>
      </c>
      <c r="O564" s="68">
        <f t="shared" si="1019"/>
        <v>0</v>
      </c>
      <c r="P564" s="42"/>
      <c r="Q564" s="123" t="str">
        <f t="shared" ref="Q564:R564" si="1062">+Q528</f>
        <v>ja</v>
      </c>
      <c r="R564" s="123" t="str">
        <f t="shared" si="1062"/>
        <v>ja</v>
      </c>
      <c r="S564" s="123">
        <f>IF(Q564="nee",0,(J564-O564)*(tab!$C$20*tab!$D$8+tab!$D$23))</f>
        <v>0</v>
      </c>
      <c r="T564" s="123">
        <f>IF((J564-O564)&lt;=0,0,(G564-L564)*tab!$E$30+(H564-M564)*tab!$F$30+(I564-N564)*tab!$G$30)</f>
        <v>0</v>
      </c>
      <c r="U564" s="123">
        <f t="shared" si="1021"/>
        <v>0</v>
      </c>
      <c r="V564" s="181"/>
      <c r="W564" s="123">
        <f>IF(R564="nee",0,IF((J564-O564)&lt;0,0,(J564-O564)*tab!$C$58))</f>
        <v>0</v>
      </c>
      <c r="X564" s="123">
        <f>IF(R564="nee",0,(G564-L564)*tab!$G$58+(H564-M564)*tab!$H$58+(I564-N564)*tab!$I$58)</f>
        <v>0</v>
      </c>
      <c r="Y564" s="123">
        <f t="shared" si="1022"/>
        <v>0</v>
      </c>
      <c r="Z564" s="5"/>
      <c r="AA564" s="22"/>
    </row>
    <row r="565" spans="2:27" ht="12" customHeight="1" x14ac:dyDescent="0.2">
      <c r="B565" s="18"/>
      <c r="C565" s="1">
        <v>13</v>
      </c>
      <c r="D565" s="211">
        <f t="shared" ref="D565:E565" si="1063">+D529</f>
        <v>0</v>
      </c>
      <c r="E565" s="212">
        <f t="shared" si="1063"/>
        <v>0</v>
      </c>
      <c r="F565" s="43"/>
      <c r="G565" s="212">
        <f t="shared" ref="G565:I565" si="1064">+G465</f>
        <v>0</v>
      </c>
      <c r="H565" s="212">
        <f t="shared" si="1064"/>
        <v>0</v>
      </c>
      <c r="I565" s="212">
        <f t="shared" si="1064"/>
        <v>0</v>
      </c>
      <c r="J565" s="68">
        <f t="shared" si="1017"/>
        <v>0</v>
      </c>
      <c r="K565" s="42"/>
      <c r="L565" s="212">
        <f t="shared" ref="L565:N565" si="1065">+L465</f>
        <v>0</v>
      </c>
      <c r="M565" s="212">
        <f t="shared" si="1065"/>
        <v>0</v>
      </c>
      <c r="N565" s="212">
        <f t="shared" si="1065"/>
        <v>0</v>
      </c>
      <c r="O565" s="68">
        <f t="shared" si="1019"/>
        <v>0</v>
      </c>
      <c r="P565" s="42"/>
      <c r="Q565" s="123" t="str">
        <f t="shared" ref="Q565:R565" si="1066">+Q529</f>
        <v>ja</v>
      </c>
      <c r="R565" s="123" t="str">
        <f t="shared" si="1066"/>
        <v>ja</v>
      </c>
      <c r="S565" s="123">
        <f>IF(Q565="nee",0,(J565-O565)*(tab!$C$20*tab!$D$8+tab!$D$23))</f>
        <v>0</v>
      </c>
      <c r="T565" s="123">
        <f>IF((J565-O565)&lt;=0,0,(G565-L565)*tab!$E$30+(H565-M565)*tab!$F$30+(I565-N565)*tab!$G$30)</f>
        <v>0</v>
      </c>
      <c r="U565" s="123">
        <f t="shared" si="1021"/>
        <v>0</v>
      </c>
      <c r="V565" s="181"/>
      <c r="W565" s="123">
        <f>IF(R565="nee",0,IF((J565-O565)&lt;0,0,(J565-O565)*tab!$C$58))</f>
        <v>0</v>
      </c>
      <c r="X565" s="123">
        <f>IF(R565="nee",0,(G565-L565)*tab!$G$58+(H565-M565)*tab!$H$58+(I565-N565)*tab!$I$58)</f>
        <v>0</v>
      </c>
      <c r="Y565" s="123">
        <f t="shared" si="1022"/>
        <v>0</v>
      </c>
      <c r="Z565" s="5"/>
      <c r="AA565" s="22"/>
    </row>
    <row r="566" spans="2:27" ht="12" customHeight="1" x14ac:dyDescent="0.2">
      <c r="B566" s="18"/>
      <c r="C566" s="1">
        <v>14</v>
      </c>
      <c r="D566" s="211">
        <f t="shared" ref="D566:E566" si="1067">+D530</f>
        <v>0</v>
      </c>
      <c r="E566" s="212">
        <f t="shared" si="1067"/>
        <v>0</v>
      </c>
      <c r="F566" s="43"/>
      <c r="G566" s="212">
        <f t="shared" ref="G566:I566" si="1068">+G466</f>
        <v>0</v>
      </c>
      <c r="H566" s="212">
        <f t="shared" si="1068"/>
        <v>0</v>
      </c>
      <c r="I566" s="212">
        <f t="shared" si="1068"/>
        <v>0</v>
      </c>
      <c r="J566" s="68">
        <f t="shared" si="1017"/>
        <v>0</v>
      </c>
      <c r="K566" s="42"/>
      <c r="L566" s="212">
        <f t="shared" ref="L566:N566" si="1069">+L466</f>
        <v>0</v>
      </c>
      <c r="M566" s="212">
        <f t="shared" si="1069"/>
        <v>0</v>
      </c>
      <c r="N566" s="212">
        <f t="shared" si="1069"/>
        <v>0</v>
      </c>
      <c r="O566" s="68">
        <f t="shared" si="1019"/>
        <v>0</v>
      </c>
      <c r="P566" s="42"/>
      <c r="Q566" s="123" t="str">
        <f t="shared" ref="Q566:R566" si="1070">+Q530</f>
        <v>ja</v>
      </c>
      <c r="R566" s="123" t="str">
        <f t="shared" si="1070"/>
        <v>ja</v>
      </c>
      <c r="S566" s="123">
        <f>IF(Q566="nee",0,(J566-O566)*(tab!$C$20*tab!$D$8+tab!$D$23))</f>
        <v>0</v>
      </c>
      <c r="T566" s="123">
        <f>IF((J566-O566)&lt;=0,0,(G566-L566)*tab!$E$30+(H566-M566)*tab!$F$30+(I566-N566)*tab!$G$30)</f>
        <v>0</v>
      </c>
      <c r="U566" s="123">
        <f t="shared" si="1021"/>
        <v>0</v>
      </c>
      <c r="V566" s="181"/>
      <c r="W566" s="123">
        <f>IF(R566="nee",0,IF((J566-O566)&lt;0,0,(J566-O566)*tab!$C$58))</f>
        <v>0</v>
      </c>
      <c r="X566" s="123">
        <f>IF(R566="nee",0,(G566-L566)*tab!$G$58+(H566-M566)*tab!$H$58+(I566-N566)*tab!$I$58)</f>
        <v>0</v>
      </c>
      <c r="Y566" s="123">
        <f t="shared" si="1022"/>
        <v>0</v>
      </c>
      <c r="Z566" s="5"/>
      <c r="AA566" s="22"/>
    </row>
    <row r="567" spans="2:27" ht="12" customHeight="1" x14ac:dyDescent="0.2">
      <c r="B567" s="18"/>
      <c r="C567" s="1">
        <v>15</v>
      </c>
      <c r="D567" s="211">
        <f t="shared" ref="D567:E567" si="1071">+D531</f>
        <v>0</v>
      </c>
      <c r="E567" s="212">
        <f t="shared" si="1071"/>
        <v>0</v>
      </c>
      <c r="F567" s="43"/>
      <c r="G567" s="212">
        <f t="shared" ref="G567:I567" si="1072">+G467</f>
        <v>0</v>
      </c>
      <c r="H567" s="212">
        <f t="shared" si="1072"/>
        <v>0</v>
      </c>
      <c r="I567" s="212">
        <f t="shared" si="1072"/>
        <v>0</v>
      </c>
      <c r="J567" s="68">
        <f t="shared" si="1017"/>
        <v>0</v>
      </c>
      <c r="K567" s="42"/>
      <c r="L567" s="212">
        <f t="shared" ref="L567:N567" si="1073">+L467</f>
        <v>0</v>
      </c>
      <c r="M567" s="212">
        <f t="shared" si="1073"/>
        <v>0</v>
      </c>
      <c r="N567" s="212">
        <f t="shared" si="1073"/>
        <v>0</v>
      </c>
      <c r="O567" s="68">
        <f t="shared" si="1019"/>
        <v>0</v>
      </c>
      <c r="P567" s="42"/>
      <c r="Q567" s="123" t="str">
        <f t="shared" ref="Q567:R567" si="1074">+Q531</f>
        <v>ja</v>
      </c>
      <c r="R567" s="123" t="str">
        <f t="shared" si="1074"/>
        <v>ja</v>
      </c>
      <c r="S567" s="123">
        <f>IF(Q567="nee",0,(J567-O567)*(tab!$C$20*tab!$D$8+tab!$D$23))</f>
        <v>0</v>
      </c>
      <c r="T567" s="123">
        <f>IF((J567-O567)&lt;=0,0,(G567-L567)*tab!$E$30+(H567-M567)*tab!$F$30+(I567-N567)*tab!$G$30)</f>
        <v>0</v>
      </c>
      <c r="U567" s="123">
        <f t="shared" si="1021"/>
        <v>0</v>
      </c>
      <c r="V567" s="181"/>
      <c r="W567" s="123">
        <f>IF(R567="nee",0,IF((J567-O567)&lt;0,0,(J567-O567)*tab!$C$58))</f>
        <v>0</v>
      </c>
      <c r="X567" s="123">
        <f>IF(R567="nee",0,(G567-L567)*tab!$G$58+(H567-M567)*tab!$H$58+(I567-N567)*tab!$I$58)</f>
        <v>0</v>
      </c>
      <c r="Y567" s="123">
        <f t="shared" si="1022"/>
        <v>0</v>
      </c>
      <c r="Z567" s="5"/>
      <c r="AA567" s="22"/>
    </row>
    <row r="568" spans="2:27" ht="12" customHeight="1" x14ac:dyDescent="0.2">
      <c r="B568" s="18"/>
      <c r="C568" s="1">
        <v>16</v>
      </c>
      <c r="D568" s="211">
        <f t="shared" ref="D568:E568" si="1075">+D532</f>
        <v>0</v>
      </c>
      <c r="E568" s="212">
        <f t="shared" si="1075"/>
        <v>0</v>
      </c>
      <c r="F568" s="43"/>
      <c r="G568" s="212">
        <f t="shared" ref="G568:I568" si="1076">+G468</f>
        <v>0</v>
      </c>
      <c r="H568" s="212">
        <f t="shared" si="1076"/>
        <v>0</v>
      </c>
      <c r="I568" s="212">
        <f t="shared" si="1076"/>
        <v>0</v>
      </c>
      <c r="J568" s="68">
        <f t="shared" si="1017"/>
        <v>0</v>
      </c>
      <c r="K568" s="42"/>
      <c r="L568" s="212">
        <f t="shared" ref="L568:N568" si="1077">+L468</f>
        <v>0</v>
      </c>
      <c r="M568" s="212">
        <f t="shared" si="1077"/>
        <v>0</v>
      </c>
      <c r="N568" s="212">
        <f t="shared" si="1077"/>
        <v>0</v>
      </c>
      <c r="O568" s="68">
        <f t="shared" si="1019"/>
        <v>0</v>
      </c>
      <c r="P568" s="42"/>
      <c r="Q568" s="123" t="str">
        <f t="shared" ref="Q568:R568" si="1078">+Q532</f>
        <v>ja</v>
      </c>
      <c r="R568" s="123" t="str">
        <f t="shared" si="1078"/>
        <v>ja</v>
      </c>
      <c r="S568" s="123">
        <f>IF(Q568="nee",0,(J568-O568)*(tab!$C$20*tab!$D$8+tab!$D$23))</f>
        <v>0</v>
      </c>
      <c r="T568" s="123">
        <f>IF((J568-O568)&lt;=0,0,(G568-L568)*tab!$E$30+(H568-M568)*tab!$F$30+(I568-N568)*tab!$G$30)</f>
        <v>0</v>
      </c>
      <c r="U568" s="123">
        <f t="shared" si="1021"/>
        <v>0</v>
      </c>
      <c r="V568" s="181"/>
      <c r="W568" s="123">
        <f>IF(R568="nee",0,IF((J568-O568)&lt;0,0,(J568-O568)*tab!$C$58))</f>
        <v>0</v>
      </c>
      <c r="X568" s="123">
        <f>IF(R568="nee",0,(G568-L568)*tab!$G$58+(H568-M568)*tab!$H$58+(I568-N568)*tab!$I$58)</f>
        <v>0</v>
      </c>
      <c r="Y568" s="123">
        <f t="shared" si="1022"/>
        <v>0</v>
      </c>
      <c r="Z568" s="5"/>
      <c r="AA568" s="22"/>
    </row>
    <row r="569" spans="2:27" ht="12" customHeight="1" x14ac:dyDescent="0.2">
      <c r="B569" s="18"/>
      <c r="C569" s="1">
        <v>17</v>
      </c>
      <c r="D569" s="211">
        <f t="shared" ref="D569:E569" si="1079">+D533</f>
        <v>0</v>
      </c>
      <c r="E569" s="212">
        <f t="shared" si="1079"/>
        <v>0</v>
      </c>
      <c r="F569" s="43"/>
      <c r="G569" s="212">
        <f t="shared" ref="G569:I569" si="1080">+G469</f>
        <v>0</v>
      </c>
      <c r="H569" s="212">
        <f t="shared" si="1080"/>
        <v>0</v>
      </c>
      <c r="I569" s="212">
        <f t="shared" si="1080"/>
        <v>0</v>
      </c>
      <c r="J569" s="68">
        <f t="shared" si="1017"/>
        <v>0</v>
      </c>
      <c r="K569" s="42"/>
      <c r="L569" s="212">
        <f t="shared" ref="L569:N569" si="1081">+L469</f>
        <v>0</v>
      </c>
      <c r="M569" s="212">
        <f t="shared" si="1081"/>
        <v>0</v>
      </c>
      <c r="N569" s="212">
        <f t="shared" si="1081"/>
        <v>0</v>
      </c>
      <c r="O569" s="68">
        <f t="shared" si="1019"/>
        <v>0</v>
      </c>
      <c r="P569" s="42"/>
      <c r="Q569" s="123" t="str">
        <f t="shared" ref="Q569:R569" si="1082">+Q533</f>
        <v>ja</v>
      </c>
      <c r="R569" s="123" t="str">
        <f t="shared" si="1082"/>
        <v>ja</v>
      </c>
      <c r="S569" s="123">
        <f>IF(Q569="nee",0,(J569-O569)*(tab!$C$20*tab!$D$8+tab!$D$23))</f>
        <v>0</v>
      </c>
      <c r="T569" s="123">
        <f>IF((J569-O569)&lt;=0,0,(G569-L569)*tab!$E$30+(H569-M569)*tab!$F$30+(I569-N569)*tab!$G$30)</f>
        <v>0</v>
      </c>
      <c r="U569" s="123">
        <f t="shared" si="1021"/>
        <v>0</v>
      </c>
      <c r="V569" s="181"/>
      <c r="W569" s="123">
        <f>IF(R569="nee",0,IF((J569-O569)&lt;0,0,(J569-O569)*tab!$C$58))</f>
        <v>0</v>
      </c>
      <c r="X569" s="123">
        <f>IF(R569="nee",0,(G569-L569)*tab!$G$58+(H569-M569)*tab!$H$58+(I569-N569)*tab!$I$58)</f>
        <v>0</v>
      </c>
      <c r="Y569" s="123">
        <f t="shared" si="1022"/>
        <v>0</v>
      </c>
      <c r="Z569" s="5"/>
      <c r="AA569" s="22"/>
    </row>
    <row r="570" spans="2:27" ht="12" customHeight="1" x14ac:dyDescent="0.2">
      <c r="B570" s="18"/>
      <c r="C570" s="1">
        <v>18</v>
      </c>
      <c r="D570" s="211">
        <f t="shared" ref="D570:E570" si="1083">+D534</f>
        <v>0</v>
      </c>
      <c r="E570" s="212">
        <f t="shared" si="1083"/>
        <v>0</v>
      </c>
      <c r="F570" s="43"/>
      <c r="G570" s="212">
        <f t="shared" ref="G570:I570" si="1084">+G470</f>
        <v>0</v>
      </c>
      <c r="H570" s="212">
        <f t="shared" si="1084"/>
        <v>0</v>
      </c>
      <c r="I570" s="212">
        <f t="shared" si="1084"/>
        <v>0</v>
      </c>
      <c r="J570" s="68">
        <f t="shared" si="1017"/>
        <v>0</v>
      </c>
      <c r="K570" s="42"/>
      <c r="L570" s="212">
        <f t="shared" ref="L570:N570" si="1085">+L470</f>
        <v>0</v>
      </c>
      <c r="M570" s="212">
        <f t="shared" si="1085"/>
        <v>0</v>
      </c>
      <c r="N570" s="212">
        <f t="shared" si="1085"/>
        <v>0</v>
      </c>
      <c r="O570" s="68">
        <f t="shared" si="1019"/>
        <v>0</v>
      </c>
      <c r="P570" s="42"/>
      <c r="Q570" s="123" t="str">
        <f t="shared" ref="Q570:R570" si="1086">+Q534</f>
        <v>ja</v>
      </c>
      <c r="R570" s="123" t="str">
        <f t="shared" si="1086"/>
        <v>ja</v>
      </c>
      <c r="S570" s="123">
        <f>IF(Q570="nee",0,(J570-O570)*(tab!$C$20*tab!$D$8+tab!$D$23))</f>
        <v>0</v>
      </c>
      <c r="T570" s="123">
        <f>IF((J570-O570)&lt;=0,0,(G570-L570)*tab!$E$30+(H570-M570)*tab!$F$30+(I570-N570)*tab!$G$30)</f>
        <v>0</v>
      </c>
      <c r="U570" s="123">
        <f t="shared" si="1021"/>
        <v>0</v>
      </c>
      <c r="V570" s="181"/>
      <c r="W570" s="123">
        <f>IF(R570="nee",0,IF((J570-O570)&lt;0,0,(J570-O570)*tab!$C$58))</f>
        <v>0</v>
      </c>
      <c r="X570" s="123">
        <f>IF(R570="nee",0,(G570-L570)*tab!$G$58+(H570-M570)*tab!$H$58+(I570-N570)*tab!$I$58)</f>
        <v>0</v>
      </c>
      <c r="Y570" s="123">
        <f t="shared" si="1022"/>
        <v>0</v>
      </c>
      <c r="Z570" s="5"/>
      <c r="AA570" s="22"/>
    </row>
    <row r="571" spans="2:27" ht="12" customHeight="1" x14ac:dyDescent="0.2">
      <c r="B571" s="18"/>
      <c r="C571" s="1">
        <v>19</v>
      </c>
      <c r="D571" s="211">
        <f t="shared" ref="D571:E571" si="1087">+D535</f>
        <v>0</v>
      </c>
      <c r="E571" s="212">
        <f t="shared" si="1087"/>
        <v>0</v>
      </c>
      <c r="F571" s="43"/>
      <c r="G571" s="212">
        <f t="shared" ref="G571:I571" si="1088">+G471</f>
        <v>0</v>
      </c>
      <c r="H571" s="212">
        <f t="shared" si="1088"/>
        <v>0</v>
      </c>
      <c r="I571" s="212">
        <f t="shared" si="1088"/>
        <v>0</v>
      </c>
      <c r="J571" s="68">
        <f t="shared" si="1017"/>
        <v>0</v>
      </c>
      <c r="K571" s="42"/>
      <c r="L571" s="212">
        <f t="shared" ref="L571:N571" si="1089">+L471</f>
        <v>0</v>
      </c>
      <c r="M571" s="212">
        <f t="shared" si="1089"/>
        <v>0</v>
      </c>
      <c r="N571" s="212">
        <f t="shared" si="1089"/>
        <v>0</v>
      </c>
      <c r="O571" s="68">
        <f t="shared" si="1019"/>
        <v>0</v>
      </c>
      <c r="P571" s="42"/>
      <c r="Q571" s="123" t="str">
        <f t="shared" ref="Q571:R571" si="1090">+Q535</f>
        <v>ja</v>
      </c>
      <c r="R571" s="123" t="str">
        <f t="shared" si="1090"/>
        <v>ja</v>
      </c>
      <c r="S571" s="123">
        <f>IF(Q571="nee",0,(J571-O571)*(tab!$C$20*tab!$D$8+tab!$D$23))</f>
        <v>0</v>
      </c>
      <c r="T571" s="123">
        <f>IF((J571-O571)&lt;=0,0,(G571-L571)*tab!$E$30+(H571-M571)*tab!$F$30+(I571-N571)*tab!$G$30)</f>
        <v>0</v>
      </c>
      <c r="U571" s="123">
        <f t="shared" si="1021"/>
        <v>0</v>
      </c>
      <c r="V571" s="181"/>
      <c r="W571" s="123">
        <f>IF(R571="nee",0,IF((J571-O571)&lt;0,0,(J571-O571)*tab!$C$58))</f>
        <v>0</v>
      </c>
      <c r="X571" s="123">
        <f>IF(R571="nee",0,(G571-L571)*tab!$G$58+(H571-M571)*tab!$H$58+(I571-N571)*tab!$I$58)</f>
        <v>0</v>
      </c>
      <c r="Y571" s="123">
        <f t="shared" si="1022"/>
        <v>0</v>
      </c>
      <c r="Z571" s="5"/>
      <c r="AA571" s="22"/>
    </row>
    <row r="572" spans="2:27" ht="12" customHeight="1" x14ac:dyDescent="0.2">
      <c r="B572" s="18"/>
      <c r="C572" s="1">
        <v>20</v>
      </c>
      <c r="D572" s="211">
        <f t="shared" ref="D572:E572" si="1091">+D536</f>
        <v>0</v>
      </c>
      <c r="E572" s="212">
        <f t="shared" si="1091"/>
        <v>0</v>
      </c>
      <c r="F572" s="43"/>
      <c r="G572" s="212">
        <f t="shared" ref="G572:I572" si="1092">+G472</f>
        <v>0</v>
      </c>
      <c r="H572" s="212">
        <f t="shared" si="1092"/>
        <v>0</v>
      </c>
      <c r="I572" s="212">
        <f t="shared" si="1092"/>
        <v>0</v>
      </c>
      <c r="J572" s="68">
        <f t="shared" si="1017"/>
        <v>0</v>
      </c>
      <c r="K572" s="42"/>
      <c r="L572" s="212">
        <f t="shared" ref="L572:N572" si="1093">+L472</f>
        <v>0</v>
      </c>
      <c r="M572" s="212">
        <f t="shared" si="1093"/>
        <v>0</v>
      </c>
      <c r="N572" s="212">
        <f t="shared" si="1093"/>
        <v>0</v>
      </c>
      <c r="O572" s="68">
        <f t="shared" si="1019"/>
        <v>0</v>
      </c>
      <c r="P572" s="42"/>
      <c r="Q572" s="123" t="str">
        <f t="shared" ref="Q572:R572" si="1094">+Q536</f>
        <v>ja</v>
      </c>
      <c r="R572" s="123" t="str">
        <f t="shared" si="1094"/>
        <v>ja</v>
      </c>
      <c r="S572" s="123">
        <f>IF(Q572="nee",0,(J572-O572)*(tab!$C$20*tab!$D$8+tab!$D$23))</f>
        <v>0</v>
      </c>
      <c r="T572" s="123">
        <f>IF((J572-O572)&lt;=0,0,(G572-L572)*tab!$E$30+(H572-M572)*tab!$F$30+(I572-N572)*tab!$G$30)</f>
        <v>0</v>
      </c>
      <c r="U572" s="123">
        <f t="shared" si="1021"/>
        <v>0</v>
      </c>
      <c r="V572" s="181"/>
      <c r="W572" s="123">
        <f>IF(R572="nee",0,IF((J572-O572)&lt;0,0,(J572-O572)*tab!$C$58))</f>
        <v>0</v>
      </c>
      <c r="X572" s="123">
        <f>IF(R572="nee",0,(G572-L572)*tab!$G$58+(H572-M572)*tab!$H$58+(I572-N572)*tab!$I$58)</f>
        <v>0</v>
      </c>
      <c r="Y572" s="123">
        <f t="shared" si="1022"/>
        <v>0</v>
      </c>
      <c r="Z572" s="5"/>
      <c r="AA572" s="22"/>
    </row>
    <row r="573" spans="2:27" ht="12" customHeight="1" x14ac:dyDescent="0.2">
      <c r="B573" s="18"/>
      <c r="C573" s="1">
        <v>21</v>
      </c>
      <c r="D573" s="211">
        <f t="shared" ref="D573:E573" si="1095">+D537</f>
        <v>0</v>
      </c>
      <c r="E573" s="212">
        <f t="shared" si="1095"/>
        <v>0</v>
      </c>
      <c r="F573" s="43"/>
      <c r="G573" s="212">
        <f t="shared" ref="G573:I573" si="1096">+G473</f>
        <v>0</v>
      </c>
      <c r="H573" s="212">
        <f t="shared" si="1096"/>
        <v>0</v>
      </c>
      <c r="I573" s="212">
        <f t="shared" si="1096"/>
        <v>0</v>
      </c>
      <c r="J573" s="68">
        <f t="shared" si="1017"/>
        <v>0</v>
      </c>
      <c r="K573" s="42"/>
      <c r="L573" s="212">
        <f t="shared" ref="L573:N573" si="1097">+L473</f>
        <v>0</v>
      </c>
      <c r="M573" s="212">
        <f t="shared" si="1097"/>
        <v>0</v>
      </c>
      <c r="N573" s="212">
        <f t="shared" si="1097"/>
        <v>0</v>
      </c>
      <c r="O573" s="68">
        <f t="shared" si="1019"/>
        <v>0</v>
      </c>
      <c r="P573" s="42"/>
      <c r="Q573" s="123" t="str">
        <f t="shared" ref="Q573:R573" si="1098">+Q537</f>
        <v>ja</v>
      </c>
      <c r="R573" s="123" t="str">
        <f t="shared" si="1098"/>
        <v>ja</v>
      </c>
      <c r="S573" s="123">
        <f>IF(Q573="nee",0,(J573-O573)*(tab!$C$20*tab!$D$8+tab!$D$23))</f>
        <v>0</v>
      </c>
      <c r="T573" s="123">
        <f>IF((J573-O573)&lt;=0,0,(G573-L573)*tab!$E$30+(H573-M573)*tab!$F$30+(I573-N573)*tab!$G$30)</f>
        <v>0</v>
      </c>
      <c r="U573" s="123">
        <f t="shared" si="1021"/>
        <v>0</v>
      </c>
      <c r="V573" s="181"/>
      <c r="W573" s="123">
        <f>IF(R573="nee",0,IF((J573-O573)&lt;0,0,(J573-O573)*tab!$C$58))</f>
        <v>0</v>
      </c>
      <c r="X573" s="123">
        <f>IF(R573="nee",0,(G573-L573)*tab!$G$58+(H573-M573)*tab!$H$58+(I573-N573)*tab!$I$58)</f>
        <v>0</v>
      </c>
      <c r="Y573" s="123">
        <f t="shared" si="1022"/>
        <v>0</v>
      </c>
      <c r="Z573" s="5"/>
      <c r="AA573" s="22"/>
    </row>
    <row r="574" spans="2:27" ht="12" customHeight="1" x14ac:dyDescent="0.2">
      <c r="B574" s="18"/>
      <c r="C574" s="1">
        <v>22</v>
      </c>
      <c r="D574" s="211">
        <f t="shared" ref="D574:E574" si="1099">+D538</f>
        <v>0</v>
      </c>
      <c r="E574" s="212">
        <f t="shared" si="1099"/>
        <v>0</v>
      </c>
      <c r="F574" s="43"/>
      <c r="G574" s="212">
        <f t="shared" ref="G574:I574" si="1100">+G474</f>
        <v>0</v>
      </c>
      <c r="H574" s="212">
        <f t="shared" si="1100"/>
        <v>0</v>
      </c>
      <c r="I574" s="212">
        <f t="shared" si="1100"/>
        <v>0</v>
      </c>
      <c r="J574" s="68">
        <f t="shared" si="1017"/>
        <v>0</v>
      </c>
      <c r="K574" s="42"/>
      <c r="L574" s="212">
        <f t="shared" ref="L574:N574" si="1101">+L474</f>
        <v>0</v>
      </c>
      <c r="M574" s="212">
        <f t="shared" si="1101"/>
        <v>0</v>
      </c>
      <c r="N574" s="212">
        <f t="shared" si="1101"/>
        <v>0</v>
      </c>
      <c r="O574" s="68">
        <f t="shared" si="1019"/>
        <v>0</v>
      </c>
      <c r="P574" s="42"/>
      <c r="Q574" s="123" t="str">
        <f t="shared" ref="Q574:R574" si="1102">+Q538</f>
        <v>ja</v>
      </c>
      <c r="R574" s="123" t="str">
        <f t="shared" si="1102"/>
        <v>ja</v>
      </c>
      <c r="S574" s="123">
        <f>IF(Q574="nee",0,(J574-O574)*(tab!$C$20*tab!$D$8+tab!$D$23))</f>
        <v>0</v>
      </c>
      <c r="T574" s="123">
        <f>IF((J574-O574)&lt;=0,0,(G574-L574)*tab!$E$30+(H574-M574)*tab!$F$30+(I574-N574)*tab!$G$30)</f>
        <v>0</v>
      </c>
      <c r="U574" s="123">
        <f t="shared" si="1021"/>
        <v>0</v>
      </c>
      <c r="V574" s="181"/>
      <c r="W574" s="123">
        <f>IF(R574="nee",0,IF((J574-O574)&lt;0,0,(J574-O574)*tab!$C$58))</f>
        <v>0</v>
      </c>
      <c r="X574" s="123">
        <f>IF(R574="nee",0,(G574-L574)*tab!$G$58+(H574-M574)*tab!$H$58+(I574-N574)*tab!$I$58)</f>
        <v>0</v>
      </c>
      <c r="Y574" s="123">
        <f t="shared" si="1022"/>
        <v>0</v>
      </c>
      <c r="Z574" s="5"/>
      <c r="AA574" s="22"/>
    </row>
    <row r="575" spans="2:27" ht="12" customHeight="1" x14ac:dyDescent="0.2">
      <c r="B575" s="18"/>
      <c r="C575" s="1">
        <v>23</v>
      </c>
      <c r="D575" s="211">
        <f t="shared" ref="D575:E575" si="1103">+D539</f>
        <v>0</v>
      </c>
      <c r="E575" s="212">
        <f t="shared" si="1103"/>
        <v>0</v>
      </c>
      <c r="F575" s="43"/>
      <c r="G575" s="212">
        <f t="shared" ref="G575:I575" si="1104">+G475</f>
        <v>0</v>
      </c>
      <c r="H575" s="212">
        <f t="shared" si="1104"/>
        <v>0</v>
      </c>
      <c r="I575" s="212">
        <f t="shared" si="1104"/>
        <v>0</v>
      </c>
      <c r="J575" s="68">
        <f t="shared" si="1017"/>
        <v>0</v>
      </c>
      <c r="K575" s="42"/>
      <c r="L575" s="212">
        <f t="shared" ref="L575:N575" si="1105">+L475</f>
        <v>0</v>
      </c>
      <c r="M575" s="212">
        <f t="shared" si="1105"/>
        <v>0</v>
      </c>
      <c r="N575" s="212">
        <f t="shared" si="1105"/>
        <v>0</v>
      </c>
      <c r="O575" s="68">
        <f t="shared" si="1019"/>
        <v>0</v>
      </c>
      <c r="P575" s="42"/>
      <c r="Q575" s="123" t="str">
        <f t="shared" ref="Q575:R575" si="1106">+Q539</f>
        <v>ja</v>
      </c>
      <c r="R575" s="123" t="str">
        <f t="shared" si="1106"/>
        <v>ja</v>
      </c>
      <c r="S575" s="123">
        <f>IF(Q575="nee",0,(J575-O575)*(tab!$C$20*tab!$D$8+tab!$D$23))</f>
        <v>0</v>
      </c>
      <c r="T575" s="123">
        <f>IF((J575-O575)&lt;=0,0,(G575-L575)*tab!$E$30+(H575-M575)*tab!$F$30+(I575-N575)*tab!$G$30)</f>
        <v>0</v>
      </c>
      <c r="U575" s="123">
        <f t="shared" si="1021"/>
        <v>0</v>
      </c>
      <c r="V575" s="181"/>
      <c r="W575" s="123">
        <f>IF(R575="nee",0,IF((J575-O575)&lt;0,0,(J575-O575)*tab!$C$58))</f>
        <v>0</v>
      </c>
      <c r="X575" s="123">
        <f>IF(R575="nee",0,(G575-L575)*tab!$G$58+(H575-M575)*tab!$H$58+(I575-N575)*tab!$I$58)</f>
        <v>0</v>
      </c>
      <c r="Y575" s="123">
        <f t="shared" si="1022"/>
        <v>0</v>
      </c>
      <c r="Z575" s="5"/>
      <c r="AA575" s="22"/>
    </row>
    <row r="576" spans="2:27" ht="12" customHeight="1" x14ac:dyDescent="0.2">
      <c r="B576" s="18"/>
      <c r="C576" s="1">
        <v>24</v>
      </c>
      <c r="D576" s="211">
        <f t="shared" ref="D576:E576" si="1107">+D540</f>
        <v>0</v>
      </c>
      <c r="E576" s="212">
        <f t="shared" si="1107"/>
        <v>0</v>
      </c>
      <c r="F576" s="43"/>
      <c r="G576" s="212">
        <f t="shared" ref="G576:I576" si="1108">+G476</f>
        <v>0</v>
      </c>
      <c r="H576" s="212">
        <f t="shared" si="1108"/>
        <v>0</v>
      </c>
      <c r="I576" s="212">
        <f t="shared" si="1108"/>
        <v>0</v>
      </c>
      <c r="J576" s="68">
        <f t="shared" si="1017"/>
        <v>0</v>
      </c>
      <c r="K576" s="42"/>
      <c r="L576" s="212">
        <f t="shared" ref="L576:N576" si="1109">+L476</f>
        <v>0</v>
      </c>
      <c r="M576" s="212">
        <f t="shared" si="1109"/>
        <v>0</v>
      </c>
      <c r="N576" s="212">
        <f t="shared" si="1109"/>
        <v>0</v>
      </c>
      <c r="O576" s="68">
        <f t="shared" si="1019"/>
        <v>0</v>
      </c>
      <c r="P576" s="42"/>
      <c r="Q576" s="123" t="str">
        <f t="shared" ref="Q576:R576" si="1110">+Q540</f>
        <v>ja</v>
      </c>
      <c r="R576" s="123" t="str">
        <f t="shared" si="1110"/>
        <v>ja</v>
      </c>
      <c r="S576" s="123">
        <f>IF(Q576="nee",0,(J576-O576)*(tab!$C$20*tab!$D$8+tab!$D$23))</f>
        <v>0</v>
      </c>
      <c r="T576" s="123">
        <f>IF((J576-O576)&lt;=0,0,(G576-L576)*tab!$E$30+(H576-M576)*tab!$F$30+(I576-N576)*tab!$G$30)</f>
        <v>0</v>
      </c>
      <c r="U576" s="123">
        <f t="shared" si="1021"/>
        <v>0</v>
      </c>
      <c r="V576" s="181"/>
      <c r="W576" s="123">
        <f>IF(R576="nee",0,IF((J576-O576)&lt;0,0,(J576-O576)*tab!$C$58))</f>
        <v>0</v>
      </c>
      <c r="X576" s="123">
        <f>IF(R576="nee",0,(G576-L576)*tab!$G$58+(H576-M576)*tab!$H$58+(I576-N576)*tab!$I$58)</f>
        <v>0</v>
      </c>
      <c r="Y576" s="123">
        <f t="shared" si="1022"/>
        <v>0</v>
      </c>
      <c r="Z576" s="5"/>
      <c r="AA576" s="22"/>
    </row>
    <row r="577" spans="1:27" ht="12" customHeight="1" x14ac:dyDescent="0.2">
      <c r="B577" s="18"/>
      <c r="C577" s="1">
        <v>25</v>
      </c>
      <c r="D577" s="211">
        <f t="shared" ref="D577:E577" si="1111">+D541</f>
        <v>0</v>
      </c>
      <c r="E577" s="212">
        <f t="shared" si="1111"/>
        <v>0</v>
      </c>
      <c r="F577" s="43"/>
      <c r="G577" s="212">
        <f t="shared" ref="G577:I577" si="1112">+G477</f>
        <v>0</v>
      </c>
      <c r="H577" s="212">
        <f t="shared" si="1112"/>
        <v>0</v>
      </c>
      <c r="I577" s="212">
        <f t="shared" si="1112"/>
        <v>0</v>
      </c>
      <c r="J577" s="68">
        <f t="shared" si="1017"/>
        <v>0</v>
      </c>
      <c r="K577" s="42"/>
      <c r="L577" s="212">
        <f t="shared" ref="L577:N577" si="1113">+L477</f>
        <v>0</v>
      </c>
      <c r="M577" s="212">
        <f t="shared" si="1113"/>
        <v>0</v>
      </c>
      <c r="N577" s="212">
        <f t="shared" si="1113"/>
        <v>0</v>
      </c>
      <c r="O577" s="68">
        <f t="shared" si="1019"/>
        <v>0</v>
      </c>
      <c r="P577" s="42"/>
      <c r="Q577" s="123" t="str">
        <f t="shared" ref="Q577:R577" si="1114">+Q541</f>
        <v>ja</v>
      </c>
      <c r="R577" s="123" t="str">
        <f t="shared" si="1114"/>
        <v>ja</v>
      </c>
      <c r="S577" s="123">
        <f>IF(Q577="nee",0,(J577-O577)*(tab!$C$20*tab!$D$8+tab!$D$23))</f>
        <v>0</v>
      </c>
      <c r="T577" s="123">
        <f>IF((J577-O577)&lt;=0,0,(G577-L577)*tab!$E$30+(H577-M577)*tab!$F$30+(I577-N577)*tab!$G$30)</f>
        <v>0</v>
      </c>
      <c r="U577" s="123">
        <f t="shared" si="1021"/>
        <v>0</v>
      </c>
      <c r="V577" s="181"/>
      <c r="W577" s="123">
        <f>IF(R577="nee",0,IF((J577-O577)&lt;0,0,(J577-O577)*tab!$C$58))</f>
        <v>0</v>
      </c>
      <c r="X577" s="123">
        <f>IF(R577="nee",0,(G577-L577)*tab!$G$58+(H577-M577)*tab!$H$58+(I577-N577)*tab!$I$58)</f>
        <v>0</v>
      </c>
      <c r="Y577" s="123">
        <f t="shared" si="1022"/>
        <v>0</v>
      </c>
      <c r="Z577" s="5"/>
      <c r="AA577" s="22"/>
    </row>
    <row r="578" spans="1:27" ht="12" customHeight="1" x14ac:dyDescent="0.2">
      <c r="B578" s="18"/>
      <c r="C578" s="1">
        <v>26</v>
      </c>
      <c r="D578" s="211">
        <f t="shared" ref="D578:E578" si="1115">+D542</f>
        <v>0</v>
      </c>
      <c r="E578" s="212">
        <f t="shared" si="1115"/>
        <v>0</v>
      </c>
      <c r="F578" s="43"/>
      <c r="G578" s="212">
        <f t="shared" ref="G578:I578" si="1116">+G478</f>
        <v>0</v>
      </c>
      <c r="H578" s="212">
        <f t="shared" si="1116"/>
        <v>0</v>
      </c>
      <c r="I578" s="212">
        <f t="shared" si="1116"/>
        <v>0</v>
      </c>
      <c r="J578" s="68">
        <f t="shared" si="1017"/>
        <v>0</v>
      </c>
      <c r="K578" s="42"/>
      <c r="L578" s="212">
        <f t="shared" ref="L578:N578" si="1117">+L478</f>
        <v>0</v>
      </c>
      <c r="M578" s="212">
        <f t="shared" si="1117"/>
        <v>0</v>
      </c>
      <c r="N578" s="212">
        <f t="shared" si="1117"/>
        <v>0</v>
      </c>
      <c r="O578" s="68">
        <f t="shared" si="1019"/>
        <v>0</v>
      </c>
      <c r="P578" s="42"/>
      <c r="Q578" s="123" t="str">
        <f t="shared" ref="Q578:R578" si="1118">+Q542</f>
        <v>ja</v>
      </c>
      <c r="R578" s="123" t="str">
        <f t="shared" si="1118"/>
        <v>ja</v>
      </c>
      <c r="S578" s="123">
        <f>IF(Q578="nee",0,(J578-O578)*(tab!$C$20*tab!$D$8+tab!$D$23))</f>
        <v>0</v>
      </c>
      <c r="T578" s="123">
        <f>IF((J578-O578)&lt;=0,0,(G578-L578)*tab!$E$30+(H578-M578)*tab!$F$30+(I578-N578)*tab!$G$30)</f>
        <v>0</v>
      </c>
      <c r="U578" s="123">
        <f t="shared" si="1021"/>
        <v>0</v>
      </c>
      <c r="V578" s="181"/>
      <c r="W578" s="123">
        <f>IF(R578="nee",0,IF((J578-O578)&lt;0,0,(J578-O578)*tab!$C$58))</f>
        <v>0</v>
      </c>
      <c r="X578" s="123">
        <f>IF(R578="nee",0,(G578-L578)*tab!$G$58+(H578-M578)*tab!$H$58+(I578-N578)*tab!$I$58)</f>
        <v>0</v>
      </c>
      <c r="Y578" s="123">
        <f t="shared" si="1022"/>
        <v>0</v>
      </c>
      <c r="Z578" s="5"/>
      <c r="AA578" s="22"/>
    </row>
    <row r="579" spans="1:27" ht="12" customHeight="1" x14ac:dyDescent="0.2">
      <c r="B579" s="18"/>
      <c r="C579" s="1">
        <v>27</v>
      </c>
      <c r="D579" s="211">
        <f t="shared" ref="D579:E579" si="1119">+D543</f>
        <v>0</v>
      </c>
      <c r="E579" s="212">
        <f t="shared" si="1119"/>
        <v>0</v>
      </c>
      <c r="F579" s="43"/>
      <c r="G579" s="212">
        <f t="shared" ref="G579:I579" si="1120">+G479</f>
        <v>0</v>
      </c>
      <c r="H579" s="212">
        <f t="shared" si="1120"/>
        <v>0</v>
      </c>
      <c r="I579" s="212">
        <f t="shared" si="1120"/>
        <v>0</v>
      </c>
      <c r="J579" s="68">
        <f t="shared" si="1017"/>
        <v>0</v>
      </c>
      <c r="K579" s="42"/>
      <c r="L579" s="212">
        <f t="shared" ref="L579:N579" si="1121">+L479</f>
        <v>0</v>
      </c>
      <c r="M579" s="212">
        <f t="shared" si="1121"/>
        <v>0</v>
      </c>
      <c r="N579" s="212">
        <f t="shared" si="1121"/>
        <v>0</v>
      </c>
      <c r="O579" s="68">
        <f t="shared" si="1019"/>
        <v>0</v>
      </c>
      <c r="P579" s="42"/>
      <c r="Q579" s="123" t="str">
        <f t="shared" ref="Q579:R579" si="1122">+Q543</f>
        <v>ja</v>
      </c>
      <c r="R579" s="123" t="str">
        <f t="shared" si="1122"/>
        <v>ja</v>
      </c>
      <c r="S579" s="123">
        <f>IF(Q579="nee",0,(J579-O579)*(tab!$C$20*tab!$D$8+tab!$D$23))</f>
        <v>0</v>
      </c>
      <c r="T579" s="123">
        <f>IF((J579-O579)&lt;=0,0,(G579-L579)*tab!$E$30+(H579-M579)*tab!$F$30+(I579-N579)*tab!$G$30)</f>
        <v>0</v>
      </c>
      <c r="U579" s="123">
        <f t="shared" si="1021"/>
        <v>0</v>
      </c>
      <c r="V579" s="181"/>
      <c r="W579" s="123">
        <f>IF(R579="nee",0,IF((J579-O579)&lt;0,0,(J579-O579)*tab!$C$58))</f>
        <v>0</v>
      </c>
      <c r="X579" s="123">
        <f>IF(R579="nee",0,(G579-L579)*tab!$G$58+(H579-M579)*tab!$H$58+(I579-N579)*tab!$I$58)</f>
        <v>0</v>
      </c>
      <c r="Y579" s="123">
        <f t="shared" si="1022"/>
        <v>0</v>
      </c>
      <c r="Z579" s="5"/>
      <c r="AA579" s="22"/>
    </row>
    <row r="580" spans="1:27" ht="12" customHeight="1" x14ac:dyDescent="0.2">
      <c r="B580" s="18"/>
      <c r="C580" s="1">
        <v>28</v>
      </c>
      <c r="D580" s="211">
        <f t="shared" ref="D580:E580" si="1123">+D544</f>
        <v>0</v>
      </c>
      <c r="E580" s="212">
        <f t="shared" si="1123"/>
        <v>0</v>
      </c>
      <c r="F580" s="43"/>
      <c r="G580" s="212">
        <f t="shared" ref="G580:I580" si="1124">+G480</f>
        <v>0</v>
      </c>
      <c r="H580" s="212">
        <f t="shared" si="1124"/>
        <v>0</v>
      </c>
      <c r="I580" s="212">
        <f t="shared" si="1124"/>
        <v>0</v>
      </c>
      <c r="J580" s="68">
        <f t="shared" si="1017"/>
        <v>0</v>
      </c>
      <c r="K580" s="42"/>
      <c r="L580" s="212">
        <f t="shared" ref="L580:N580" si="1125">+L480</f>
        <v>0</v>
      </c>
      <c r="M580" s="212">
        <f t="shared" si="1125"/>
        <v>0</v>
      </c>
      <c r="N580" s="212">
        <f t="shared" si="1125"/>
        <v>0</v>
      </c>
      <c r="O580" s="68">
        <f t="shared" si="1019"/>
        <v>0</v>
      </c>
      <c r="P580" s="42"/>
      <c r="Q580" s="123" t="str">
        <f t="shared" ref="Q580:R580" si="1126">+Q544</f>
        <v>ja</v>
      </c>
      <c r="R580" s="123" t="str">
        <f t="shared" si="1126"/>
        <v>ja</v>
      </c>
      <c r="S580" s="123">
        <f>IF(Q580="nee",0,(J580-O580)*(tab!$C$20*tab!$D$8+tab!$D$23))</f>
        <v>0</v>
      </c>
      <c r="T580" s="123">
        <f>IF((J580-O580)&lt;=0,0,(G580-L580)*tab!$E$30+(H580-M580)*tab!$F$30+(I580-N580)*tab!$G$30)</f>
        <v>0</v>
      </c>
      <c r="U580" s="123">
        <f t="shared" si="1021"/>
        <v>0</v>
      </c>
      <c r="V580" s="181"/>
      <c r="W580" s="123">
        <f>IF(R580="nee",0,IF((J580-O580)&lt;0,0,(J580-O580)*tab!$C$58))</f>
        <v>0</v>
      </c>
      <c r="X580" s="123">
        <f>IF(R580="nee",0,(G580-L580)*tab!$G$58+(H580-M580)*tab!$H$58+(I580-N580)*tab!$I$58)</f>
        <v>0</v>
      </c>
      <c r="Y580" s="123">
        <f t="shared" si="1022"/>
        <v>0</v>
      </c>
      <c r="Z580" s="5"/>
      <c r="AA580" s="22"/>
    </row>
    <row r="581" spans="1:27" ht="12" customHeight="1" x14ac:dyDescent="0.2">
      <c r="B581" s="18"/>
      <c r="C581" s="1">
        <v>29</v>
      </c>
      <c r="D581" s="211">
        <f t="shared" ref="D581:E581" si="1127">+D545</f>
        <v>0</v>
      </c>
      <c r="E581" s="212">
        <f t="shared" si="1127"/>
        <v>0</v>
      </c>
      <c r="F581" s="43"/>
      <c r="G581" s="212">
        <f t="shared" ref="G581:I581" si="1128">+G481</f>
        <v>0</v>
      </c>
      <c r="H581" s="212">
        <f t="shared" si="1128"/>
        <v>0</v>
      </c>
      <c r="I581" s="212">
        <f t="shared" si="1128"/>
        <v>0</v>
      </c>
      <c r="J581" s="68">
        <f t="shared" si="1017"/>
        <v>0</v>
      </c>
      <c r="K581" s="42"/>
      <c r="L581" s="212">
        <f t="shared" ref="L581:N581" si="1129">+L481</f>
        <v>0</v>
      </c>
      <c r="M581" s="212">
        <f t="shared" si="1129"/>
        <v>0</v>
      </c>
      <c r="N581" s="212">
        <f t="shared" si="1129"/>
        <v>0</v>
      </c>
      <c r="O581" s="68">
        <f t="shared" si="1019"/>
        <v>0</v>
      </c>
      <c r="P581" s="42"/>
      <c r="Q581" s="123" t="str">
        <f t="shared" ref="Q581:R581" si="1130">+Q545</f>
        <v>ja</v>
      </c>
      <c r="R581" s="123" t="str">
        <f t="shared" si="1130"/>
        <v>ja</v>
      </c>
      <c r="S581" s="123">
        <f>IF(Q581="nee",0,(J581-O581)*(tab!$C$20*tab!$D$8+tab!$D$23))</f>
        <v>0</v>
      </c>
      <c r="T581" s="123">
        <f>IF((J581-O581)&lt;=0,0,(G581-L581)*tab!$E$30+(H581-M581)*tab!$F$30+(I581-N581)*tab!$G$30)</f>
        <v>0</v>
      </c>
      <c r="U581" s="123">
        <f t="shared" si="1021"/>
        <v>0</v>
      </c>
      <c r="V581" s="181"/>
      <c r="W581" s="123">
        <f>IF(R581="nee",0,IF((J581-O581)&lt;0,0,(J581-O581)*tab!$C$58))</f>
        <v>0</v>
      </c>
      <c r="X581" s="123">
        <f>IF(R581="nee",0,(G581-L581)*tab!$G$58+(H581-M581)*tab!$H$58+(I581-N581)*tab!$I$58)</f>
        <v>0</v>
      </c>
      <c r="Y581" s="123">
        <f t="shared" si="1022"/>
        <v>0</v>
      </c>
      <c r="Z581" s="5"/>
      <c r="AA581" s="22"/>
    </row>
    <row r="582" spans="1:27" ht="12" customHeight="1" x14ac:dyDescent="0.2">
      <c r="B582" s="18"/>
      <c r="C582" s="1">
        <v>30</v>
      </c>
      <c r="D582" s="211">
        <f t="shared" ref="D582:E582" si="1131">+D546</f>
        <v>0</v>
      </c>
      <c r="E582" s="212">
        <f t="shared" si="1131"/>
        <v>0</v>
      </c>
      <c r="F582" s="43"/>
      <c r="G582" s="212">
        <f t="shared" ref="G582:I582" si="1132">+G482</f>
        <v>0</v>
      </c>
      <c r="H582" s="212">
        <f t="shared" si="1132"/>
        <v>0</v>
      </c>
      <c r="I582" s="212">
        <f t="shared" si="1132"/>
        <v>0</v>
      </c>
      <c r="J582" s="68">
        <f t="shared" si="1017"/>
        <v>0</v>
      </c>
      <c r="K582" s="42"/>
      <c r="L582" s="212">
        <f t="shared" ref="L582:N582" si="1133">+L482</f>
        <v>0</v>
      </c>
      <c r="M582" s="212">
        <f t="shared" si="1133"/>
        <v>0</v>
      </c>
      <c r="N582" s="212">
        <f t="shared" si="1133"/>
        <v>0</v>
      </c>
      <c r="O582" s="68">
        <f t="shared" si="1019"/>
        <v>0</v>
      </c>
      <c r="P582" s="42"/>
      <c r="Q582" s="123" t="str">
        <f t="shared" ref="Q582:R582" si="1134">+Q546</f>
        <v>ja</v>
      </c>
      <c r="R582" s="123" t="str">
        <f t="shared" si="1134"/>
        <v>ja</v>
      </c>
      <c r="S582" s="123">
        <f>IF(Q582="nee",0,(J582-O582)*(tab!$C$20*tab!$D$8+tab!$D$23))</f>
        <v>0</v>
      </c>
      <c r="T582" s="123">
        <f>IF((J582-O582)&lt;=0,0,(G582-L582)*tab!$E$30+(H582-M582)*tab!$F$30+(I582-N582)*tab!$G$30)</f>
        <v>0</v>
      </c>
      <c r="U582" s="123">
        <f t="shared" si="1021"/>
        <v>0</v>
      </c>
      <c r="V582" s="181"/>
      <c r="W582" s="123">
        <f>IF(R582="nee",0,IF((J582-O582)&lt;0,0,(J582-O582)*tab!$C$58))</f>
        <v>0</v>
      </c>
      <c r="X582" s="123">
        <f>IF(R582="nee",0,(G582-L582)*tab!$G$58+(H582-M582)*tab!$H$58+(I582-N582)*tab!$I$58)</f>
        <v>0</v>
      </c>
      <c r="Y582" s="123">
        <f t="shared" si="1022"/>
        <v>0</v>
      </c>
      <c r="Z582" s="5"/>
      <c r="AA582" s="22"/>
    </row>
    <row r="583" spans="1:27" ht="12" customHeight="1" x14ac:dyDescent="0.2">
      <c r="A583" s="12"/>
      <c r="B583" s="80"/>
      <c r="C583" s="73"/>
      <c r="D583" s="83"/>
      <c r="E583" s="83"/>
      <c r="F583" s="112"/>
      <c r="G583" s="113">
        <f>SUM(G553:G578)</f>
        <v>6</v>
      </c>
      <c r="H583" s="113">
        <f>SUM(H553:H578)</f>
        <v>0</v>
      </c>
      <c r="I583" s="113">
        <f>SUM(I553:I578)</f>
        <v>0</v>
      </c>
      <c r="J583" s="113">
        <f>SUM(J553:J578)</f>
        <v>6</v>
      </c>
      <c r="K583" s="114"/>
      <c r="L583" s="113">
        <f>SUM(L553:L578)</f>
        <v>2</v>
      </c>
      <c r="M583" s="113">
        <f>SUM(M553:M578)</f>
        <v>0</v>
      </c>
      <c r="N583" s="113">
        <f>SUM(N553:N578)</f>
        <v>0</v>
      </c>
      <c r="O583" s="113">
        <f>SUM(O553:O578)</f>
        <v>2</v>
      </c>
      <c r="P583" s="114"/>
      <c r="Q583" s="114"/>
      <c r="R583" s="114"/>
      <c r="S583" s="222"/>
      <c r="T583" s="222"/>
      <c r="U583" s="195">
        <f t="shared" ref="U583" si="1135">SUM(U553:U582)</f>
        <v>52843.60716</v>
      </c>
      <c r="V583" s="114"/>
      <c r="W583" s="223"/>
      <c r="X583" s="223"/>
      <c r="Y583" s="196">
        <f>SUM(Y553:Y582)</f>
        <v>6718.1500000000005</v>
      </c>
      <c r="Z583" s="5"/>
      <c r="AA583" s="22"/>
    </row>
    <row r="584" spans="1:27" ht="12" customHeight="1" x14ac:dyDescent="0.2">
      <c r="A584" s="12"/>
      <c r="B584" s="18"/>
      <c r="C584" s="1"/>
      <c r="D584" s="38"/>
      <c r="E584" s="38"/>
      <c r="F584" s="45"/>
      <c r="G584" s="98"/>
      <c r="H584" s="98"/>
      <c r="I584" s="98"/>
      <c r="J584" s="47"/>
      <c r="K584" s="47"/>
      <c r="L584" s="98"/>
      <c r="M584" s="98"/>
      <c r="N584" s="98"/>
      <c r="O584" s="47"/>
      <c r="P584" s="47"/>
      <c r="Q584" s="47"/>
      <c r="R584" s="47"/>
      <c r="S584" s="47"/>
      <c r="T584" s="47"/>
      <c r="U584" s="50"/>
      <c r="V584" s="50"/>
      <c r="W584" s="50"/>
      <c r="X584" s="50"/>
      <c r="Y584" s="50"/>
      <c r="Z584" s="51"/>
      <c r="AA584" s="22"/>
    </row>
    <row r="585" spans="1:27" ht="12" customHeight="1" x14ac:dyDescent="0.2">
      <c r="A585" s="12"/>
      <c r="B585" s="18"/>
      <c r="C585" s="1"/>
      <c r="D585" s="38"/>
      <c r="E585" s="38"/>
      <c r="F585" s="45"/>
      <c r="G585" s="98"/>
      <c r="H585" s="98"/>
      <c r="I585" s="98"/>
      <c r="J585" s="47"/>
      <c r="K585" s="47"/>
      <c r="L585" s="98"/>
      <c r="M585" s="98"/>
      <c r="N585" s="98"/>
      <c r="O585" s="47"/>
      <c r="P585" s="47"/>
      <c r="Q585" s="47"/>
      <c r="R585" s="47"/>
      <c r="S585" s="47"/>
      <c r="T585" s="47"/>
      <c r="U585" s="50"/>
      <c r="V585" s="50"/>
      <c r="W585" s="50"/>
      <c r="X585" s="50"/>
      <c r="Y585" s="50"/>
      <c r="Z585" s="51"/>
      <c r="AA585" s="22"/>
    </row>
    <row r="586" spans="1:27" ht="12" customHeight="1" x14ac:dyDescent="0.2">
      <c r="B586" s="18"/>
      <c r="C586" s="1"/>
      <c r="D586" s="38" t="s">
        <v>71</v>
      </c>
      <c r="E586" s="38"/>
      <c r="F586" s="45"/>
      <c r="G586" s="46">
        <f>+G547+G583</f>
        <v>10</v>
      </c>
      <c r="H586" s="46">
        <f t="shared" ref="H586:J586" si="1136">+H547+H583</f>
        <v>0</v>
      </c>
      <c r="I586" s="46">
        <f t="shared" si="1136"/>
        <v>0</v>
      </c>
      <c r="J586" s="46">
        <f t="shared" si="1136"/>
        <v>10</v>
      </c>
      <c r="K586" s="47"/>
      <c r="L586" s="46">
        <f>+L547+L583</f>
        <v>3</v>
      </c>
      <c r="M586" s="46">
        <f t="shared" ref="M586:O586" si="1137">+M547+M583</f>
        <v>0</v>
      </c>
      <c r="N586" s="46">
        <f t="shared" si="1137"/>
        <v>0</v>
      </c>
      <c r="O586" s="46">
        <f t="shared" si="1137"/>
        <v>3</v>
      </c>
      <c r="P586" s="47"/>
      <c r="Q586" s="47"/>
      <c r="R586" s="47"/>
      <c r="S586" s="180" t="s">
        <v>78</v>
      </c>
      <c r="T586" s="106"/>
      <c r="U586" s="106"/>
      <c r="V586" s="106"/>
      <c r="W586" s="81" t="s">
        <v>76</v>
      </c>
      <c r="X586" s="35"/>
      <c r="Y586" s="35"/>
      <c r="Z586" s="51"/>
      <c r="AA586" s="22"/>
    </row>
    <row r="587" spans="1:27" ht="12" customHeight="1" x14ac:dyDescent="0.2">
      <c r="B587" s="18"/>
      <c r="C587" s="1"/>
      <c r="D587" s="38"/>
      <c r="E587" s="38"/>
      <c r="F587" s="45"/>
      <c r="G587" s="98"/>
      <c r="H587" s="98"/>
      <c r="I587" s="98"/>
      <c r="J587" s="98"/>
      <c r="K587" s="47"/>
      <c r="L587" s="98"/>
      <c r="M587" s="98"/>
      <c r="N587" s="98"/>
      <c r="O587" s="98"/>
      <c r="P587" s="47"/>
      <c r="Q587" s="47"/>
      <c r="R587" s="47"/>
      <c r="S587" s="76" t="s">
        <v>111</v>
      </c>
      <c r="T587" s="81"/>
      <c r="U587" s="40" t="s">
        <v>58</v>
      </c>
      <c r="V587" s="40"/>
      <c r="W587" s="76" t="s">
        <v>130</v>
      </c>
      <c r="X587" s="40"/>
      <c r="Y587" s="40" t="s">
        <v>58</v>
      </c>
      <c r="Z587" s="51"/>
      <c r="AA587" s="22"/>
    </row>
    <row r="588" spans="1:27" ht="12" customHeight="1" x14ac:dyDescent="0.2">
      <c r="A588" s="25"/>
      <c r="B588" s="18"/>
      <c r="C588" s="1"/>
      <c r="D588" s="38"/>
      <c r="E588" s="38"/>
      <c r="F588" s="45"/>
      <c r="G588" s="98"/>
      <c r="H588" s="98"/>
      <c r="I588" s="98"/>
      <c r="J588" s="47"/>
      <c r="K588" s="47"/>
      <c r="L588" s="98"/>
      <c r="M588" s="98"/>
      <c r="N588" s="98"/>
      <c r="O588" s="47"/>
      <c r="P588" s="47"/>
      <c r="Q588" s="47"/>
      <c r="R588" s="47"/>
      <c r="S588" s="74" t="s">
        <v>67</v>
      </c>
      <c r="T588" s="74" t="s">
        <v>68</v>
      </c>
      <c r="U588" s="40" t="s">
        <v>112</v>
      </c>
      <c r="V588" s="40"/>
      <c r="W588" s="42" t="s">
        <v>67</v>
      </c>
      <c r="X588" s="42" t="s">
        <v>68</v>
      </c>
      <c r="Y588" s="40" t="s">
        <v>62</v>
      </c>
      <c r="Z588" s="51"/>
      <c r="AA588" s="22"/>
    </row>
    <row r="589" spans="1:27" ht="12" customHeight="1" x14ac:dyDescent="0.2">
      <c r="A589" s="33"/>
      <c r="B589" s="18"/>
      <c r="C589" s="1"/>
      <c r="D589" s="38" t="s">
        <v>65</v>
      </c>
      <c r="E589" s="38"/>
      <c r="F589" s="45"/>
      <c r="G589" s="98"/>
      <c r="H589" s="98"/>
      <c r="I589" s="98"/>
      <c r="J589" s="47"/>
      <c r="K589" s="47"/>
      <c r="L589" s="98"/>
      <c r="M589" s="98"/>
      <c r="N589" s="98"/>
      <c r="O589" s="47"/>
      <c r="P589" s="47"/>
      <c r="Q589" s="82"/>
      <c r="R589" s="82"/>
      <c r="S589" s="224"/>
      <c r="T589" s="224"/>
      <c r="U589" s="198">
        <f>+U547</f>
        <v>37263.922272000003</v>
      </c>
      <c r="V589" s="94"/>
      <c r="W589" s="225"/>
      <c r="X589" s="225"/>
      <c r="Y589" s="53">
        <f>+Y547</f>
        <v>4025.07</v>
      </c>
      <c r="Z589" s="48"/>
      <c r="AA589" s="22"/>
    </row>
    <row r="590" spans="1:27" ht="12" customHeight="1" x14ac:dyDescent="0.2">
      <c r="A590" s="12"/>
      <c r="B590" s="18"/>
      <c r="C590" s="1"/>
      <c r="D590" s="38" t="s">
        <v>157</v>
      </c>
      <c r="E590" s="38"/>
      <c r="F590" s="45"/>
      <c r="G590" s="98"/>
      <c r="H590" s="98"/>
      <c r="I590" s="98"/>
      <c r="J590" s="47"/>
      <c r="K590" s="47"/>
      <c r="L590" s="98"/>
      <c r="M590" s="98"/>
      <c r="N590" s="98"/>
      <c r="O590" s="47"/>
      <c r="P590" s="47"/>
      <c r="Q590" s="82"/>
      <c r="R590" s="82"/>
      <c r="S590" s="224"/>
      <c r="T590" s="224"/>
      <c r="U590" s="198">
        <f>+U583</f>
        <v>52843.60716</v>
      </c>
      <c r="V590" s="94"/>
      <c r="W590" s="225"/>
      <c r="X590" s="225"/>
      <c r="Y590" s="53">
        <f>+Y583</f>
        <v>6718.1500000000005</v>
      </c>
      <c r="Z590" s="48"/>
      <c r="AA590" s="22"/>
    </row>
    <row r="591" spans="1:27" ht="12" customHeight="1" x14ac:dyDescent="0.2">
      <c r="B591" s="18"/>
      <c r="C591" s="1"/>
      <c r="D591" s="38"/>
      <c r="E591" s="38"/>
      <c r="F591" s="45"/>
      <c r="G591" s="98"/>
      <c r="H591" s="98"/>
      <c r="I591" s="98"/>
      <c r="J591" s="47"/>
      <c r="K591" s="47"/>
      <c r="L591" s="98"/>
      <c r="M591" s="98"/>
      <c r="N591" s="98"/>
      <c r="O591" s="47"/>
      <c r="P591" s="47"/>
      <c r="Q591" s="47"/>
      <c r="R591" s="47"/>
      <c r="S591" s="47"/>
      <c r="T591" s="47"/>
      <c r="U591" s="54"/>
      <c r="V591" s="54"/>
      <c r="W591" s="54"/>
      <c r="X591" s="54"/>
      <c r="Y591" s="94"/>
      <c r="Z591" s="48"/>
      <c r="AA591" s="22"/>
    </row>
    <row r="592" spans="1:27" ht="12" customHeight="1" x14ac:dyDescent="0.2">
      <c r="B592" s="18"/>
      <c r="C592" s="1"/>
      <c r="D592" s="38" t="s">
        <v>113</v>
      </c>
      <c r="E592" s="38"/>
      <c r="F592" s="45"/>
      <c r="G592" s="98"/>
      <c r="H592" s="98"/>
      <c r="I592" s="98"/>
      <c r="J592" s="47"/>
      <c r="K592" s="47"/>
      <c r="L592" s="98"/>
      <c r="M592" s="98"/>
      <c r="N592" s="98"/>
      <c r="O592" s="47"/>
      <c r="P592" s="47"/>
      <c r="Q592" s="47"/>
      <c r="R592" s="47"/>
      <c r="S592" s="223"/>
      <c r="T592" s="223"/>
      <c r="U592" s="196">
        <f t="shared" ref="U592" si="1138">SUM(U589:U590)</f>
        <v>90107.52943200001</v>
      </c>
      <c r="V592" s="54"/>
      <c r="W592" s="226"/>
      <c r="X592" s="226"/>
      <c r="Y592" s="199">
        <f t="shared" ref="Y592" si="1139">SUM(Y589:Y590)</f>
        <v>10743.220000000001</v>
      </c>
      <c r="Z592" s="48"/>
      <c r="AA592" s="22"/>
    </row>
    <row r="593" spans="2:27" ht="12" customHeight="1" x14ac:dyDescent="0.2">
      <c r="B593" s="18"/>
      <c r="C593" s="1"/>
      <c r="D593" s="38"/>
      <c r="E593" s="38"/>
      <c r="F593" s="45"/>
      <c r="G593" s="98"/>
      <c r="H593" s="98"/>
      <c r="I593" s="98"/>
      <c r="J593" s="47"/>
      <c r="K593" s="47"/>
      <c r="L593" s="98"/>
      <c r="M593" s="98"/>
      <c r="N593" s="98"/>
      <c r="O593" s="47"/>
      <c r="P593" s="47"/>
      <c r="Q593" s="47"/>
      <c r="R593" s="47"/>
      <c r="S593" s="47"/>
      <c r="T593" s="47"/>
      <c r="U593" s="54"/>
      <c r="V593" s="54"/>
      <c r="W593" s="54"/>
      <c r="X593" s="54"/>
      <c r="Y593" s="54"/>
      <c r="Z593" s="48"/>
      <c r="AA593" s="22"/>
    </row>
    <row r="594" spans="2:27" ht="12" customHeight="1" x14ac:dyDescent="0.2">
      <c r="B594" s="18"/>
      <c r="C594" s="65"/>
      <c r="D594" s="71"/>
      <c r="E594" s="71"/>
      <c r="F594" s="109"/>
      <c r="G594" s="110"/>
      <c r="H594" s="110"/>
      <c r="I594" s="110"/>
      <c r="J594" s="111"/>
      <c r="K594" s="111"/>
      <c r="L594" s="110"/>
      <c r="M594" s="110"/>
      <c r="N594" s="110"/>
      <c r="O594" s="111"/>
      <c r="P594" s="111"/>
      <c r="Q594" s="111"/>
      <c r="R594" s="111"/>
      <c r="S594" s="111"/>
      <c r="T594" s="111"/>
      <c r="U594" s="111"/>
      <c r="V594" s="111"/>
      <c r="W594" s="19"/>
      <c r="X594" s="19"/>
      <c r="Y594" s="19"/>
      <c r="Z594" s="19"/>
      <c r="AA594" s="22"/>
    </row>
    <row r="595" spans="2:27" ht="12" customHeight="1" x14ac:dyDescent="0.25">
      <c r="B595" s="55"/>
      <c r="C595" s="66"/>
      <c r="D595" s="56"/>
      <c r="E595" s="56"/>
      <c r="F595" s="56"/>
      <c r="G595" s="57"/>
      <c r="H595" s="57"/>
      <c r="I595" s="57"/>
      <c r="J595" s="57"/>
      <c r="K595" s="57"/>
      <c r="L595" s="57"/>
      <c r="M595" s="57"/>
      <c r="N595" s="57"/>
      <c r="O595" s="57"/>
      <c r="P595" s="57"/>
      <c r="Q595" s="57"/>
      <c r="R595" s="57"/>
      <c r="S595" s="57"/>
      <c r="T595" s="57"/>
      <c r="U595" s="57"/>
      <c r="V595" s="57"/>
      <c r="W595" s="56"/>
      <c r="X595" s="56"/>
      <c r="Y595" s="56"/>
      <c r="Z595" s="58"/>
      <c r="AA595" s="59"/>
    </row>
    <row r="596" spans="2:27" ht="12" customHeight="1" x14ac:dyDescent="0.2">
      <c r="C596" s="6"/>
      <c r="G596" s="6"/>
      <c r="H596" s="6"/>
      <c r="I596" s="6"/>
      <c r="J596" s="6"/>
      <c r="K596" s="6"/>
      <c r="L596" s="6"/>
      <c r="M596" s="6"/>
      <c r="N596" s="6"/>
      <c r="O596" s="6"/>
      <c r="P596" s="6"/>
      <c r="Q596" s="6"/>
      <c r="R596" s="6"/>
      <c r="S596" s="6"/>
      <c r="T596" s="6"/>
      <c r="U596" s="6"/>
      <c r="V596" s="6"/>
    </row>
    <row r="597" spans="2:27" ht="12" customHeight="1" x14ac:dyDescent="0.2">
      <c r="C597" s="6"/>
      <c r="G597" s="6"/>
      <c r="H597" s="6"/>
      <c r="I597" s="6"/>
      <c r="J597" s="6"/>
      <c r="K597" s="6"/>
      <c r="L597" s="6"/>
      <c r="M597" s="6"/>
      <c r="N597" s="6"/>
      <c r="O597" s="6"/>
      <c r="P597" s="6"/>
      <c r="Q597" s="6"/>
      <c r="R597" s="6"/>
      <c r="S597" s="6"/>
      <c r="T597" s="6"/>
      <c r="U597" s="6"/>
      <c r="V597" s="6"/>
    </row>
    <row r="598" spans="2:27" ht="12" customHeight="1" x14ac:dyDescent="0.2">
      <c r="C598" s="6"/>
      <c r="G598" s="6"/>
      <c r="H598" s="6"/>
      <c r="I598" s="6"/>
      <c r="J598" s="6"/>
      <c r="K598" s="6"/>
      <c r="L598" s="6"/>
      <c r="M598" s="6"/>
      <c r="N598" s="6"/>
      <c r="O598" s="6"/>
      <c r="P598" s="6"/>
      <c r="Q598" s="6"/>
      <c r="R598" s="6"/>
      <c r="S598" s="6"/>
      <c r="T598" s="6"/>
      <c r="U598" s="6"/>
      <c r="V598" s="6"/>
    </row>
    <row r="599" spans="2:27" ht="12" customHeight="1" x14ac:dyDescent="0.2">
      <c r="C599" s="6"/>
      <c r="G599" s="6"/>
      <c r="H599" s="6"/>
      <c r="I599" s="6"/>
      <c r="J599" s="6"/>
      <c r="K599" s="6"/>
      <c r="L599" s="6"/>
      <c r="M599" s="6"/>
      <c r="N599" s="6"/>
      <c r="O599" s="6"/>
      <c r="P599" s="6"/>
      <c r="Q599" s="6"/>
      <c r="R599" s="6"/>
      <c r="S599" s="6"/>
      <c r="T599" s="6"/>
      <c r="U599" s="6"/>
      <c r="V599" s="6"/>
    </row>
    <row r="600" spans="2:27" ht="12" customHeight="1" x14ac:dyDescent="0.2">
      <c r="C600" s="6"/>
      <c r="G600" s="6"/>
      <c r="H600" s="6"/>
      <c r="I600" s="6"/>
      <c r="J600" s="6"/>
      <c r="K600" s="6"/>
      <c r="L600" s="6"/>
      <c r="M600" s="6"/>
      <c r="N600" s="6"/>
      <c r="O600" s="6"/>
      <c r="P600" s="6"/>
      <c r="Q600" s="6"/>
      <c r="R600" s="6"/>
      <c r="S600" s="6"/>
      <c r="T600" s="6"/>
      <c r="U600" s="6"/>
      <c r="V600" s="6"/>
    </row>
    <row r="601" spans="2:27" ht="12" customHeight="1" x14ac:dyDescent="0.2">
      <c r="C601" s="6"/>
      <c r="G601" s="6"/>
      <c r="H601" s="6"/>
      <c r="I601" s="6"/>
      <c r="J601" s="6"/>
      <c r="K601" s="6"/>
      <c r="L601" s="6"/>
      <c r="M601" s="6"/>
      <c r="N601" s="6"/>
      <c r="O601" s="6"/>
      <c r="P601" s="6"/>
      <c r="Q601" s="6"/>
      <c r="R601" s="6"/>
      <c r="S601" s="6"/>
      <c r="T601" s="6"/>
      <c r="U601" s="6"/>
      <c r="V601" s="6"/>
    </row>
    <row r="602" spans="2:27" ht="12" customHeight="1" x14ac:dyDescent="0.2">
      <c r="C602" s="6"/>
      <c r="G602" s="6"/>
      <c r="H602" s="6"/>
      <c r="I602" s="6"/>
      <c r="J602" s="6"/>
      <c r="K602" s="6"/>
      <c r="L602" s="6"/>
      <c r="M602" s="6"/>
      <c r="N602" s="6"/>
      <c r="O602" s="6"/>
      <c r="P602" s="6"/>
      <c r="Q602" s="6"/>
      <c r="R602" s="6"/>
      <c r="S602" s="6"/>
      <c r="T602" s="6"/>
      <c r="U602" s="6"/>
      <c r="V602" s="6"/>
    </row>
    <row r="603" spans="2:27" ht="12" customHeight="1" x14ac:dyDescent="0.2">
      <c r="C603" s="6"/>
      <c r="G603" s="6"/>
      <c r="H603" s="6"/>
      <c r="I603" s="6"/>
      <c r="J603" s="6"/>
      <c r="K603" s="6"/>
      <c r="L603" s="6"/>
      <c r="M603" s="6"/>
      <c r="N603" s="6"/>
      <c r="O603" s="6"/>
      <c r="P603" s="6"/>
      <c r="Q603" s="6"/>
      <c r="R603" s="6"/>
      <c r="S603" s="6"/>
      <c r="T603" s="6"/>
      <c r="U603" s="6"/>
      <c r="V603" s="6"/>
    </row>
    <row r="604" spans="2:27" ht="12" customHeight="1" x14ac:dyDescent="0.2">
      <c r="C604" s="6"/>
      <c r="G604" s="6"/>
      <c r="H604" s="6"/>
      <c r="I604" s="6"/>
      <c r="J604" s="6"/>
      <c r="K604" s="6"/>
      <c r="L604" s="6"/>
      <c r="M604" s="6"/>
      <c r="N604" s="6"/>
      <c r="O604" s="6"/>
      <c r="P604" s="6"/>
      <c r="Q604" s="6"/>
      <c r="R604" s="6"/>
      <c r="S604" s="6"/>
      <c r="T604" s="6"/>
      <c r="U604" s="6"/>
      <c r="V604" s="6"/>
    </row>
    <row r="605" spans="2:27" ht="12" customHeight="1" x14ac:dyDescent="0.2">
      <c r="C605" s="6"/>
      <c r="G605" s="6"/>
      <c r="H605" s="6"/>
      <c r="I605" s="6"/>
      <c r="J605" s="6"/>
      <c r="K605" s="6"/>
      <c r="L605" s="6"/>
      <c r="M605" s="6"/>
      <c r="N605" s="6"/>
      <c r="O605" s="6"/>
      <c r="P605" s="6"/>
      <c r="Q605" s="6"/>
      <c r="R605" s="6"/>
      <c r="S605" s="6"/>
      <c r="T605" s="6"/>
      <c r="U605" s="6"/>
      <c r="V605" s="6"/>
    </row>
    <row r="606" spans="2:27" ht="12" customHeight="1" x14ac:dyDescent="0.2">
      <c r="C606" s="6"/>
      <c r="G606" s="6"/>
      <c r="H606" s="6"/>
      <c r="I606" s="6"/>
      <c r="J606" s="6"/>
      <c r="K606" s="6"/>
      <c r="L606" s="6"/>
      <c r="M606" s="6"/>
      <c r="N606" s="6"/>
      <c r="O606" s="6"/>
      <c r="P606" s="6"/>
      <c r="Q606" s="6"/>
      <c r="R606" s="6"/>
      <c r="S606" s="6"/>
      <c r="T606" s="6"/>
      <c r="U606" s="6"/>
      <c r="V606" s="6"/>
    </row>
    <row r="607" spans="2:27" ht="12" customHeight="1" x14ac:dyDescent="0.2">
      <c r="C607" s="6"/>
      <c r="G607" s="6"/>
      <c r="H607" s="6"/>
      <c r="I607" s="6"/>
      <c r="J607" s="6"/>
      <c r="K607" s="6"/>
      <c r="L607" s="6"/>
      <c r="M607" s="6"/>
      <c r="N607" s="6"/>
      <c r="O607" s="6"/>
      <c r="P607" s="6"/>
      <c r="Q607" s="6"/>
      <c r="R607" s="6"/>
      <c r="S607" s="6"/>
      <c r="T607" s="6"/>
      <c r="U607" s="6"/>
      <c r="V607" s="6"/>
    </row>
    <row r="608" spans="2:27" ht="12" customHeight="1" x14ac:dyDescent="0.2">
      <c r="C608" s="6"/>
      <c r="G608" s="6"/>
      <c r="H608" s="6"/>
      <c r="I608" s="6"/>
      <c r="J608" s="6"/>
      <c r="K608" s="6"/>
      <c r="L608" s="6"/>
      <c r="M608" s="6"/>
      <c r="N608" s="6"/>
      <c r="O608" s="6"/>
      <c r="P608" s="6"/>
      <c r="Q608" s="6"/>
      <c r="R608" s="6"/>
      <c r="S608" s="6"/>
      <c r="T608" s="6"/>
      <c r="U608" s="6"/>
      <c r="V608" s="6"/>
    </row>
    <row r="609" spans="3:22" ht="12" customHeight="1" x14ac:dyDescent="0.2">
      <c r="C609" s="6"/>
      <c r="G609" s="6"/>
      <c r="H609" s="6"/>
      <c r="I609" s="6"/>
      <c r="J609" s="6"/>
      <c r="K609" s="6"/>
      <c r="L609" s="6"/>
      <c r="M609" s="6"/>
      <c r="N609" s="6"/>
      <c r="O609" s="6"/>
      <c r="P609" s="6"/>
      <c r="Q609" s="6"/>
      <c r="R609" s="6"/>
      <c r="S609" s="6"/>
      <c r="T609" s="6"/>
      <c r="U609" s="6"/>
      <c r="V609" s="6"/>
    </row>
    <row r="610" spans="3:22" ht="12" customHeight="1" x14ac:dyDescent="0.2">
      <c r="C610" s="6"/>
      <c r="G610" s="6"/>
      <c r="H610" s="6"/>
      <c r="I610" s="6"/>
      <c r="J610" s="6"/>
      <c r="K610" s="6"/>
      <c r="L610" s="6"/>
      <c r="M610" s="6"/>
      <c r="N610" s="6"/>
      <c r="O610" s="6"/>
      <c r="P610" s="6"/>
      <c r="Q610" s="6"/>
      <c r="R610" s="6"/>
      <c r="S610" s="6"/>
      <c r="T610" s="6"/>
      <c r="U610" s="6"/>
      <c r="V610" s="6"/>
    </row>
    <row r="611" spans="3:22" ht="12" customHeight="1" x14ac:dyDescent="0.2">
      <c r="C611" s="6"/>
      <c r="G611" s="6"/>
      <c r="H611" s="6"/>
      <c r="I611" s="6"/>
      <c r="J611" s="6"/>
      <c r="K611" s="6"/>
      <c r="L611" s="6"/>
      <c r="M611" s="6"/>
      <c r="N611" s="6"/>
      <c r="O611" s="6"/>
      <c r="P611" s="6"/>
      <c r="Q611" s="6"/>
      <c r="R611" s="6"/>
      <c r="S611" s="6"/>
      <c r="T611" s="6"/>
      <c r="U611" s="6"/>
      <c r="V611" s="6"/>
    </row>
    <row r="612" spans="3:22" ht="12" customHeight="1" x14ac:dyDescent="0.2">
      <c r="C612" s="6"/>
      <c r="G612" s="6"/>
      <c r="H612" s="6"/>
      <c r="I612" s="6"/>
      <c r="J612" s="6"/>
      <c r="K612" s="6"/>
      <c r="L612" s="6"/>
      <c r="M612" s="6"/>
      <c r="N612" s="6"/>
      <c r="O612" s="6"/>
      <c r="P612" s="6"/>
      <c r="Q612" s="6"/>
      <c r="R612" s="6"/>
      <c r="S612" s="6"/>
      <c r="T612" s="6"/>
      <c r="U612" s="6"/>
      <c r="V612" s="6"/>
    </row>
    <row r="613" spans="3:22" ht="12" customHeight="1" x14ac:dyDescent="0.2">
      <c r="C613" s="6"/>
      <c r="G613" s="6"/>
      <c r="H613" s="6"/>
      <c r="I613" s="6"/>
      <c r="J613" s="6"/>
      <c r="K613" s="6"/>
      <c r="L613" s="6"/>
      <c r="M613" s="6"/>
      <c r="N613" s="6"/>
      <c r="O613" s="6"/>
      <c r="P613" s="6"/>
      <c r="Q613" s="6"/>
      <c r="R613" s="6"/>
      <c r="S613" s="6"/>
      <c r="T613" s="6"/>
      <c r="U613" s="6"/>
      <c r="V613" s="6"/>
    </row>
    <row r="614" spans="3:22" ht="12" customHeight="1" x14ac:dyDescent="0.2">
      <c r="C614" s="6"/>
      <c r="G614" s="6"/>
      <c r="H614" s="6"/>
      <c r="I614" s="6"/>
      <c r="J614" s="6"/>
      <c r="K614" s="6"/>
      <c r="L614" s="6"/>
      <c r="M614" s="6"/>
      <c r="N614" s="6"/>
      <c r="O614" s="6"/>
      <c r="P614" s="6"/>
      <c r="Q614" s="6"/>
      <c r="R614" s="6"/>
      <c r="S614" s="6"/>
      <c r="T614" s="6"/>
      <c r="U614" s="6"/>
      <c r="V614" s="6"/>
    </row>
    <row r="615" spans="3:22" ht="12" customHeight="1" x14ac:dyDescent="0.2">
      <c r="C615" s="6"/>
      <c r="G615" s="6"/>
      <c r="H615" s="6"/>
      <c r="I615" s="6"/>
      <c r="J615" s="6"/>
      <c r="K615" s="6"/>
      <c r="L615" s="6"/>
      <c r="M615" s="6"/>
      <c r="N615" s="6"/>
      <c r="O615" s="6"/>
      <c r="P615" s="6"/>
      <c r="Q615" s="6"/>
      <c r="R615" s="6"/>
      <c r="S615" s="6"/>
      <c r="T615" s="6"/>
      <c r="U615" s="6"/>
      <c r="V615" s="6"/>
    </row>
    <row r="616" spans="3:22" ht="12" customHeight="1" x14ac:dyDescent="0.2">
      <c r="C616" s="6"/>
      <c r="G616" s="6"/>
      <c r="H616" s="6"/>
      <c r="I616" s="6"/>
      <c r="J616" s="6"/>
      <c r="K616" s="6"/>
      <c r="L616" s="6"/>
      <c r="M616" s="6"/>
      <c r="N616" s="6"/>
      <c r="O616" s="6"/>
      <c r="P616" s="6"/>
      <c r="Q616" s="6"/>
      <c r="R616" s="6"/>
      <c r="S616" s="6"/>
      <c r="T616" s="6"/>
      <c r="U616" s="6"/>
      <c r="V616" s="6"/>
    </row>
    <row r="617" spans="3:22" ht="12" customHeight="1" x14ac:dyDescent="0.2">
      <c r="C617" s="6"/>
      <c r="G617" s="6"/>
      <c r="H617" s="6"/>
      <c r="I617" s="6"/>
      <c r="J617" s="6"/>
      <c r="K617" s="6"/>
      <c r="L617" s="6"/>
      <c r="M617" s="6"/>
      <c r="N617" s="6"/>
      <c r="O617" s="6"/>
      <c r="P617" s="6"/>
      <c r="Q617" s="6"/>
      <c r="R617" s="6"/>
      <c r="S617" s="6"/>
      <c r="T617" s="6"/>
      <c r="U617" s="6"/>
      <c r="V617" s="6"/>
    </row>
    <row r="618" spans="3:22" ht="12" customHeight="1" x14ac:dyDescent="0.2">
      <c r="C618" s="6"/>
      <c r="G618" s="6"/>
      <c r="H618" s="6"/>
      <c r="I618" s="6"/>
      <c r="J618" s="6"/>
      <c r="K618" s="6"/>
      <c r="L618" s="6"/>
      <c r="M618" s="6"/>
      <c r="N618" s="6"/>
      <c r="O618" s="6"/>
      <c r="P618" s="6"/>
      <c r="Q618" s="6"/>
      <c r="R618" s="6"/>
      <c r="S618" s="6"/>
      <c r="T618" s="6"/>
      <c r="U618" s="6"/>
      <c r="V618" s="6"/>
    </row>
    <row r="619" spans="3:22" ht="12" customHeight="1" x14ac:dyDescent="0.2">
      <c r="C619" s="6"/>
      <c r="G619" s="6"/>
      <c r="H619" s="6"/>
      <c r="I619" s="6"/>
      <c r="J619" s="6"/>
      <c r="K619" s="6"/>
      <c r="L619" s="6"/>
      <c r="M619" s="6"/>
      <c r="N619" s="6"/>
      <c r="O619" s="6"/>
      <c r="P619" s="6"/>
      <c r="Q619" s="6"/>
      <c r="R619" s="6"/>
      <c r="S619" s="6"/>
      <c r="T619" s="6"/>
      <c r="U619" s="6"/>
      <c r="V619" s="6"/>
    </row>
    <row r="620" spans="3:22" ht="12" customHeight="1" x14ac:dyDescent="0.2">
      <c r="C620" s="6"/>
      <c r="G620" s="6"/>
      <c r="H620" s="6"/>
      <c r="I620" s="6"/>
      <c r="J620" s="6"/>
      <c r="K620" s="6"/>
      <c r="L620" s="6"/>
      <c r="M620" s="6"/>
      <c r="N620" s="6"/>
      <c r="O620" s="6"/>
      <c r="P620" s="6"/>
      <c r="Q620" s="6"/>
      <c r="R620" s="6"/>
      <c r="S620" s="6"/>
      <c r="T620" s="6"/>
      <c r="U620" s="6"/>
      <c r="V620" s="6"/>
    </row>
    <row r="621" spans="3:22" ht="12" customHeight="1" x14ac:dyDescent="0.2">
      <c r="C621" s="6"/>
      <c r="G621" s="6"/>
      <c r="H621" s="6"/>
      <c r="I621" s="6"/>
      <c r="J621" s="6"/>
      <c r="K621" s="6"/>
      <c r="L621" s="6"/>
      <c r="M621" s="6"/>
      <c r="N621" s="6"/>
      <c r="O621" s="6"/>
      <c r="P621" s="6"/>
      <c r="Q621" s="6"/>
      <c r="R621" s="6"/>
      <c r="S621" s="6"/>
      <c r="T621" s="6"/>
      <c r="U621" s="6"/>
      <c r="V621" s="6"/>
    </row>
    <row r="622" spans="3:22" ht="12" customHeight="1" x14ac:dyDescent="0.2">
      <c r="C622" s="6"/>
      <c r="G622" s="6"/>
      <c r="H622" s="6"/>
      <c r="I622" s="6"/>
      <c r="J622" s="6"/>
      <c r="K622" s="6"/>
      <c r="L622" s="6"/>
      <c r="M622" s="6"/>
      <c r="N622" s="6"/>
      <c r="O622" s="6"/>
      <c r="P622" s="6"/>
      <c r="Q622" s="6"/>
      <c r="R622" s="6"/>
      <c r="S622" s="6"/>
      <c r="T622" s="6"/>
      <c r="U622" s="6"/>
      <c r="V622" s="6"/>
    </row>
    <row r="623" spans="3:22" ht="12" customHeight="1" x14ac:dyDescent="0.2">
      <c r="C623" s="6"/>
      <c r="G623" s="6"/>
      <c r="H623" s="6"/>
      <c r="I623" s="6"/>
      <c r="J623" s="6"/>
      <c r="K623" s="6"/>
      <c r="L623" s="6"/>
      <c r="M623" s="6"/>
      <c r="N623" s="6"/>
      <c r="O623" s="6"/>
      <c r="P623" s="6"/>
      <c r="Q623" s="6"/>
      <c r="R623" s="6"/>
      <c r="S623" s="6"/>
      <c r="T623" s="6"/>
      <c r="U623" s="6"/>
      <c r="V623" s="6"/>
    </row>
    <row r="624" spans="3:22" ht="12" customHeight="1" x14ac:dyDescent="0.2">
      <c r="C624" s="6"/>
      <c r="G624" s="6"/>
      <c r="H624" s="6"/>
      <c r="I624" s="6"/>
      <c r="J624" s="6"/>
      <c r="K624" s="6"/>
      <c r="L624" s="6"/>
      <c r="M624" s="6"/>
      <c r="N624" s="6"/>
      <c r="O624" s="6"/>
      <c r="P624" s="6"/>
      <c r="Q624" s="6"/>
      <c r="R624" s="6"/>
      <c r="S624" s="6"/>
      <c r="T624" s="6"/>
      <c r="U624" s="6"/>
      <c r="V624" s="6"/>
    </row>
    <row r="625" spans="3:22" ht="12" customHeight="1" x14ac:dyDescent="0.2">
      <c r="C625" s="6"/>
      <c r="G625" s="6"/>
      <c r="H625" s="6"/>
      <c r="I625" s="6"/>
      <c r="J625" s="6"/>
      <c r="K625" s="6"/>
      <c r="L625" s="6"/>
      <c r="M625" s="6"/>
      <c r="N625" s="6"/>
      <c r="O625" s="6"/>
      <c r="P625" s="6"/>
      <c r="Q625" s="6"/>
      <c r="R625" s="6"/>
      <c r="S625" s="6"/>
      <c r="T625" s="6"/>
      <c r="U625" s="6"/>
      <c r="V625" s="6"/>
    </row>
    <row r="626" spans="3:22" ht="12" customHeight="1" x14ac:dyDescent="0.2">
      <c r="C626" s="6"/>
      <c r="G626" s="6"/>
      <c r="H626" s="6"/>
      <c r="I626" s="6"/>
      <c r="J626" s="6"/>
      <c r="K626" s="6"/>
      <c r="L626" s="6"/>
      <c r="M626" s="6"/>
      <c r="N626" s="6"/>
      <c r="O626" s="6"/>
      <c r="P626" s="6"/>
      <c r="Q626" s="6"/>
      <c r="R626" s="6"/>
      <c r="S626" s="6"/>
      <c r="T626" s="6"/>
      <c r="U626" s="6"/>
      <c r="V626" s="6"/>
    </row>
    <row r="627" spans="3:22" ht="12" customHeight="1" x14ac:dyDescent="0.2">
      <c r="C627" s="6"/>
      <c r="G627" s="6"/>
      <c r="H627" s="6"/>
      <c r="I627" s="6"/>
      <c r="J627" s="6"/>
      <c r="K627" s="6"/>
      <c r="L627" s="6"/>
      <c r="M627" s="6"/>
      <c r="N627" s="6"/>
      <c r="O627" s="6"/>
      <c r="P627" s="6"/>
      <c r="Q627" s="6"/>
      <c r="R627" s="6"/>
      <c r="S627" s="6"/>
      <c r="T627" s="6"/>
      <c r="U627" s="6"/>
      <c r="V627" s="6"/>
    </row>
    <row r="628" spans="3:22" ht="12" customHeight="1" x14ac:dyDescent="0.2">
      <c r="C628" s="6"/>
      <c r="G628" s="6"/>
      <c r="H628" s="6"/>
      <c r="I628" s="6"/>
      <c r="J628" s="6"/>
      <c r="K628" s="6"/>
      <c r="L628" s="6"/>
      <c r="M628" s="6"/>
      <c r="N628" s="6"/>
      <c r="O628" s="6"/>
      <c r="P628" s="6"/>
      <c r="Q628" s="6"/>
      <c r="R628" s="6"/>
      <c r="S628" s="6"/>
      <c r="T628" s="6"/>
      <c r="U628" s="6"/>
      <c r="V628" s="6"/>
    </row>
    <row r="629" spans="3:22" ht="12" customHeight="1" x14ac:dyDescent="0.2">
      <c r="C629" s="6"/>
      <c r="G629" s="6"/>
      <c r="H629" s="6"/>
      <c r="I629" s="6"/>
      <c r="J629" s="6"/>
      <c r="K629" s="6"/>
      <c r="L629" s="6"/>
      <c r="M629" s="6"/>
      <c r="N629" s="6"/>
      <c r="O629" s="6"/>
      <c r="P629" s="6"/>
      <c r="Q629" s="6"/>
      <c r="R629" s="6"/>
      <c r="S629" s="6"/>
      <c r="T629" s="6"/>
      <c r="U629" s="6"/>
      <c r="V629" s="6"/>
    </row>
    <row r="630" spans="3:22" ht="12" customHeight="1" x14ac:dyDescent="0.2">
      <c r="C630" s="6"/>
      <c r="G630" s="6"/>
      <c r="H630" s="6"/>
      <c r="I630" s="6"/>
      <c r="J630" s="6"/>
      <c r="K630" s="6"/>
      <c r="L630" s="6"/>
      <c r="M630" s="6"/>
      <c r="N630" s="6"/>
      <c r="O630" s="6"/>
      <c r="P630" s="6"/>
      <c r="Q630" s="6"/>
      <c r="R630" s="6"/>
      <c r="S630" s="6"/>
      <c r="T630" s="6"/>
      <c r="U630" s="6"/>
      <c r="V630" s="6"/>
    </row>
    <row r="631" spans="3:22" ht="12" customHeight="1" x14ac:dyDescent="0.2">
      <c r="C631" s="6"/>
      <c r="G631" s="6"/>
      <c r="H631" s="6"/>
      <c r="I631" s="6"/>
      <c r="J631" s="6"/>
      <c r="K631" s="6"/>
      <c r="L631" s="6"/>
      <c r="M631" s="6"/>
      <c r="N631" s="6"/>
      <c r="O631" s="6"/>
      <c r="P631" s="6"/>
      <c r="Q631" s="6"/>
      <c r="R631" s="6"/>
      <c r="S631" s="6"/>
      <c r="T631" s="6"/>
      <c r="U631" s="6"/>
      <c r="V631" s="6"/>
    </row>
    <row r="632" spans="3:22" ht="12" customHeight="1" x14ac:dyDescent="0.2">
      <c r="C632" s="6"/>
      <c r="G632" s="6"/>
      <c r="H632" s="6"/>
      <c r="I632" s="6"/>
      <c r="J632" s="6"/>
      <c r="K632" s="6"/>
      <c r="L632" s="6"/>
      <c r="M632" s="6"/>
      <c r="N632" s="6"/>
      <c r="O632" s="6"/>
      <c r="P632" s="6"/>
      <c r="Q632" s="6"/>
      <c r="R632" s="6"/>
      <c r="S632" s="6"/>
      <c r="T632" s="6"/>
      <c r="U632" s="6"/>
      <c r="V632" s="6"/>
    </row>
    <row r="633" spans="3:22" ht="12" customHeight="1" x14ac:dyDescent="0.2">
      <c r="C633" s="6"/>
      <c r="G633" s="6"/>
      <c r="H633" s="6"/>
      <c r="I633" s="6"/>
      <c r="J633" s="6"/>
      <c r="K633" s="6"/>
      <c r="L633" s="6"/>
      <c r="M633" s="6"/>
      <c r="N633" s="6"/>
      <c r="O633" s="6"/>
      <c r="P633" s="6"/>
      <c r="Q633" s="6"/>
      <c r="R633" s="6"/>
      <c r="S633" s="6"/>
      <c r="T633" s="6"/>
      <c r="U633" s="6"/>
      <c r="V633" s="6"/>
    </row>
    <row r="634" spans="3:22" ht="12" customHeight="1" x14ac:dyDescent="0.2">
      <c r="C634" s="6"/>
      <c r="G634" s="6"/>
      <c r="H634" s="6"/>
      <c r="I634" s="6"/>
      <c r="J634" s="6"/>
      <c r="K634" s="6"/>
      <c r="L634" s="6"/>
      <c r="M634" s="6"/>
      <c r="N634" s="6"/>
      <c r="O634" s="6"/>
      <c r="P634" s="6"/>
      <c r="Q634" s="6"/>
      <c r="R634" s="6"/>
      <c r="S634" s="6"/>
      <c r="T634" s="6"/>
      <c r="U634" s="6"/>
      <c r="V634" s="6"/>
    </row>
    <row r="635" spans="3:22" ht="12" customHeight="1" x14ac:dyDescent="0.2">
      <c r="C635" s="6"/>
      <c r="G635" s="6"/>
      <c r="H635" s="6"/>
      <c r="I635" s="6"/>
      <c r="J635" s="6"/>
      <c r="K635" s="6"/>
      <c r="L635" s="6"/>
      <c r="M635" s="6"/>
      <c r="N635" s="6"/>
      <c r="O635" s="6"/>
      <c r="P635" s="6"/>
      <c r="Q635" s="6"/>
      <c r="R635" s="6"/>
      <c r="S635" s="6"/>
      <c r="T635" s="6"/>
      <c r="U635" s="6"/>
      <c r="V635" s="6"/>
    </row>
    <row r="636" spans="3:22" ht="12" customHeight="1" x14ac:dyDescent="0.2">
      <c r="C636" s="6"/>
      <c r="G636" s="6"/>
      <c r="H636" s="6"/>
      <c r="I636" s="6"/>
      <c r="J636" s="6"/>
      <c r="K636" s="6"/>
      <c r="L636" s="6"/>
      <c r="M636" s="6"/>
      <c r="N636" s="6"/>
      <c r="O636" s="6"/>
      <c r="P636" s="6"/>
      <c r="Q636" s="6"/>
      <c r="R636" s="6"/>
      <c r="S636" s="6"/>
      <c r="T636" s="6"/>
      <c r="U636" s="6"/>
      <c r="V636" s="6"/>
    </row>
    <row r="637" spans="3:22" ht="12" customHeight="1" x14ac:dyDescent="0.2">
      <c r="C637" s="6"/>
      <c r="G637" s="6"/>
      <c r="H637" s="6"/>
      <c r="I637" s="6"/>
      <c r="J637" s="6"/>
      <c r="K637" s="6"/>
      <c r="L637" s="6"/>
      <c r="M637" s="6"/>
      <c r="N637" s="6"/>
      <c r="O637" s="6"/>
      <c r="P637" s="6"/>
      <c r="Q637" s="6"/>
      <c r="R637" s="6"/>
      <c r="S637" s="6"/>
      <c r="T637" s="6"/>
      <c r="U637" s="6"/>
      <c r="V637" s="6"/>
    </row>
    <row r="638" spans="3:22" ht="12" customHeight="1" x14ac:dyDescent="0.2">
      <c r="C638" s="6"/>
      <c r="G638" s="6"/>
      <c r="H638" s="6"/>
      <c r="I638" s="6"/>
      <c r="J638" s="6"/>
      <c r="K638" s="6"/>
      <c r="L638" s="6"/>
      <c r="M638" s="6"/>
      <c r="N638" s="6"/>
      <c r="O638" s="6"/>
      <c r="P638" s="6"/>
      <c r="Q638" s="6"/>
      <c r="R638" s="6"/>
      <c r="S638" s="6"/>
      <c r="T638" s="6"/>
      <c r="U638" s="6"/>
      <c r="V638" s="6"/>
    </row>
    <row r="639" spans="3:22" ht="12" customHeight="1" x14ac:dyDescent="0.2">
      <c r="C639" s="6"/>
      <c r="G639" s="6"/>
      <c r="H639" s="6"/>
      <c r="I639" s="6"/>
      <c r="J639" s="6"/>
      <c r="K639" s="6"/>
      <c r="L639" s="6"/>
      <c r="M639" s="6"/>
      <c r="N639" s="6"/>
      <c r="O639" s="6"/>
      <c r="P639" s="6"/>
      <c r="Q639" s="6"/>
      <c r="R639" s="6"/>
      <c r="S639" s="6"/>
      <c r="T639" s="6"/>
      <c r="U639" s="6"/>
      <c r="V639" s="6"/>
    </row>
    <row r="640" spans="3: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1:22" ht="12" customHeight="1" x14ac:dyDescent="0.2">
      <c r="C689" s="6"/>
      <c r="G689" s="6"/>
      <c r="H689" s="6"/>
      <c r="I689" s="6"/>
      <c r="J689" s="6"/>
      <c r="K689" s="6"/>
      <c r="L689" s="6"/>
      <c r="M689" s="6"/>
      <c r="N689" s="6"/>
      <c r="O689" s="6"/>
      <c r="P689" s="6"/>
      <c r="Q689" s="6"/>
      <c r="R689" s="6"/>
      <c r="S689" s="6"/>
      <c r="T689" s="6"/>
      <c r="U689" s="6"/>
      <c r="V689" s="6"/>
    </row>
    <row r="690" spans="1:22" ht="12" customHeight="1" x14ac:dyDescent="0.2">
      <c r="C690" s="6"/>
      <c r="G690" s="6"/>
      <c r="H690" s="6"/>
      <c r="I690" s="6"/>
      <c r="J690" s="6"/>
      <c r="K690" s="6"/>
      <c r="L690" s="6"/>
      <c r="M690" s="6"/>
      <c r="N690" s="6"/>
      <c r="O690" s="6"/>
      <c r="P690" s="6"/>
      <c r="Q690" s="6"/>
      <c r="R690" s="6"/>
      <c r="S690" s="6"/>
      <c r="T690" s="6"/>
      <c r="U690" s="6"/>
      <c r="V690" s="6"/>
    </row>
    <row r="691" spans="1:22" ht="12" customHeight="1" x14ac:dyDescent="0.2">
      <c r="C691" s="6"/>
      <c r="G691" s="6"/>
      <c r="H691" s="6"/>
      <c r="I691" s="6"/>
      <c r="J691" s="6"/>
      <c r="K691" s="6"/>
      <c r="L691" s="6"/>
      <c r="M691" s="6"/>
      <c r="N691" s="6"/>
      <c r="O691" s="6"/>
      <c r="P691" s="6"/>
      <c r="Q691" s="6"/>
      <c r="R691" s="6"/>
      <c r="S691" s="6"/>
      <c r="T691" s="6"/>
      <c r="U691" s="6"/>
      <c r="V691" s="6"/>
    </row>
    <row r="692" spans="1:22" ht="12" customHeight="1" x14ac:dyDescent="0.2">
      <c r="C692" s="6"/>
      <c r="G692" s="6"/>
      <c r="H692" s="6"/>
      <c r="I692" s="6"/>
      <c r="J692" s="6"/>
      <c r="K692" s="6"/>
      <c r="L692" s="6"/>
      <c r="M692" s="6"/>
      <c r="N692" s="6"/>
      <c r="O692" s="6"/>
      <c r="P692" s="6"/>
      <c r="Q692" s="6"/>
      <c r="R692" s="6"/>
      <c r="S692" s="6"/>
      <c r="T692" s="6"/>
      <c r="U692" s="6"/>
      <c r="V692" s="6"/>
    </row>
    <row r="693" spans="1:22" ht="12" customHeight="1" x14ac:dyDescent="0.2">
      <c r="C693" s="6"/>
      <c r="G693" s="6"/>
      <c r="H693" s="6"/>
      <c r="I693" s="6"/>
      <c r="J693" s="6"/>
      <c r="K693" s="6"/>
      <c r="L693" s="6"/>
      <c r="M693" s="6"/>
      <c r="N693" s="6"/>
      <c r="O693" s="6"/>
      <c r="P693" s="6"/>
      <c r="Q693" s="6"/>
      <c r="R693" s="6"/>
      <c r="S693" s="6"/>
      <c r="T693" s="6"/>
      <c r="U693" s="6"/>
      <c r="V693" s="6"/>
    </row>
    <row r="694" spans="1:22" ht="12" customHeight="1" x14ac:dyDescent="0.2">
      <c r="C694" s="6"/>
      <c r="G694" s="6"/>
      <c r="H694" s="6"/>
      <c r="I694" s="6"/>
      <c r="J694" s="6"/>
      <c r="K694" s="6"/>
      <c r="L694" s="6"/>
      <c r="M694" s="6"/>
      <c r="N694" s="6"/>
      <c r="O694" s="6"/>
      <c r="P694" s="6"/>
      <c r="Q694" s="6"/>
      <c r="R694" s="6"/>
      <c r="S694" s="6"/>
      <c r="T694" s="6"/>
      <c r="U694" s="6"/>
      <c r="V694" s="6"/>
    </row>
    <row r="695" spans="1:22" ht="12" customHeight="1" x14ac:dyDescent="0.2">
      <c r="C695" s="6"/>
      <c r="G695" s="6"/>
      <c r="H695" s="6"/>
      <c r="I695" s="6"/>
      <c r="J695" s="6"/>
      <c r="K695" s="6"/>
      <c r="L695" s="6"/>
      <c r="M695" s="6"/>
      <c r="N695" s="6"/>
      <c r="O695" s="6"/>
      <c r="P695" s="6"/>
      <c r="Q695" s="6"/>
      <c r="R695" s="6"/>
      <c r="S695" s="6"/>
      <c r="T695" s="6"/>
      <c r="U695" s="6"/>
      <c r="V695" s="6"/>
    </row>
    <row r="696" spans="1:22" ht="12" customHeight="1" x14ac:dyDescent="0.2">
      <c r="C696" s="6"/>
      <c r="G696" s="6"/>
      <c r="H696" s="6"/>
      <c r="I696" s="6"/>
      <c r="J696" s="6"/>
      <c r="K696" s="6"/>
      <c r="L696" s="6"/>
      <c r="M696" s="6"/>
      <c r="N696" s="6"/>
      <c r="O696" s="6"/>
      <c r="P696" s="6"/>
      <c r="Q696" s="6"/>
      <c r="R696" s="6"/>
      <c r="S696" s="6"/>
      <c r="T696" s="6"/>
      <c r="U696" s="6"/>
      <c r="V696" s="6"/>
    </row>
    <row r="697" spans="1:22" ht="12" customHeight="1" x14ac:dyDescent="0.2">
      <c r="C697" s="6"/>
      <c r="G697" s="6"/>
      <c r="H697" s="6"/>
      <c r="I697" s="6"/>
      <c r="J697" s="6"/>
      <c r="K697" s="6"/>
      <c r="L697" s="6"/>
      <c r="M697" s="6"/>
      <c r="N697" s="6"/>
      <c r="O697" s="6"/>
      <c r="P697" s="6"/>
      <c r="Q697" s="6"/>
      <c r="R697" s="6"/>
      <c r="S697" s="6"/>
      <c r="T697" s="6"/>
      <c r="U697" s="6"/>
      <c r="V697" s="6"/>
    </row>
    <row r="698" spans="1:22" ht="12" customHeight="1" x14ac:dyDescent="0.2">
      <c r="C698" s="6"/>
      <c r="G698" s="6"/>
      <c r="H698" s="6"/>
      <c r="I698" s="6"/>
      <c r="J698" s="6"/>
      <c r="K698" s="6"/>
      <c r="L698" s="6"/>
      <c r="M698" s="6"/>
      <c r="N698" s="6"/>
      <c r="O698" s="6"/>
      <c r="P698" s="6"/>
      <c r="Q698" s="6"/>
      <c r="R698" s="6"/>
      <c r="S698" s="6"/>
      <c r="T698" s="6"/>
      <c r="U698" s="6"/>
      <c r="V698" s="6"/>
    </row>
    <row r="699" spans="1:22" ht="12" customHeight="1" x14ac:dyDescent="0.2">
      <c r="C699" s="6"/>
      <c r="G699" s="6"/>
      <c r="H699" s="6"/>
      <c r="I699" s="6"/>
      <c r="J699" s="6"/>
      <c r="K699" s="6"/>
      <c r="L699" s="6"/>
      <c r="M699" s="6"/>
      <c r="N699" s="6"/>
      <c r="O699" s="6"/>
      <c r="P699" s="6"/>
      <c r="Q699" s="6"/>
      <c r="R699" s="6"/>
      <c r="S699" s="6"/>
      <c r="T699" s="6"/>
      <c r="U699" s="6"/>
      <c r="V699" s="6"/>
    </row>
    <row r="700" spans="1:22" ht="12" customHeight="1" x14ac:dyDescent="0.2">
      <c r="C700" s="6"/>
      <c r="G700" s="6"/>
      <c r="H700" s="6"/>
      <c r="I700" s="6"/>
      <c r="J700" s="6"/>
      <c r="K700" s="6"/>
      <c r="L700" s="6"/>
      <c r="M700" s="6"/>
      <c r="N700" s="6"/>
      <c r="O700" s="6"/>
      <c r="P700" s="6"/>
      <c r="Q700" s="6"/>
      <c r="R700" s="6"/>
      <c r="S700" s="6"/>
      <c r="T700" s="6"/>
      <c r="U700" s="6"/>
      <c r="V700" s="6"/>
    </row>
    <row r="701" spans="1:22" ht="12" customHeight="1" x14ac:dyDescent="0.2">
      <c r="C701" s="6"/>
      <c r="G701" s="6"/>
      <c r="H701" s="6"/>
      <c r="I701" s="6"/>
      <c r="J701" s="6"/>
      <c r="K701" s="6"/>
      <c r="L701" s="6"/>
      <c r="M701" s="6"/>
      <c r="N701" s="6"/>
      <c r="O701" s="6"/>
      <c r="P701" s="6"/>
      <c r="Q701" s="6"/>
      <c r="R701" s="6"/>
      <c r="S701" s="6"/>
      <c r="T701" s="6"/>
      <c r="U701" s="6"/>
      <c r="V701" s="6"/>
    </row>
    <row r="702" spans="1:22" ht="12" customHeight="1" x14ac:dyDescent="0.2">
      <c r="C702" s="6"/>
      <c r="G702" s="6"/>
      <c r="H702" s="6"/>
      <c r="I702" s="6"/>
      <c r="J702" s="6"/>
      <c r="K702" s="6"/>
      <c r="L702" s="6"/>
      <c r="M702" s="6"/>
      <c r="N702" s="6"/>
      <c r="O702" s="6"/>
      <c r="P702" s="6"/>
      <c r="Q702" s="6"/>
      <c r="R702" s="6"/>
      <c r="S702" s="6"/>
      <c r="T702" s="6"/>
      <c r="U702" s="6"/>
      <c r="V702" s="6"/>
    </row>
    <row r="703" spans="1:22" ht="12" customHeight="1" x14ac:dyDescent="0.2">
      <c r="A703" s="12"/>
      <c r="C703" s="6"/>
      <c r="G703" s="6"/>
      <c r="H703" s="6"/>
      <c r="I703" s="6"/>
      <c r="J703" s="6"/>
      <c r="K703" s="6"/>
      <c r="L703" s="6"/>
      <c r="M703" s="6"/>
      <c r="N703" s="6"/>
      <c r="O703" s="6"/>
      <c r="P703" s="6"/>
      <c r="Q703" s="6"/>
      <c r="R703" s="6"/>
      <c r="S703" s="6"/>
      <c r="T703" s="6"/>
      <c r="U703" s="6"/>
      <c r="V703" s="6"/>
    </row>
    <row r="704" spans="1:22" ht="12" customHeight="1" x14ac:dyDescent="0.2">
      <c r="A704" s="12"/>
      <c r="C704" s="6"/>
      <c r="G704" s="6"/>
      <c r="H704" s="6"/>
      <c r="I704" s="6"/>
      <c r="J704" s="6"/>
      <c r="K704" s="6"/>
      <c r="L704" s="6"/>
      <c r="M704" s="6"/>
      <c r="N704" s="6"/>
      <c r="O704" s="6"/>
      <c r="P704" s="6"/>
      <c r="Q704" s="6"/>
      <c r="R704" s="6"/>
      <c r="S704" s="6"/>
      <c r="T704" s="6"/>
      <c r="U704" s="6"/>
      <c r="V704" s="6"/>
    </row>
    <row r="705" spans="1:22" ht="12" customHeight="1" x14ac:dyDescent="0.2">
      <c r="A705" s="12"/>
      <c r="C705" s="6"/>
      <c r="G705" s="6"/>
      <c r="H705" s="6"/>
      <c r="I705" s="6"/>
      <c r="J705" s="6"/>
      <c r="K705" s="6"/>
      <c r="L705" s="6"/>
      <c r="M705" s="6"/>
      <c r="N705" s="6"/>
      <c r="O705" s="6"/>
      <c r="P705" s="6"/>
      <c r="Q705" s="6"/>
      <c r="R705" s="6"/>
      <c r="S705" s="6"/>
      <c r="T705" s="6"/>
      <c r="U705" s="6"/>
      <c r="V705" s="6"/>
    </row>
    <row r="706" spans="1:22" ht="12" customHeight="1" x14ac:dyDescent="0.2">
      <c r="C706" s="6"/>
      <c r="G706" s="6"/>
      <c r="H706" s="6"/>
      <c r="I706" s="6"/>
      <c r="J706" s="6"/>
      <c r="K706" s="6"/>
      <c r="L706" s="6"/>
      <c r="M706" s="6"/>
      <c r="N706" s="6"/>
      <c r="O706" s="6"/>
      <c r="P706" s="6"/>
      <c r="Q706" s="6"/>
      <c r="R706" s="6"/>
      <c r="S706" s="6"/>
      <c r="T706" s="6"/>
      <c r="U706" s="6"/>
      <c r="V706" s="6"/>
    </row>
    <row r="707" spans="1:22" ht="12" customHeight="1" x14ac:dyDescent="0.2">
      <c r="C707" s="6"/>
      <c r="G707" s="6"/>
      <c r="H707" s="6"/>
      <c r="I707" s="6"/>
      <c r="J707" s="6"/>
      <c r="K707" s="6"/>
      <c r="L707" s="6"/>
      <c r="M707" s="6"/>
      <c r="N707" s="6"/>
      <c r="O707" s="6"/>
      <c r="P707" s="6"/>
      <c r="Q707" s="6"/>
      <c r="R707" s="6"/>
      <c r="S707" s="6"/>
      <c r="T707" s="6"/>
      <c r="U707" s="6"/>
      <c r="V707" s="6"/>
    </row>
    <row r="708" spans="1:22" ht="12" customHeight="1" x14ac:dyDescent="0.2">
      <c r="A708" s="25"/>
      <c r="C708" s="6"/>
      <c r="G708" s="6"/>
      <c r="H708" s="6"/>
      <c r="I708" s="6"/>
      <c r="J708" s="6"/>
      <c r="K708" s="6"/>
      <c r="L708" s="6"/>
      <c r="M708" s="6"/>
      <c r="N708" s="6"/>
      <c r="O708" s="6"/>
      <c r="P708" s="6"/>
      <c r="Q708" s="6"/>
      <c r="R708" s="6"/>
      <c r="S708" s="6"/>
      <c r="T708" s="6"/>
      <c r="U708" s="6"/>
      <c r="V708" s="6"/>
    </row>
    <row r="709" spans="1:22" ht="12" customHeight="1" x14ac:dyDescent="0.2">
      <c r="A709" s="33"/>
      <c r="C709" s="6"/>
      <c r="G709" s="6"/>
      <c r="H709" s="6"/>
      <c r="I709" s="6"/>
      <c r="J709" s="6"/>
      <c r="K709" s="6"/>
      <c r="L709" s="6"/>
      <c r="M709" s="6"/>
      <c r="N709" s="6"/>
      <c r="O709" s="6"/>
      <c r="P709" s="6"/>
      <c r="Q709" s="6"/>
      <c r="R709" s="6"/>
      <c r="S709" s="6"/>
      <c r="T709" s="6"/>
      <c r="U709" s="6"/>
      <c r="V709" s="6"/>
    </row>
    <row r="710" spans="1:22" ht="12" customHeight="1" x14ac:dyDescent="0.2">
      <c r="A710" s="12"/>
      <c r="C710" s="6"/>
      <c r="G710" s="6"/>
      <c r="H710" s="6"/>
      <c r="I710" s="6"/>
      <c r="J710" s="6"/>
      <c r="K710" s="6"/>
      <c r="L710" s="6"/>
      <c r="M710" s="6"/>
      <c r="N710" s="6"/>
      <c r="O710" s="6"/>
      <c r="P710" s="6"/>
      <c r="Q710" s="6"/>
      <c r="R710" s="6"/>
      <c r="S710" s="6"/>
      <c r="T710" s="6"/>
      <c r="U710" s="6"/>
      <c r="V710" s="6"/>
    </row>
    <row r="711" spans="1:22" ht="12" customHeight="1" x14ac:dyDescent="0.2">
      <c r="C711" s="6"/>
      <c r="G711" s="6"/>
      <c r="H711" s="6"/>
      <c r="I711" s="6"/>
      <c r="J711" s="6"/>
      <c r="K711" s="6"/>
      <c r="L711" s="6"/>
      <c r="M711" s="6"/>
      <c r="N711" s="6"/>
      <c r="O711" s="6"/>
      <c r="P711" s="6"/>
      <c r="Q711" s="6"/>
      <c r="R711" s="6"/>
      <c r="S711" s="6"/>
      <c r="T711" s="6"/>
      <c r="U711" s="6"/>
      <c r="V711" s="6"/>
    </row>
    <row r="712" spans="1:22" ht="12" customHeight="1" x14ac:dyDescent="0.2">
      <c r="C712" s="6"/>
      <c r="G712" s="6"/>
      <c r="H712" s="6"/>
      <c r="I712" s="6"/>
      <c r="J712" s="6"/>
      <c r="K712" s="6"/>
      <c r="L712" s="6"/>
      <c r="M712" s="6"/>
      <c r="N712" s="6"/>
      <c r="O712" s="6"/>
      <c r="P712" s="6"/>
      <c r="Q712" s="6"/>
      <c r="R712" s="6"/>
      <c r="S712" s="6"/>
      <c r="T712" s="6"/>
      <c r="U712" s="6"/>
      <c r="V712" s="6"/>
    </row>
    <row r="713" spans="1:22" ht="12" customHeight="1" x14ac:dyDescent="0.2">
      <c r="C713" s="6"/>
      <c r="G713" s="6"/>
      <c r="H713" s="6"/>
      <c r="I713" s="6"/>
      <c r="J713" s="6"/>
      <c r="K713" s="6"/>
      <c r="L713" s="6"/>
      <c r="M713" s="6"/>
      <c r="N713" s="6"/>
      <c r="O713" s="6"/>
      <c r="P713" s="6"/>
      <c r="Q713" s="6"/>
      <c r="R713" s="6"/>
      <c r="S713" s="6"/>
      <c r="T713" s="6"/>
      <c r="U713" s="6"/>
      <c r="V713" s="6"/>
    </row>
    <row r="714" spans="1:22" ht="12" customHeight="1" x14ac:dyDescent="0.2">
      <c r="C714" s="6"/>
      <c r="G714" s="6"/>
      <c r="H714" s="6"/>
      <c r="I714" s="6"/>
      <c r="J714" s="6"/>
      <c r="K714" s="6"/>
      <c r="L714" s="6"/>
      <c r="M714" s="6"/>
      <c r="N714" s="6"/>
      <c r="O714" s="6"/>
      <c r="P714" s="6"/>
      <c r="Q714" s="6"/>
      <c r="R714" s="6"/>
      <c r="S714" s="6"/>
      <c r="T714" s="6"/>
      <c r="U714" s="6"/>
      <c r="V714" s="6"/>
    </row>
    <row r="715" spans="1:22" ht="12" customHeight="1" x14ac:dyDescent="0.2">
      <c r="C715" s="6"/>
      <c r="G715" s="6"/>
      <c r="H715" s="6"/>
      <c r="I715" s="6"/>
      <c r="J715" s="6"/>
      <c r="K715" s="6"/>
      <c r="L715" s="6"/>
      <c r="M715" s="6"/>
      <c r="N715" s="6"/>
      <c r="O715" s="6"/>
      <c r="P715" s="6"/>
      <c r="Q715" s="6"/>
      <c r="R715" s="6"/>
      <c r="S715" s="6"/>
      <c r="T715" s="6"/>
      <c r="U715" s="6"/>
      <c r="V715" s="6"/>
    </row>
    <row r="716" spans="1:22" ht="12" customHeight="1" x14ac:dyDescent="0.2">
      <c r="C716" s="6"/>
      <c r="G716" s="6"/>
      <c r="H716" s="6"/>
      <c r="I716" s="6"/>
      <c r="J716" s="6"/>
      <c r="K716" s="6"/>
      <c r="L716" s="6"/>
      <c r="M716" s="6"/>
      <c r="N716" s="6"/>
      <c r="O716" s="6"/>
      <c r="P716" s="6"/>
      <c r="Q716" s="6"/>
      <c r="R716" s="6"/>
      <c r="S716" s="6"/>
      <c r="T716" s="6"/>
      <c r="U716" s="6"/>
      <c r="V716" s="6"/>
    </row>
    <row r="717" spans="1:22" ht="12" customHeight="1" x14ac:dyDescent="0.2">
      <c r="C717" s="6"/>
      <c r="G717" s="6"/>
      <c r="H717" s="6"/>
      <c r="I717" s="6"/>
      <c r="J717" s="6"/>
      <c r="K717" s="6"/>
      <c r="L717" s="6"/>
      <c r="M717" s="6"/>
      <c r="N717" s="6"/>
      <c r="O717" s="6"/>
      <c r="P717" s="6"/>
      <c r="Q717" s="6"/>
      <c r="R717" s="6"/>
      <c r="S717" s="6"/>
      <c r="T717" s="6"/>
      <c r="U717" s="6"/>
      <c r="V717" s="6"/>
    </row>
    <row r="718" spans="1:22" ht="12" customHeight="1" x14ac:dyDescent="0.2">
      <c r="C718" s="6"/>
      <c r="G718" s="6"/>
      <c r="H718" s="6"/>
      <c r="I718" s="6"/>
      <c r="J718" s="6"/>
      <c r="K718" s="6"/>
      <c r="L718" s="6"/>
      <c r="M718" s="6"/>
      <c r="N718" s="6"/>
      <c r="O718" s="6"/>
      <c r="P718" s="6"/>
      <c r="Q718" s="6"/>
      <c r="R718" s="6"/>
      <c r="S718" s="6"/>
      <c r="T718" s="6"/>
      <c r="U718" s="6"/>
      <c r="V718" s="6"/>
    </row>
    <row r="719" spans="1:22" ht="12" customHeight="1" x14ac:dyDescent="0.2">
      <c r="C719" s="6"/>
      <c r="G719" s="6"/>
      <c r="H719" s="6"/>
      <c r="I719" s="6"/>
      <c r="J719" s="6"/>
      <c r="K719" s="6"/>
      <c r="L719" s="6"/>
      <c r="M719" s="6"/>
      <c r="N719" s="6"/>
      <c r="O719" s="6"/>
      <c r="P719" s="6"/>
      <c r="Q719" s="6"/>
      <c r="R719" s="6"/>
      <c r="S719" s="6"/>
      <c r="T719" s="6"/>
      <c r="U719" s="6"/>
      <c r="V719" s="6"/>
    </row>
    <row r="720" spans="1: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3:22" ht="12" customHeight="1" x14ac:dyDescent="0.2">
      <c r="C737" s="6"/>
      <c r="G737" s="6"/>
      <c r="H737" s="6"/>
      <c r="I737" s="6"/>
      <c r="J737" s="6"/>
      <c r="K737" s="6"/>
      <c r="L737" s="6"/>
      <c r="M737" s="6"/>
      <c r="N737" s="6"/>
      <c r="O737" s="6"/>
      <c r="P737" s="6"/>
      <c r="Q737" s="6"/>
      <c r="R737" s="6"/>
      <c r="S737" s="6"/>
      <c r="T737" s="6"/>
      <c r="U737" s="6"/>
      <c r="V737" s="6"/>
    </row>
    <row r="738" spans="3:22" ht="12" customHeight="1" x14ac:dyDescent="0.2">
      <c r="C738" s="6"/>
      <c r="G738" s="6"/>
      <c r="H738" s="6"/>
      <c r="I738" s="6"/>
      <c r="J738" s="6"/>
      <c r="K738" s="6"/>
      <c r="L738" s="6"/>
      <c r="M738" s="6"/>
      <c r="N738" s="6"/>
      <c r="O738" s="6"/>
      <c r="P738" s="6"/>
      <c r="Q738" s="6"/>
      <c r="R738" s="6"/>
      <c r="S738" s="6"/>
      <c r="T738" s="6"/>
      <c r="U738" s="6"/>
      <c r="V738" s="6"/>
    </row>
    <row r="739" spans="3:22" ht="12" customHeight="1" x14ac:dyDescent="0.2">
      <c r="C739" s="6"/>
      <c r="G739" s="6"/>
      <c r="H739" s="6"/>
      <c r="I739" s="6"/>
      <c r="J739" s="6"/>
      <c r="K739" s="6"/>
      <c r="L739" s="6"/>
      <c r="M739" s="6"/>
      <c r="N739" s="6"/>
      <c r="O739" s="6"/>
      <c r="P739" s="6"/>
      <c r="Q739" s="6"/>
      <c r="R739" s="6"/>
      <c r="S739" s="6"/>
      <c r="T739" s="6"/>
      <c r="U739" s="6"/>
      <c r="V739" s="6"/>
    </row>
    <row r="740" spans="3:22" ht="12" customHeight="1" x14ac:dyDescent="0.2">
      <c r="C740" s="6"/>
      <c r="G740" s="6"/>
      <c r="H740" s="6"/>
      <c r="I740" s="6"/>
      <c r="J740" s="6"/>
      <c r="K740" s="6"/>
      <c r="L740" s="6"/>
      <c r="M740" s="6"/>
      <c r="N740" s="6"/>
      <c r="O740" s="6"/>
      <c r="P740" s="6"/>
      <c r="Q740" s="6"/>
      <c r="R740" s="6"/>
      <c r="S740" s="6"/>
      <c r="T740" s="6"/>
      <c r="U740" s="6"/>
      <c r="V740" s="6"/>
    </row>
    <row r="741" spans="3:22" ht="12" customHeight="1" x14ac:dyDescent="0.2">
      <c r="C741" s="6"/>
      <c r="G741" s="6"/>
      <c r="H741" s="6"/>
      <c r="I741" s="6"/>
      <c r="J741" s="6"/>
      <c r="K741" s="6"/>
      <c r="L741" s="6"/>
      <c r="M741" s="6"/>
      <c r="N741" s="6"/>
      <c r="O741" s="6"/>
      <c r="P741" s="6"/>
      <c r="Q741" s="6"/>
      <c r="R741" s="6"/>
      <c r="S741" s="6"/>
      <c r="T741" s="6"/>
      <c r="U741" s="6"/>
      <c r="V741" s="6"/>
    </row>
    <row r="742" spans="3:22" ht="12" customHeight="1" x14ac:dyDescent="0.2">
      <c r="C742" s="6"/>
      <c r="G742" s="6"/>
      <c r="H742" s="6"/>
      <c r="I742" s="6"/>
      <c r="J742" s="6"/>
      <c r="K742" s="6"/>
      <c r="L742" s="6"/>
      <c r="M742" s="6"/>
      <c r="N742" s="6"/>
      <c r="O742" s="6"/>
      <c r="P742" s="6"/>
      <c r="Q742" s="6"/>
      <c r="R742" s="6"/>
      <c r="S742" s="6"/>
      <c r="T742" s="6"/>
      <c r="U742" s="6"/>
      <c r="V742" s="6"/>
    </row>
    <row r="743" spans="3:22" ht="12" customHeight="1" x14ac:dyDescent="0.2">
      <c r="C743" s="6"/>
      <c r="G743" s="6"/>
      <c r="H743" s="6"/>
      <c r="I743" s="6"/>
      <c r="J743" s="6"/>
      <c r="K743" s="6"/>
      <c r="L743" s="6"/>
      <c r="M743" s="6"/>
      <c r="N743" s="6"/>
      <c r="O743" s="6"/>
      <c r="P743" s="6"/>
      <c r="Q743" s="6"/>
      <c r="R743" s="6"/>
      <c r="S743" s="6"/>
      <c r="T743" s="6"/>
      <c r="U743" s="6"/>
      <c r="V743" s="6"/>
    </row>
    <row r="744" spans="3:22" ht="12" customHeight="1" x14ac:dyDescent="0.2">
      <c r="C744" s="6"/>
      <c r="G744" s="6"/>
      <c r="H744" s="6"/>
      <c r="I744" s="6"/>
      <c r="J744" s="6"/>
      <c r="K744" s="6"/>
      <c r="L744" s="6"/>
      <c r="M744" s="6"/>
      <c r="N744" s="6"/>
      <c r="O744" s="6"/>
      <c r="P744" s="6"/>
      <c r="Q744" s="6"/>
      <c r="R744" s="6"/>
      <c r="S744" s="6"/>
      <c r="T744" s="6"/>
      <c r="U744" s="6"/>
      <c r="V744" s="6"/>
    </row>
    <row r="745" spans="3:22" ht="12" customHeight="1" x14ac:dyDescent="0.2">
      <c r="C745" s="6"/>
      <c r="G745" s="6"/>
      <c r="H745" s="6"/>
      <c r="I745" s="6"/>
      <c r="J745" s="6"/>
      <c r="K745" s="6"/>
      <c r="L745" s="6"/>
      <c r="M745" s="6"/>
      <c r="N745" s="6"/>
      <c r="O745" s="6"/>
      <c r="P745" s="6"/>
      <c r="Q745" s="6"/>
      <c r="R745" s="6"/>
      <c r="S745" s="6"/>
      <c r="T745" s="6"/>
      <c r="U745" s="6"/>
      <c r="V745" s="6"/>
    </row>
    <row r="746" spans="3:22" ht="12" customHeight="1" x14ac:dyDescent="0.2">
      <c r="C746" s="6"/>
      <c r="G746" s="6"/>
      <c r="H746" s="6"/>
      <c r="I746" s="6"/>
      <c r="J746" s="6"/>
      <c r="K746" s="6"/>
      <c r="L746" s="6"/>
      <c r="M746" s="6"/>
      <c r="N746" s="6"/>
      <c r="O746" s="6"/>
      <c r="P746" s="6"/>
      <c r="Q746" s="6"/>
      <c r="R746" s="6"/>
      <c r="S746" s="6"/>
      <c r="T746" s="6"/>
      <c r="U746" s="6"/>
      <c r="V746" s="6"/>
    </row>
    <row r="747" spans="3:22" ht="12" customHeight="1" x14ac:dyDescent="0.2">
      <c r="C747" s="6"/>
      <c r="G747" s="6"/>
      <c r="H747" s="6"/>
      <c r="I747" s="6"/>
      <c r="J747" s="6"/>
      <c r="K747" s="6"/>
      <c r="L747" s="6"/>
      <c r="M747" s="6"/>
      <c r="N747" s="6"/>
      <c r="O747" s="6"/>
      <c r="P747" s="6"/>
      <c r="Q747" s="6"/>
      <c r="R747" s="6"/>
      <c r="S747" s="6"/>
      <c r="T747" s="6"/>
      <c r="U747" s="6"/>
      <c r="V747" s="6"/>
    </row>
    <row r="748" spans="3:22" ht="12" customHeight="1" x14ac:dyDescent="0.2">
      <c r="C748" s="6"/>
      <c r="G748" s="6"/>
      <c r="H748" s="6"/>
      <c r="I748" s="6"/>
      <c r="J748" s="6"/>
      <c r="K748" s="6"/>
      <c r="L748" s="6"/>
      <c r="M748" s="6"/>
      <c r="N748" s="6"/>
      <c r="O748" s="6"/>
      <c r="P748" s="6"/>
      <c r="Q748" s="6"/>
      <c r="R748" s="6"/>
      <c r="S748" s="6"/>
      <c r="T748" s="6"/>
      <c r="U748" s="6"/>
      <c r="V748" s="6"/>
    </row>
    <row r="749" spans="3:22" ht="12" customHeight="1" x14ac:dyDescent="0.2">
      <c r="C749" s="6"/>
      <c r="G749" s="6"/>
      <c r="H749" s="6"/>
      <c r="I749" s="6"/>
      <c r="J749" s="6"/>
      <c r="K749" s="6"/>
      <c r="L749" s="6"/>
      <c r="M749" s="6"/>
      <c r="N749" s="6"/>
      <c r="O749" s="6"/>
      <c r="P749" s="6"/>
      <c r="Q749" s="6"/>
      <c r="R749" s="6"/>
      <c r="S749" s="6"/>
      <c r="T749" s="6"/>
      <c r="U749" s="6"/>
      <c r="V749" s="6"/>
    </row>
    <row r="750" spans="3:22" ht="12" customHeight="1" x14ac:dyDescent="0.2">
      <c r="C750" s="6"/>
      <c r="G750" s="6"/>
      <c r="H750" s="6"/>
      <c r="I750" s="6"/>
      <c r="J750" s="6"/>
      <c r="K750" s="6"/>
      <c r="L750" s="6"/>
      <c r="M750" s="6"/>
      <c r="N750" s="6"/>
      <c r="O750" s="6"/>
      <c r="P750" s="6"/>
      <c r="Q750" s="6"/>
      <c r="R750" s="6"/>
      <c r="S750" s="6"/>
      <c r="T750" s="6"/>
      <c r="U750" s="6"/>
      <c r="V750" s="6"/>
    </row>
    <row r="751" spans="3:22" ht="12" customHeight="1" x14ac:dyDescent="0.2">
      <c r="C751" s="6"/>
      <c r="G751" s="6"/>
      <c r="H751" s="6"/>
      <c r="I751" s="6"/>
      <c r="J751" s="6"/>
      <c r="K751" s="6"/>
      <c r="L751" s="6"/>
      <c r="M751" s="6"/>
      <c r="N751" s="6"/>
      <c r="O751" s="6"/>
      <c r="P751" s="6"/>
      <c r="Q751" s="6"/>
      <c r="R751" s="6"/>
      <c r="S751" s="6"/>
      <c r="T751" s="6"/>
      <c r="U751" s="6"/>
      <c r="V751" s="6"/>
    </row>
    <row r="752" spans="3: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sheetData>
  <sheetProtection password="DFB1" sheet="1" objects="1" scenarios="1"/>
  <dataValidations count="1">
    <dataValidation type="list" allowBlank="1" showInputMessage="1" showErrorMessage="1" sqref="Q55:R84 Q19:R48 Q153:R182 Q417:R446 Q253:R282 Q517:R546 Q353:R382 Q217:R246 Q453:R482 Q317:R346 Q553:R582 Q117:R146">
      <formula1>"ja,nee"</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861"/>
  <sheetViews>
    <sheetView zoomScale="90" zoomScaleNormal="90" zoomScaleSheetLayoutView="85" workbookViewId="0">
      <selection activeCell="D23" sqref="D23"/>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110</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PO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48</v>
      </c>
      <c r="E8" s="200"/>
      <c r="F8" s="200"/>
      <c r="G8" s="203" t="str">
        <f>+'1 februari'!G8</f>
        <v>SWV PO ergens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49</v>
      </c>
      <c r="E9" s="200"/>
      <c r="F9" s="200"/>
      <c r="G9" s="203" t="s">
        <v>93</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50</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54</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116</v>
      </c>
      <c r="D15" s="192"/>
      <c r="E15" s="192"/>
      <c r="F15" s="192"/>
      <c r="G15" s="190" t="s">
        <v>117</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114</v>
      </c>
      <c r="D16" s="187"/>
      <c r="E16" s="188" t="s">
        <v>34</v>
      </c>
      <c r="F16" s="188"/>
      <c r="G16" s="187" t="s">
        <v>115</v>
      </c>
      <c r="H16" s="189"/>
      <c r="I16" s="189"/>
      <c r="J16" s="194" t="s">
        <v>119</v>
      </c>
      <c r="K16" s="189"/>
      <c r="L16" s="183"/>
      <c r="M16" s="183"/>
      <c r="N16" s="183"/>
      <c r="O16" s="21"/>
      <c r="P16" s="183"/>
      <c r="Q16" s="183"/>
      <c r="R16" s="183"/>
      <c r="S16" s="183"/>
      <c r="T16" s="183"/>
      <c r="U16" s="183"/>
      <c r="V16" s="183"/>
      <c r="W16" s="184"/>
      <c r="X16" s="184"/>
      <c r="Y16" s="184"/>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56</v>
      </c>
      <c r="E19" s="27"/>
      <c r="F19" s="27"/>
      <c r="G19" s="28" t="s">
        <v>121</v>
      </c>
      <c r="H19" s="29"/>
      <c r="I19" s="29"/>
      <c r="J19" s="30"/>
      <c r="K19" s="30"/>
      <c r="L19" s="28"/>
      <c r="M19" s="29"/>
      <c r="N19" s="120"/>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1"/>
      <c r="J20" s="106"/>
      <c r="K20" s="106"/>
      <c r="L20" s="107"/>
      <c r="M20" s="105"/>
      <c r="N20" s="122"/>
      <c r="O20" s="106"/>
      <c r="P20" s="106"/>
      <c r="Q20" s="79" t="s">
        <v>87</v>
      </c>
      <c r="R20" s="81" t="s">
        <v>87</v>
      </c>
      <c r="S20" s="180" t="s">
        <v>78</v>
      </c>
      <c r="T20" s="106"/>
      <c r="U20" s="106"/>
      <c r="V20" s="106"/>
      <c r="W20" s="81" t="s">
        <v>76</v>
      </c>
      <c r="X20" s="35"/>
      <c r="Y20" s="35"/>
      <c r="Z20" s="36"/>
      <c r="AA20" s="37"/>
    </row>
    <row r="21" spans="2:27" s="104" customFormat="1" ht="12" customHeight="1" x14ac:dyDescent="0.2">
      <c r="B21" s="75"/>
      <c r="C21" s="100"/>
      <c r="D21" s="83" t="s">
        <v>57</v>
      </c>
      <c r="E21" s="101"/>
      <c r="F21" s="102"/>
      <c r="G21" s="76" t="s">
        <v>108</v>
      </c>
      <c r="H21" s="39"/>
      <c r="I21" s="39"/>
      <c r="J21" s="39"/>
      <c r="K21" s="39"/>
      <c r="L21" s="76" t="s">
        <v>109</v>
      </c>
      <c r="M21" s="39"/>
      <c r="N21" s="39"/>
      <c r="O21" s="39"/>
      <c r="P21" s="39"/>
      <c r="Q21" s="81" t="s">
        <v>88</v>
      </c>
      <c r="R21" s="81" t="s">
        <v>90</v>
      </c>
      <c r="S21" s="76" t="s">
        <v>111</v>
      </c>
      <c r="T21" s="81"/>
      <c r="U21" s="40" t="s">
        <v>58</v>
      </c>
      <c r="V21" s="40"/>
      <c r="W21" s="76" t="s">
        <v>130</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89</v>
      </c>
      <c r="R22" s="81" t="s">
        <v>89</v>
      </c>
      <c r="S22" s="74" t="s">
        <v>67</v>
      </c>
      <c r="T22" s="74" t="s">
        <v>68</v>
      </c>
      <c r="U22" s="40" t="s">
        <v>112</v>
      </c>
      <c r="V22" s="40"/>
      <c r="W22" s="42" t="s">
        <v>67</v>
      </c>
      <c r="X22" s="42" t="s">
        <v>68</v>
      </c>
      <c r="Y22" s="40" t="s">
        <v>62</v>
      </c>
      <c r="Z22" s="5"/>
      <c r="AA22" s="22"/>
    </row>
    <row r="23" spans="2:27" ht="12" customHeight="1" x14ac:dyDescent="0.2">
      <c r="B23" s="18"/>
      <c r="C23" s="1">
        <v>1</v>
      </c>
      <c r="D23" s="211" t="str">
        <f>+'1 februari'!D19</f>
        <v>A</v>
      </c>
      <c r="E23" s="212" t="str">
        <f>+'1 februari'!E19</f>
        <v>88SV</v>
      </c>
      <c r="F23" s="43"/>
      <c r="G23" s="44">
        <v>2</v>
      </c>
      <c r="H23" s="44">
        <v>0</v>
      </c>
      <c r="I23" s="44">
        <v>0</v>
      </c>
      <c r="J23" s="68">
        <f>SUM(G23:I23)</f>
        <v>2</v>
      </c>
      <c r="K23" s="42"/>
      <c r="L23" s="44">
        <v>0</v>
      </c>
      <c r="M23" s="44">
        <v>0</v>
      </c>
      <c r="N23" s="44">
        <v>1</v>
      </c>
      <c r="O23" s="68">
        <f>SUM(L23:N23)</f>
        <v>1</v>
      </c>
      <c r="P23" s="42"/>
      <c r="Q23" s="93" t="s">
        <v>55</v>
      </c>
      <c r="R23" s="93" t="s">
        <v>55</v>
      </c>
      <c r="S23" s="123">
        <f>IF(Q23="nee",0,IF((J23-O23)&lt;0,0,(J23-O23)*(tab!$C$19*tab!$E$8+tab!$D$23)))</f>
        <v>3783.6167600000003</v>
      </c>
      <c r="T23" s="123">
        <f>IF((J23-O23)&lt;=0,0,IF((G23-L23)*tab!$E$29+(H23-M23)*tab!$F$29+(I23-N23)*tab!$G$29&lt;=0,0,(G23-L23)*tab!$E$29+(H23-M23)*tab!$F$29+(I23-N23)*tab!$G$29))</f>
        <v>0</v>
      </c>
      <c r="U23" s="123">
        <f>IF(SUM(S23:T23)&lt;0,0,SUM(S23:T23))</f>
        <v>3783.6167600000003</v>
      </c>
      <c r="V23" s="181"/>
      <c r="W23" s="123">
        <f>IF(R23="nee",0,IF((J23-O23)&lt;0,0,(J23-O23)*tab!$C$57))</f>
        <v>639.42999999999995</v>
      </c>
      <c r="X23" s="123">
        <f>IF(R23="nee",0,IF((J23-O23)&lt;=0,0,IF((G23-L23)*tab!$G$57+(H23-M23)*tab!$H$57+(I23-N23)*tab!$I$57&lt;=0,0,(G23-L23)*tab!$G$57+(H23-M23)*tab!$H$57+(I23-N23)*tab!$I$57)))</f>
        <v>0</v>
      </c>
      <c r="Y23" s="123">
        <f>SUM(W23:X23)</f>
        <v>639.42999999999995</v>
      </c>
      <c r="Z23" s="5"/>
      <c r="AA23" s="22"/>
    </row>
    <row r="24" spans="2:27" ht="12" customHeight="1" x14ac:dyDescent="0.2">
      <c r="B24" s="18"/>
      <c r="C24" s="1">
        <v>2</v>
      </c>
      <c r="D24" s="211" t="str">
        <f>+'1 februari'!D20</f>
        <v xml:space="preserve">B </v>
      </c>
      <c r="E24" s="212" t="str">
        <f>+'1 februari'!E20</f>
        <v>88MK</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3">
        <f>IF(Q24="nee",0,IF((J24-O24)&lt;0,0,(J24-O24)*(tab!$C$19*tab!$E$8+tab!$D$23)))</f>
        <v>3783.6167600000003</v>
      </c>
      <c r="T24" s="123">
        <f>IF((J24-O24)&lt;=0,0,IF((G24-L24)*tab!$E$29+(H24-M24)*tab!$F$29+(I24-N24)*tab!$G$29&lt;=0,0,(G24-L24)*tab!$E$29+(H24-M24)*tab!$F$29+(I24-N24)*tab!$G$29))</f>
        <v>0</v>
      </c>
      <c r="U24" s="123">
        <f t="shared" ref="U24:U52" si="2">IF(SUM(S24:T24)&lt;0,0,SUM(S24:T24))</f>
        <v>3783.6167600000003</v>
      </c>
      <c r="V24" s="181"/>
      <c r="W24" s="123">
        <f>IF(R24="nee",0,IF((J24-O24)&lt;0,0,(J24-O24)*tab!$C$57))</f>
        <v>639.42999999999995</v>
      </c>
      <c r="X24" s="123">
        <f>IF(R24="nee",0,IF((J24-O24)&lt;=0,0,IF((G24-L24)*tab!$G$57+(H24-M24)*tab!$H$57+(I24-N24)*tab!$I$57&lt;=0,0,(G24-L24)*tab!$G$57+(H24-M24)*tab!$H$57+(I24-N24)*tab!$I$57)))</f>
        <v>0</v>
      </c>
      <c r="Y24" s="123">
        <f t="shared" ref="Y24:Y52" si="3">SUM(W24:X24)</f>
        <v>639.42999999999995</v>
      </c>
      <c r="Z24" s="5"/>
      <c r="AA24" s="22"/>
    </row>
    <row r="25" spans="2:27" ht="12" customHeight="1" x14ac:dyDescent="0.2">
      <c r="B25" s="18"/>
      <c r="C25" s="1">
        <v>3</v>
      </c>
      <c r="D25" s="211">
        <f>+'1 februari'!D21</f>
        <v>0</v>
      </c>
      <c r="E25" s="212">
        <f>+'1 februari'!E21</f>
        <v>0</v>
      </c>
      <c r="F25" s="43"/>
      <c r="G25" s="44">
        <v>0</v>
      </c>
      <c r="H25" s="44">
        <v>0</v>
      </c>
      <c r="I25" s="44">
        <v>1</v>
      </c>
      <c r="J25" s="68">
        <f t="shared" si="0"/>
        <v>1</v>
      </c>
      <c r="K25" s="42"/>
      <c r="L25" s="44">
        <v>2</v>
      </c>
      <c r="M25" s="44">
        <v>0</v>
      </c>
      <c r="N25" s="44">
        <v>0</v>
      </c>
      <c r="O25" s="68">
        <f t="shared" si="1"/>
        <v>2</v>
      </c>
      <c r="P25" s="42"/>
      <c r="Q25" s="93" t="s">
        <v>55</v>
      </c>
      <c r="R25" s="93" t="s">
        <v>55</v>
      </c>
      <c r="S25" s="123">
        <f>IF(Q25="nee",0,IF((J25-O25)&lt;0,0,(J25-O25)*(tab!$C$19*tab!$E$8+tab!$D$23)))</f>
        <v>0</v>
      </c>
      <c r="T25" s="123">
        <f>IF((J25-O25)&lt;=0,0,IF((G25-L25)*tab!$E$29+(H25-M25)*tab!$F$29+(I25-N25)*tab!$G$29&lt;=0,0,(G25-L25)*tab!$E$29+(H25-M25)*tab!$F$29+(I25-N25)*tab!$G$29))</f>
        <v>0</v>
      </c>
      <c r="U25" s="123">
        <f t="shared" si="2"/>
        <v>0</v>
      </c>
      <c r="V25" s="181"/>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11">
        <f>+'1 februari'!D22</f>
        <v>0</v>
      </c>
      <c r="E26" s="212">
        <f>+'1 februari'!E22</f>
        <v>0</v>
      </c>
      <c r="F26" s="43"/>
      <c r="G26" s="44">
        <v>0</v>
      </c>
      <c r="H26" s="44">
        <v>0</v>
      </c>
      <c r="I26" s="44">
        <v>2</v>
      </c>
      <c r="J26" s="68">
        <f t="shared" si="0"/>
        <v>2</v>
      </c>
      <c r="K26" s="42"/>
      <c r="L26" s="44">
        <v>3</v>
      </c>
      <c r="M26" s="44">
        <v>0</v>
      </c>
      <c r="N26" s="44">
        <v>0</v>
      </c>
      <c r="O26" s="68">
        <f t="shared" si="1"/>
        <v>3</v>
      </c>
      <c r="P26" s="42"/>
      <c r="Q26" s="93" t="s">
        <v>55</v>
      </c>
      <c r="R26" s="93" t="s">
        <v>55</v>
      </c>
      <c r="S26" s="123">
        <f>IF(Q26="nee",0,IF((J26-O26)&lt;0,0,(J26-O26)*(tab!$C$19*tab!$E$8+tab!$D$23)))</f>
        <v>0</v>
      </c>
      <c r="T26" s="123">
        <f>IF((J26-O26)&lt;=0,0,IF((G26-L26)*tab!$E$29+(H26-M26)*tab!$F$29+(I26-N26)*tab!$G$29&lt;=0,0,(G26-L26)*tab!$E$29+(H26-M26)*tab!$F$29+(I26-N26)*tab!$G$29))</f>
        <v>0</v>
      </c>
      <c r="U26" s="123">
        <f t="shared" si="2"/>
        <v>0</v>
      </c>
      <c r="V26" s="181"/>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11">
        <f>+'1 februari'!D23</f>
        <v>0</v>
      </c>
      <c r="E27" s="212">
        <f>+'1 februari'!E23</f>
        <v>0</v>
      </c>
      <c r="F27" s="43"/>
      <c r="G27" s="44">
        <v>4</v>
      </c>
      <c r="H27" s="44">
        <v>0</v>
      </c>
      <c r="I27" s="44">
        <v>0</v>
      </c>
      <c r="J27" s="68">
        <f t="shared" si="0"/>
        <v>4</v>
      </c>
      <c r="K27" s="42"/>
      <c r="L27" s="44">
        <v>0</v>
      </c>
      <c r="M27" s="44">
        <v>0</v>
      </c>
      <c r="N27" s="44">
        <v>3</v>
      </c>
      <c r="O27" s="68">
        <f t="shared" si="1"/>
        <v>3</v>
      </c>
      <c r="P27" s="42"/>
      <c r="Q27" s="93" t="s">
        <v>55</v>
      </c>
      <c r="R27" s="93" t="s">
        <v>55</v>
      </c>
      <c r="S27" s="123">
        <f>IF(Q27="nee",0,IF((J27-O27)&lt;0,0,(J27-O27)*(tab!$C$19*tab!$E$8+tab!$D$23)))</f>
        <v>3783.6167600000003</v>
      </c>
      <c r="T27" s="123">
        <f>IF((J27-O27)&lt;=0,0,IF((G27-L27)*tab!$E$29+(H27-M27)*tab!$F$29+(I27-N27)*tab!$G$29&lt;=0,0,(G27-L27)*tab!$E$29+(H27-M27)*tab!$F$29+(I27-N27)*tab!$G$29))</f>
        <v>0</v>
      </c>
      <c r="U27" s="123">
        <f t="shared" si="2"/>
        <v>3783.6167600000003</v>
      </c>
      <c r="V27" s="181"/>
      <c r="W27" s="123">
        <f>IF(R27="nee",0,IF((J27-O27)&lt;0,0,(J27-O27)*tab!$C$57))</f>
        <v>639.42999999999995</v>
      </c>
      <c r="X27" s="123">
        <f>IF(R27="nee",0,IF((J27-O27)&lt;=0,0,IF((G27-L27)*tab!$G$57+(H27-M27)*tab!$H$57+(I27-N27)*tab!$I$57&lt;=0,0,(G27-L27)*tab!$G$57+(H27-M27)*tab!$H$57+(I27-N27)*tab!$I$57)))</f>
        <v>0</v>
      </c>
      <c r="Y27" s="123">
        <f t="shared" si="3"/>
        <v>639.42999999999995</v>
      </c>
      <c r="Z27" s="5"/>
      <c r="AA27" s="22"/>
    </row>
    <row r="28" spans="2:27" ht="12" customHeight="1" x14ac:dyDescent="0.2">
      <c r="B28" s="18"/>
      <c r="C28" s="1">
        <v>6</v>
      </c>
      <c r="D28" s="211">
        <f>+'1 februari'!D24</f>
        <v>0</v>
      </c>
      <c r="E28" s="212">
        <f>+'1 februari'!E24</f>
        <v>0</v>
      </c>
      <c r="F28" s="43"/>
      <c r="G28" s="44">
        <v>4</v>
      </c>
      <c r="H28" s="44">
        <v>0</v>
      </c>
      <c r="I28" s="44">
        <v>0</v>
      </c>
      <c r="J28" s="68">
        <f t="shared" si="0"/>
        <v>4</v>
      </c>
      <c r="K28" s="42"/>
      <c r="L28" s="44">
        <v>0</v>
      </c>
      <c r="M28" s="44">
        <v>0</v>
      </c>
      <c r="N28" s="44">
        <v>5</v>
      </c>
      <c r="O28" s="68">
        <f t="shared" si="1"/>
        <v>5</v>
      </c>
      <c r="P28" s="42"/>
      <c r="Q28" s="93" t="s">
        <v>55</v>
      </c>
      <c r="R28" s="93" t="s">
        <v>55</v>
      </c>
      <c r="S28" s="123">
        <f>IF(Q28="nee",0,IF((J28-O28)&lt;0,0,(J28-O28)*(tab!$C$19*tab!$E$8+tab!$D$23)))</f>
        <v>0</v>
      </c>
      <c r="T28" s="123">
        <f>IF((J28-O28)&lt;=0,0,IF((G28-L28)*tab!$E$29+(H28-M28)*tab!$F$29+(I28-N28)*tab!$G$29&lt;=0,0,(G28-L28)*tab!$E$29+(H28-M28)*tab!$F$29+(I28-N28)*tab!$G$29))</f>
        <v>0</v>
      </c>
      <c r="U28" s="123">
        <f t="shared" si="2"/>
        <v>0</v>
      </c>
      <c r="V28" s="181"/>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11">
        <f>+'1 februari'!D25</f>
        <v>0</v>
      </c>
      <c r="E29" s="212">
        <f>+'1 februari'!E25</f>
        <v>0</v>
      </c>
      <c r="F29" s="43"/>
      <c r="G29" s="44">
        <v>0</v>
      </c>
      <c r="H29" s="44">
        <v>0</v>
      </c>
      <c r="I29" s="44">
        <v>5</v>
      </c>
      <c r="J29" s="68">
        <f t="shared" si="0"/>
        <v>5</v>
      </c>
      <c r="K29" s="42"/>
      <c r="L29" s="44">
        <v>4</v>
      </c>
      <c r="M29" s="44">
        <v>0</v>
      </c>
      <c r="N29" s="44">
        <v>0</v>
      </c>
      <c r="O29" s="68">
        <f t="shared" si="1"/>
        <v>4</v>
      </c>
      <c r="P29" s="42"/>
      <c r="Q29" s="93" t="s">
        <v>55</v>
      </c>
      <c r="R29" s="93" t="s">
        <v>55</v>
      </c>
      <c r="S29" s="123">
        <f>IF(Q29="nee",0,IF((J29-O29)&lt;0,0,(J29-O29)*(tab!$C$19*tab!$E$8+tab!$D$23)))</f>
        <v>3783.6167600000003</v>
      </c>
      <c r="T29" s="123">
        <f>IF((J29-O29)&lt;=0,0,IF((G29-L29)*tab!$E$29+(H29-M29)*tab!$F$29+(I29-N29)*tab!$G$29&lt;=0,0,(G29-L29)*tab!$E$29+(H29-M29)*tab!$F$29+(I29-N29)*tab!$G$29))</f>
        <v>61915.363663999982</v>
      </c>
      <c r="U29" s="123">
        <f t="shared" si="2"/>
        <v>65698.980423999979</v>
      </c>
      <c r="V29" s="181"/>
      <c r="W29" s="123">
        <f>IF(R29="nee",0,IF((J29-O29)&lt;0,0,(J29-O29)*tab!$C$57))</f>
        <v>639.42999999999995</v>
      </c>
      <c r="X29" s="123">
        <f>IF(R29="nee",0,IF((J29-O29)&lt;=0,0,IF((G29-L29)*tab!$G$57+(H29-M29)*tab!$H$57+(I29-N29)*tab!$I$57&lt;=0,0,(G29-L29)*tab!$G$57+(H29-M29)*tab!$H$57+(I29-N29)*tab!$I$57)))</f>
        <v>4918.1600000000008</v>
      </c>
      <c r="Y29" s="123">
        <f t="shared" si="3"/>
        <v>5557.5900000000011</v>
      </c>
      <c r="Z29" s="5"/>
      <c r="AA29" s="22"/>
    </row>
    <row r="30" spans="2:27" ht="12" customHeight="1" x14ac:dyDescent="0.2">
      <c r="B30" s="18"/>
      <c r="C30" s="1">
        <v>8</v>
      </c>
      <c r="D30" s="211">
        <f>+'1 februari'!D26</f>
        <v>0</v>
      </c>
      <c r="E30" s="212">
        <f>+'1 februari'!E26</f>
        <v>0</v>
      </c>
      <c r="F30" s="43"/>
      <c r="G30" s="44">
        <v>0</v>
      </c>
      <c r="H30" s="44">
        <v>0</v>
      </c>
      <c r="I30" s="44">
        <v>0</v>
      </c>
      <c r="J30" s="68">
        <f t="shared" si="0"/>
        <v>0</v>
      </c>
      <c r="K30" s="42"/>
      <c r="L30" s="44">
        <v>0</v>
      </c>
      <c r="M30" s="44">
        <v>0</v>
      </c>
      <c r="N30" s="44">
        <v>0</v>
      </c>
      <c r="O30" s="68">
        <f t="shared" si="1"/>
        <v>0</v>
      </c>
      <c r="P30" s="42"/>
      <c r="Q30" s="93" t="s">
        <v>55</v>
      </c>
      <c r="R30" s="93" t="s">
        <v>55</v>
      </c>
      <c r="S30" s="123">
        <f>IF(Q30="nee",0,IF((J30-O30)&lt;0,0,(J30-O30)*(tab!$C$19*tab!$E$8+tab!$D$23)))</f>
        <v>0</v>
      </c>
      <c r="T30" s="123">
        <f>IF((J30-O30)&lt;=0,0,IF((G30-L30)*tab!$E$29+(H30-M30)*tab!$F$29+(I30-N30)*tab!$G$29&lt;=0,0,(G30-L30)*tab!$E$29+(H30-M30)*tab!$F$29+(I30-N30)*tab!$G$29))</f>
        <v>0</v>
      </c>
      <c r="U30" s="123">
        <f t="shared" si="2"/>
        <v>0</v>
      </c>
      <c r="V30" s="181"/>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11">
        <f>+'1 februari'!D27</f>
        <v>0</v>
      </c>
      <c r="E31" s="212">
        <f>+'1 februari'!E27</f>
        <v>0</v>
      </c>
      <c r="F31" s="43"/>
      <c r="G31" s="44">
        <v>0</v>
      </c>
      <c r="H31" s="44">
        <v>0</v>
      </c>
      <c r="I31" s="44">
        <v>0</v>
      </c>
      <c r="J31" s="68">
        <f t="shared" si="0"/>
        <v>0</v>
      </c>
      <c r="K31" s="42"/>
      <c r="L31" s="44">
        <v>0</v>
      </c>
      <c r="M31" s="44">
        <v>0</v>
      </c>
      <c r="N31" s="44">
        <v>0</v>
      </c>
      <c r="O31" s="68">
        <f t="shared" si="1"/>
        <v>0</v>
      </c>
      <c r="P31" s="42"/>
      <c r="Q31" s="93" t="s">
        <v>55</v>
      </c>
      <c r="R31" s="93" t="s">
        <v>55</v>
      </c>
      <c r="S31" s="123">
        <f>IF(Q31="nee",0,IF((J31-O31)&lt;0,0,(J31-O31)*(tab!$C$19*tab!$E$8+tab!$D$23)))</f>
        <v>0</v>
      </c>
      <c r="T31" s="123">
        <f>IF((J31-O31)&lt;=0,0,IF((G31-L31)*tab!$E$29+(H31-M31)*tab!$F$29+(I31-N31)*tab!$G$29&lt;=0,0,(G31-L31)*tab!$E$29+(H31-M31)*tab!$F$29+(I31-N31)*tab!$G$29))</f>
        <v>0</v>
      </c>
      <c r="U31" s="123">
        <f t="shared" si="2"/>
        <v>0</v>
      </c>
      <c r="V31" s="181"/>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11">
        <f>+'1 februari'!D28</f>
        <v>0</v>
      </c>
      <c r="E32" s="212">
        <f>+'1 februari'!E28</f>
        <v>0</v>
      </c>
      <c r="F32" s="43"/>
      <c r="G32" s="44">
        <v>0</v>
      </c>
      <c r="H32" s="44">
        <v>0</v>
      </c>
      <c r="I32" s="44">
        <v>0</v>
      </c>
      <c r="J32" s="68">
        <f t="shared" si="0"/>
        <v>0</v>
      </c>
      <c r="K32" s="42"/>
      <c r="L32" s="44">
        <v>0</v>
      </c>
      <c r="M32" s="44">
        <v>0</v>
      </c>
      <c r="N32" s="44">
        <v>0</v>
      </c>
      <c r="O32" s="68">
        <f t="shared" si="1"/>
        <v>0</v>
      </c>
      <c r="P32" s="42"/>
      <c r="Q32" s="93" t="s">
        <v>55</v>
      </c>
      <c r="R32" s="93" t="s">
        <v>55</v>
      </c>
      <c r="S32" s="123">
        <f>IF(Q32="nee",0,IF((J32-O32)&lt;0,0,(J32-O32)*(tab!$C$19*tab!$E$8+tab!$D$23)))</f>
        <v>0</v>
      </c>
      <c r="T32" s="123">
        <f>IF((J32-O32)&lt;=0,0,IF((G32-L32)*tab!$E$29+(H32-M32)*tab!$F$29+(I32-N32)*tab!$G$29&lt;=0,0,(G32-L32)*tab!$E$29+(H32-M32)*tab!$F$29+(I32-N32)*tab!$G$29))</f>
        <v>0</v>
      </c>
      <c r="U32" s="123">
        <f t="shared" si="2"/>
        <v>0</v>
      </c>
      <c r="V32" s="181"/>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11">
        <f>+'1 februari'!D29</f>
        <v>0</v>
      </c>
      <c r="E33" s="212">
        <f>+'1 februari'!E29</f>
        <v>0</v>
      </c>
      <c r="F33" s="43"/>
      <c r="G33" s="44">
        <v>0</v>
      </c>
      <c r="H33" s="44">
        <v>0</v>
      </c>
      <c r="I33" s="44">
        <v>0</v>
      </c>
      <c r="J33" s="68">
        <f t="shared" si="0"/>
        <v>0</v>
      </c>
      <c r="K33" s="42"/>
      <c r="L33" s="44">
        <v>0</v>
      </c>
      <c r="M33" s="44">
        <v>0</v>
      </c>
      <c r="N33" s="44">
        <v>0</v>
      </c>
      <c r="O33" s="68">
        <f t="shared" si="1"/>
        <v>0</v>
      </c>
      <c r="P33" s="42"/>
      <c r="Q33" s="93" t="s">
        <v>55</v>
      </c>
      <c r="R33" s="93" t="s">
        <v>55</v>
      </c>
      <c r="S33" s="123">
        <f>IF(Q33="nee",0,IF((J33-O33)&lt;0,0,(J33-O33)*(tab!$C$19*tab!$E$8+tab!$D$23)))</f>
        <v>0</v>
      </c>
      <c r="T33" s="123">
        <f>IF((J33-O33)&lt;=0,0,IF((G33-L33)*tab!$E$29+(H33-M33)*tab!$F$29+(I33-N33)*tab!$G$29&lt;=0,0,(G33-L33)*tab!$E$29+(H33-M33)*tab!$F$29+(I33-N33)*tab!$G$29))</f>
        <v>0</v>
      </c>
      <c r="U33" s="123">
        <f t="shared" si="2"/>
        <v>0</v>
      </c>
      <c r="V33" s="181"/>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11">
        <f>+'1 februari'!D30</f>
        <v>0</v>
      </c>
      <c r="E34" s="212">
        <f>+'1 februari'!E30</f>
        <v>0</v>
      </c>
      <c r="F34" s="43"/>
      <c r="G34" s="44">
        <v>2</v>
      </c>
      <c r="H34" s="44">
        <v>2</v>
      </c>
      <c r="I34" s="44">
        <v>2</v>
      </c>
      <c r="J34" s="68">
        <f t="shared" si="0"/>
        <v>6</v>
      </c>
      <c r="K34" s="42"/>
      <c r="L34" s="44">
        <v>1</v>
      </c>
      <c r="M34" s="44">
        <v>1</v>
      </c>
      <c r="N34" s="44">
        <v>1</v>
      </c>
      <c r="O34" s="68">
        <f t="shared" si="1"/>
        <v>3</v>
      </c>
      <c r="P34" s="42"/>
      <c r="Q34" s="93" t="s">
        <v>55</v>
      </c>
      <c r="R34" s="93" t="s">
        <v>55</v>
      </c>
      <c r="S34" s="123">
        <f>IF(Q34="nee",0,IF((J34-O34)&lt;0,0,(J34-O34)*(tab!$C$19*tab!$E$8+tab!$D$23)))</f>
        <v>11350.850280000001</v>
      </c>
      <c r="T34" s="123">
        <f>IF((J34-O34)&lt;=0,0,IF((G34-L34)*tab!$E$29+(H34-M34)*tab!$F$29+(I34-N34)*tab!$G$29&lt;=0,0,(G34-L34)*tab!$E$29+(H34-M34)*tab!$F$29+(I34-N34)*tab!$G$29))</f>
        <v>40600.642447999999</v>
      </c>
      <c r="U34" s="123">
        <f t="shared" si="2"/>
        <v>51951.492727999997</v>
      </c>
      <c r="V34" s="181"/>
      <c r="W34" s="123">
        <f>IF(R34="nee",0,IF((J34-O34)&lt;0,0,(J34-O34)*tab!$C$57))</f>
        <v>1918.29</v>
      </c>
      <c r="X34" s="123">
        <f>IF(R34="nee",0,IF((J34-O34)&lt;=0,0,IF((G34-L34)*tab!$G$57+(H34-M34)*tab!$H$57+(I34-N34)*tab!$I$57&lt;=0,0,(G34-L34)*tab!$G$57+(H34-M34)*tab!$H$57+(I34-N34)*tab!$I$57)))</f>
        <v>3419.42</v>
      </c>
      <c r="Y34" s="123">
        <f t="shared" si="3"/>
        <v>5337.71</v>
      </c>
      <c r="Z34" s="5"/>
      <c r="AA34" s="22"/>
    </row>
    <row r="35" spans="2:27" ht="12" customHeight="1" x14ac:dyDescent="0.2">
      <c r="B35" s="18"/>
      <c r="C35" s="1">
        <v>13</v>
      </c>
      <c r="D35" s="211">
        <f>+'1 februari'!D31</f>
        <v>0</v>
      </c>
      <c r="E35" s="212">
        <f>+'1 februari'!E31</f>
        <v>0</v>
      </c>
      <c r="F35" s="43"/>
      <c r="G35" s="44"/>
      <c r="H35" s="44"/>
      <c r="I35" s="44"/>
      <c r="J35" s="68">
        <f t="shared" si="0"/>
        <v>0</v>
      </c>
      <c r="K35" s="42"/>
      <c r="L35" s="44"/>
      <c r="M35" s="44"/>
      <c r="N35" s="44"/>
      <c r="O35" s="68">
        <f t="shared" si="1"/>
        <v>0</v>
      </c>
      <c r="P35" s="42"/>
      <c r="Q35" s="93" t="s">
        <v>55</v>
      </c>
      <c r="R35" s="93" t="s">
        <v>55</v>
      </c>
      <c r="S35" s="123">
        <f>IF(Q35="nee",0,IF((J35-O35)&lt;0,0,(J35-O35)*(tab!$C$19*tab!$E$8+tab!$D$23)))</f>
        <v>0</v>
      </c>
      <c r="T35" s="123">
        <f>IF((J35-O35)&lt;=0,0,IF((G35-L35)*tab!$E$29+(H35-M35)*tab!$F$29+(I35-N35)*tab!$G$29&lt;=0,0,(G35-L35)*tab!$E$29+(H35-M35)*tab!$F$29+(I35-N35)*tab!$G$29))</f>
        <v>0</v>
      </c>
      <c r="U35" s="123">
        <f t="shared" si="2"/>
        <v>0</v>
      </c>
      <c r="V35" s="181"/>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11">
        <f>+'1 februari'!D32</f>
        <v>0</v>
      </c>
      <c r="E36" s="212">
        <f>+'1 februari'!E32</f>
        <v>0</v>
      </c>
      <c r="F36" s="43"/>
      <c r="G36" s="44"/>
      <c r="H36" s="44"/>
      <c r="I36" s="44"/>
      <c r="J36" s="68">
        <f t="shared" si="0"/>
        <v>0</v>
      </c>
      <c r="K36" s="42"/>
      <c r="L36" s="44"/>
      <c r="M36" s="44"/>
      <c r="N36" s="44"/>
      <c r="O36" s="68">
        <f t="shared" si="1"/>
        <v>0</v>
      </c>
      <c r="P36" s="42"/>
      <c r="Q36" s="93" t="s">
        <v>55</v>
      </c>
      <c r="R36" s="93" t="s">
        <v>55</v>
      </c>
      <c r="S36" s="123">
        <f>IF(Q36="nee",0,IF((J36-O36)&lt;0,0,(J36-O36)*(tab!$C$19*tab!$E$8+tab!$D$23)))</f>
        <v>0</v>
      </c>
      <c r="T36" s="123">
        <f>IF((J36-O36)&lt;=0,0,IF((G36-L36)*tab!$E$29+(H36-M36)*tab!$F$29+(I36-N36)*tab!$G$29&lt;=0,0,(G36-L36)*tab!$E$29+(H36-M36)*tab!$F$29+(I36-N36)*tab!$G$29))</f>
        <v>0</v>
      </c>
      <c r="U36" s="123">
        <f t="shared" si="2"/>
        <v>0</v>
      </c>
      <c r="V36" s="181"/>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11">
        <f>+'1 februari'!D33</f>
        <v>0</v>
      </c>
      <c r="E37" s="212">
        <f>+'1 februari'!E33</f>
        <v>0</v>
      </c>
      <c r="F37" s="43"/>
      <c r="G37" s="44"/>
      <c r="H37" s="44"/>
      <c r="I37" s="44"/>
      <c r="J37" s="68">
        <f t="shared" si="0"/>
        <v>0</v>
      </c>
      <c r="K37" s="42"/>
      <c r="L37" s="44"/>
      <c r="M37" s="44"/>
      <c r="N37" s="44"/>
      <c r="O37" s="68">
        <f t="shared" si="1"/>
        <v>0</v>
      </c>
      <c r="P37" s="42"/>
      <c r="Q37" s="93" t="s">
        <v>55</v>
      </c>
      <c r="R37" s="93" t="s">
        <v>55</v>
      </c>
      <c r="S37" s="123">
        <f>IF(Q37="nee",0,IF((J37-O37)&lt;0,0,(J37-O37)*(tab!$C$19*tab!$E$8+tab!$D$23)))</f>
        <v>0</v>
      </c>
      <c r="T37" s="123">
        <f>IF((J37-O37)&lt;=0,0,IF((G37-L37)*tab!$E$29+(H37-M37)*tab!$F$29+(I37-N37)*tab!$G$29&lt;=0,0,(G37-L37)*tab!$E$29+(H37-M37)*tab!$F$29+(I37-N37)*tab!$G$29))</f>
        <v>0</v>
      </c>
      <c r="U37" s="123">
        <f t="shared" si="2"/>
        <v>0</v>
      </c>
      <c r="V37" s="181"/>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11">
        <f>+'1 februari'!D34</f>
        <v>0</v>
      </c>
      <c r="E38" s="212">
        <f>+'1 februari'!E34</f>
        <v>0</v>
      </c>
      <c r="F38" s="43"/>
      <c r="G38" s="44"/>
      <c r="H38" s="44"/>
      <c r="I38" s="44"/>
      <c r="J38" s="68">
        <f t="shared" si="0"/>
        <v>0</v>
      </c>
      <c r="K38" s="42"/>
      <c r="L38" s="44"/>
      <c r="M38" s="44"/>
      <c r="N38" s="44"/>
      <c r="O38" s="68">
        <f t="shared" si="1"/>
        <v>0</v>
      </c>
      <c r="P38" s="42"/>
      <c r="Q38" s="93" t="s">
        <v>55</v>
      </c>
      <c r="R38" s="93" t="s">
        <v>55</v>
      </c>
      <c r="S38" s="123">
        <f>IF(Q38="nee",0,IF((J38-O38)&lt;0,0,(J38-O38)*(tab!$C$19*tab!$E$8+tab!$D$23)))</f>
        <v>0</v>
      </c>
      <c r="T38" s="123">
        <f>IF((J38-O38)&lt;=0,0,IF((G38-L38)*tab!$E$29+(H38-M38)*tab!$F$29+(I38-N38)*tab!$G$29&lt;=0,0,(G38-L38)*tab!$E$29+(H38-M38)*tab!$F$29+(I38-N38)*tab!$G$29))</f>
        <v>0</v>
      </c>
      <c r="U38" s="123">
        <f t="shared" si="2"/>
        <v>0</v>
      </c>
      <c r="V38" s="181"/>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11">
        <f>+'1 februari'!D35</f>
        <v>0</v>
      </c>
      <c r="E39" s="212">
        <f>+'1 februari'!E35</f>
        <v>0</v>
      </c>
      <c r="F39" s="43"/>
      <c r="G39" s="44"/>
      <c r="H39" s="44"/>
      <c r="I39" s="44"/>
      <c r="J39" s="68">
        <f t="shared" si="0"/>
        <v>0</v>
      </c>
      <c r="K39" s="42"/>
      <c r="L39" s="44"/>
      <c r="M39" s="44"/>
      <c r="N39" s="44"/>
      <c r="O39" s="68">
        <f t="shared" si="1"/>
        <v>0</v>
      </c>
      <c r="P39" s="42"/>
      <c r="Q39" s="93" t="s">
        <v>55</v>
      </c>
      <c r="R39" s="93" t="s">
        <v>55</v>
      </c>
      <c r="S39" s="123">
        <f>IF(Q39="nee",0,IF((J39-O39)&lt;0,0,(J39-O39)*(tab!$C$19*tab!$E$8+tab!$D$23)))</f>
        <v>0</v>
      </c>
      <c r="T39" s="123">
        <f>IF((J39-O39)&lt;=0,0,IF((G39-L39)*tab!$E$29+(H39-M39)*tab!$F$29+(I39-N39)*tab!$G$29&lt;=0,0,(G39-L39)*tab!$E$29+(H39-M39)*tab!$F$29+(I39-N39)*tab!$G$29))</f>
        <v>0</v>
      </c>
      <c r="U39" s="123">
        <f t="shared" si="2"/>
        <v>0</v>
      </c>
      <c r="V39" s="181"/>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11">
        <f>+'1 februari'!D36</f>
        <v>0</v>
      </c>
      <c r="E40" s="212">
        <f>+'1 februari'!E36</f>
        <v>0</v>
      </c>
      <c r="F40" s="43"/>
      <c r="G40" s="44"/>
      <c r="H40" s="44"/>
      <c r="I40" s="44"/>
      <c r="J40" s="68">
        <f t="shared" si="0"/>
        <v>0</v>
      </c>
      <c r="K40" s="42"/>
      <c r="L40" s="44"/>
      <c r="M40" s="44"/>
      <c r="N40" s="44"/>
      <c r="O40" s="68">
        <f t="shared" si="1"/>
        <v>0</v>
      </c>
      <c r="P40" s="42"/>
      <c r="Q40" s="93" t="s">
        <v>55</v>
      </c>
      <c r="R40" s="93" t="s">
        <v>55</v>
      </c>
      <c r="S40" s="123">
        <f>IF(Q40="nee",0,IF((J40-O40)&lt;0,0,(J40-O40)*(tab!$C$19*tab!$E$8+tab!$D$23)))</f>
        <v>0</v>
      </c>
      <c r="T40" s="123">
        <f>IF((J40-O40)&lt;=0,0,IF((G40-L40)*tab!$E$29+(H40-M40)*tab!$F$29+(I40-N40)*tab!$G$29&lt;=0,0,(G40-L40)*tab!$E$29+(H40-M40)*tab!$F$29+(I40-N40)*tab!$G$29))</f>
        <v>0</v>
      </c>
      <c r="U40" s="123">
        <f t="shared" si="2"/>
        <v>0</v>
      </c>
      <c r="V40" s="181"/>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11">
        <f>+'1 februari'!D37</f>
        <v>0</v>
      </c>
      <c r="E41" s="212">
        <f>+'1 februari'!E37</f>
        <v>0</v>
      </c>
      <c r="F41" s="43"/>
      <c r="G41" s="44"/>
      <c r="H41" s="44"/>
      <c r="I41" s="44"/>
      <c r="J41" s="68">
        <f t="shared" si="0"/>
        <v>0</v>
      </c>
      <c r="K41" s="42"/>
      <c r="L41" s="44"/>
      <c r="M41" s="44"/>
      <c r="N41" s="44"/>
      <c r="O41" s="68">
        <f t="shared" si="1"/>
        <v>0</v>
      </c>
      <c r="P41" s="42"/>
      <c r="Q41" s="93" t="s">
        <v>55</v>
      </c>
      <c r="R41" s="93" t="s">
        <v>55</v>
      </c>
      <c r="S41" s="123">
        <f>IF(Q41="nee",0,IF((J41-O41)&lt;0,0,(J41-O41)*(tab!$C$19*tab!$E$8+tab!$D$23)))</f>
        <v>0</v>
      </c>
      <c r="T41" s="123">
        <f>IF((J41-O41)&lt;=0,0,IF((G41-L41)*tab!$E$29+(H41-M41)*tab!$F$29+(I41-N41)*tab!$G$29&lt;=0,0,(G41-L41)*tab!$E$29+(H41-M41)*tab!$F$29+(I41-N41)*tab!$G$29))</f>
        <v>0</v>
      </c>
      <c r="U41" s="123">
        <f t="shared" si="2"/>
        <v>0</v>
      </c>
      <c r="V41" s="181"/>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11">
        <f>+'1 februari'!D38</f>
        <v>0</v>
      </c>
      <c r="E42" s="212">
        <f>+'1 februari'!E38</f>
        <v>0</v>
      </c>
      <c r="F42" s="43"/>
      <c r="G42" s="44"/>
      <c r="H42" s="44"/>
      <c r="I42" s="44"/>
      <c r="J42" s="68">
        <f t="shared" si="0"/>
        <v>0</v>
      </c>
      <c r="K42" s="42"/>
      <c r="L42" s="44"/>
      <c r="M42" s="44"/>
      <c r="N42" s="44"/>
      <c r="O42" s="68">
        <f t="shared" si="1"/>
        <v>0</v>
      </c>
      <c r="P42" s="42"/>
      <c r="Q42" s="93" t="s">
        <v>55</v>
      </c>
      <c r="R42" s="93" t="s">
        <v>55</v>
      </c>
      <c r="S42" s="123">
        <f>IF(Q42="nee",0,IF((J42-O42)&lt;0,0,(J42-O42)*(tab!$C$19*tab!$E$8+tab!$D$23)))</f>
        <v>0</v>
      </c>
      <c r="T42" s="123">
        <f>IF((J42-O42)&lt;=0,0,IF((G42-L42)*tab!$E$29+(H42-M42)*tab!$F$29+(I42-N42)*tab!$G$29&lt;=0,0,(G42-L42)*tab!$E$29+(H42-M42)*tab!$F$29+(I42-N42)*tab!$G$29))</f>
        <v>0</v>
      </c>
      <c r="U42" s="123">
        <f t="shared" si="2"/>
        <v>0</v>
      </c>
      <c r="V42" s="181"/>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11">
        <f>+'1 februari'!D39</f>
        <v>0</v>
      </c>
      <c r="E43" s="212">
        <f>+'1 februari'!E39</f>
        <v>0</v>
      </c>
      <c r="F43" s="43"/>
      <c r="G43" s="44"/>
      <c r="H43" s="44"/>
      <c r="I43" s="44"/>
      <c r="J43" s="68">
        <f t="shared" si="0"/>
        <v>0</v>
      </c>
      <c r="K43" s="42"/>
      <c r="L43" s="44"/>
      <c r="M43" s="44"/>
      <c r="N43" s="44"/>
      <c r="O43" s="68">
        <f t="shared" si="1"/>
        <v>0</v>
      </c>
      <c r="P43" s="42"/>
      <c r="Q43" s="93" t="s">
        <v>55</v>
      </c>
      <c r="R43" s="93" t="s">
        <v>55</v>
      </c>
      <c r="S43" s="123">
        <f>IF(Q43="nee",0,IF((J43-O43)&lt;0,0,(J43-O43)*(tab!$C$19*tab!$E$8+tab!$D$23)))</f>
        <v>0</v>
      </c>
      <c r="T43" s="123">
        <f>IF((J43-O43)&lt;=0,0,IF((G43-L43)*tab!$E$29+(H43-M43)*tab!$F$29+(I43-N43)*tab!$G$29&lt;=0,0,(G43-L43)*tab!$E$29+(H43-M43)*tab!$F$29+(I43-N43)*tab!$G$29))</f>
        <v>0</v>
      </c>
      <c r="U43" s="123">
        <f t="shared" si="2"/>
        <v>0</v>
      </c>
      <c r="V43" s="181"/>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11">
        <f>+'1 februari'!D40</f>
        <v>0</v>
      </c>
      <c r="E44" s="212">
        <f>+'1 februari'!E40</f>
        <v>0</v>
      </c>
      <c r="F44" s="43"/>
      <c r="G44" s="44"/>
      <c r="H44" s="44"/>
      <c r="I44" s="44"/>
      <c r="J44" s="68">
        <f t="shared" si="0"/>
        <v>0</v>
      </c>
      <c r="K44" s="42"/>
      <c r="L44" s="44"/>
      <c r="M44" s="44"/>
      <c r="N44" s="44"/>
      <c r="O44" s="68">
        <f t="shared" si="1"/>
        <v>0</v>
      </c>
      <c r="P44" s="42"/>
      <c r="Q44" s="93" t="s">
        <v>55</v>
      </c>
      <c r="R44" s="93" t="s">
        <v>55</v>
      </c>
      <c r="S44" s="123">
        <f>IF(Q44="nee",0,IF((J44-O44)&lt;0,0,(J44-O44)*(tab!$C$19*tab!$E$8+tab!$D$23)))</f>
        <v>0</v>
      </c>
      <c r="T44" s="123">
        <f>IF((J44-O44)&lt;=0,0,IF((G44-L44)*tab!$E$29+(H44-M44)*tab!$F$29+(I44-N44)*tab!$G$29&lt;=0,0,(G44-L44)*tab!$E$29+(H44-M44)*tab!$F$29+(I44-N44)*tab!$G$29))</f>
        <v>0</v>
      </c>
      <c r="U44" s="123">
        <f t="shared" si="2"/>
        <v>0</v>
      </c>
      <c r="V44" s="181"/>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11">
        <f>+'1 februari'!D41</f>
        <v>0</v>
      </c>
      <c r="E45" s="212">
        <f>+'1 februari'!E41</f>
        <v>0</v>
      </c>
      <c r="F45" s="43"/>
      <c r="G45" s="44"/>
      <c r="H45" s="44"/>
      <c r="I45" s="44"/>
      <c r="J45" s="68">
        <f t="shared" si="0"/>
        <v>0</v>
      </c>
      <c r="K45" s="42"/>
      <c r="L45" s="44"/>
      <c r="M45" s="44"/>
      <c r="N45" s="44"/>
      <c r="O45" s="68">
        <f t="shared" si="1"/>
        <v>0</v>
      </c>
      <c r="P45" s="42"/>
      <c r="Q45" s="93" t="s">
        <v>55</v>
      </c>
      <c r="R45" s="93" t="s">
        <v>55</v>
      </c>
      <c r="S45" s="123">
        <f>IF(Q45="nee",0,IF((J45-O45)&lt;0,0,(J45-O45)*(tab!$C$19*tab!$E$8+tab!$D$23)))</f>
        <v>0</v>
      </c>
      <c r="T45" s="123">
        <f>IF((J45-O45)&lt;=0,0,IF((G45-L45)*tab!$E$29+(H45-M45)*tab!$F$29+(I45-N45)*tab!$G$29&lt;=0,0,(G45-L45)*tab!$E$29+(H45-M45)*tab!$F$29+(I45-N45)*tab!$G$29))</f>
        <v>0</v>
      </c>
      <c r="U45" s="123">
        <f t="shared" si="2"/>
        <v>0</v>
      </c>
      <c r="V45" s="181"/>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11">
        <f>+'1 februari'!D42</f>
        <v>0</v>
      </c>
      <c r="E46" s="212">
        <f>+'1 februari'!E42</f>
        <v>0</v>
      </c>
      <c r="F46" s="43"/>
      <c r="G46" s="44"/>
      <c r="H46" s="44"/>
      <c r="I46" s="44"/>
      <c r="J46" s="68">
        <f t="shared" si="0"/>
        <v>0</v>
      </c>
      <c r="K46" s="42"/>
      <c r="L46" s="44"/>
      <c r="M46" s="44"/>
      <c r="N46" s="44"/>
      <c r="O46" s="68">
        <f t="shared" si="1"/>
        <v>0</v>
      </c>
      <c r="P46" s="42"/>
      <c r="Q46" s="93" t="s">
        <v>55</v>
      </c>
      <c r="R46" s="93" t="s">
        <v>55</v>
      </c>
      <c r="S46" s="123">
        <f>IF(Q46="nee",0,IF((J46-O46)&lt;0,0,(J46-O46)*(tab!$C$19*tab!$E$8+tab!$D$23)))</f>
        <v>0</v>
      </c>
      <c r="T46" s="123">
        <f>IF((J46-O46)&lt;=0,0,IF((G46-L46)*tab!$E$29+(H46-M46)*tab!$F$29+(I46-N46)*tab!$G$29&lt;=0,0,(G46-L46)*tab!$E$29+(H46-M46)*tab!$F$29+(I46-N46)*tab!$G$29))</f>
        <v>0</v>
      </c>
      <c r="U46" s="123">
        <f t="shared" si="2"/>
        <v>0</v>
      </c>
      <c r="V46" s="181"/>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11">
        <f>+'1 februari'!D43</f>
        <v>0</v>
      </c>
      <c r="E47" s="212">
        <f>+'1 februari'!E43</f>
        <v>0</v>
      </c>
      <c r="F47" s="43"/>
      <c r="G47" s="44"/>
      <c r="H47" s="44"/>
      <c r="I47" s="44"/>
      <c r="J47" s="68">
        <f t="shared" si="0"/>
        <v>0</v>
      </c>
      <c r="K47" s="42"/>
      <c r="L47" s="44"/>
      <c r="M47" s="44"/>
      <c r="N47" s="44"/>
      <c r="O47" s="68">
        <f t="shared" si="1"/>
        <v>0</v>
      </c>
      <c r="P47" s="42"/>
      <c r="Q47" s="93" t="s">
        <v>55</v>
      </c>
      <c r="R47" s="93" t="s">
        <v>55</v>
      </c>
      <c r="S47" s="123">
        <f>IF(Q47="nee",0,IF((J47-O47)&lt;0,0,(J47-O47)*(tab!$C$19*tab!$E$8+tab!$D$23)))</f>
        <v>0</v>
      </c>
      <c r="T47" s="123">
        <f>IF((J47-O47)&lt;=0,0,IF((G47-L47)*tab!$E$29+(H47-M47)*tab!$F$29+(I47-N47)*tab!$G$29&lt;=0,0,(G47-L47)*tab!$E$29+(H47-M47)*tab!$F$29+(I47-N47)*tab!$G$29))</f>
        <v>0</v>
      </c>
      <c r="U47" s="123">
        <f t="shared" si="2"/>
        <v>0</v>
      </c>
      <c r="V47" s="181"/>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11">
        <f>+'1 februari'!D44</f>
        <v>0</v>
      </c>
      <c r="E48" s="212">
        <f>+'1 februari'!E44</f>
        <v>0</v>
      </c>
      <c r="F48" s="43"/>
      <c r="G48" s="44"/>
      <c r="H48" s="44"/>
      <c r="I48" s="44"/>
      <c r="J48" s="68">
        <f t="shared" si="0"/>
        <v>0</v>
      </c>
      <c r="K48" s="42"/>
      <c r="L48" s="44"/>
      <c r="M48" s="44"/>
      <c r="N48" s="44"/>
      <c r="O48" s="68">
        <f t="shared" si="1"/>
        <v>0</v>
      </c>
      <c r="P48" s="42"/>
      <c r="Q48" s="93" t="s">
        <v>55</v>
      </c>
      <c r="R48" s="93" t="s">
        <v>55</v>
      </c>
      <c r="S48" s="123">
        <f>IF(Q48="nee",0,IF((J48-O48)&lt;0,0,(J48-O48)*(tab!$C$19*tab!$E$8+tab!$D$23)))</f>
        <v>0</v>
      </c>
      <c r="T48" s="123">
        <f>IF((J48-O48)&lt;=0,0,IF((G48-L48)*tab!$E$29+(H48-M48)*tab!$F$29+(I48-N48)*tab!$G$29&lt;=0,0,(G48-L48)*tab!$E$29+(H48-M48)*tab!$F$29+(I48-N48)*tab!$G$29))</f>
        <v>0</v>
      </c>
      <c r="U48" s="123">
        <f t="shared" si="2"/>
        <v>0</v>
      </c>
      <c r="V48" s="181"/>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11">
        <f>+'1 februari'!D45</f>
        <v>0</v>
      </c>
      <c r="E49" s="212">
        <f>+'1 februari'!E45</f>
        <v>0</v>
      </c>
      <c r="F49" s="43"/>
      <c r="G49" s="44"/>
      <c r="H49" s="44"/>
      <c r="I49" s="44"/>
      <c r="J49" s="68">
        <f t="shared" si="0"/>
        <v>0</v>
      </c>
      <c r="K49" s="42"/>
      <c r="L49" s="44"/>
      <c r="M49" s="44"/>
      <c r="N49" s="44"/>
      <c r="O49" s="68">
        <f t="shared" si="1"/>
        <v>0</v>
      </c>
      <c r="P49" s="42"/>
      <c r="Q49" s="93" t="s">
        <v>55</v>
      </c>
      <c r="R49" s="93" t="s">
        <v>55</v>
      </c>
      <c r="S49" s="123">
        <f>IF(Q49="nee",0,IF((J49-O49)&lt;0,0,(J49-O49)*(tab!$C$19*tab!$E$8+tab!$D$23)))</f>
        <v>0</v>
      </c>
      <c r="T49" s="123">
        <f>IF((J49-O49)&lt;=0,0,IF((G49-L49)*tab!$E$29+(H49-M49)*tab!$F$29+(I49-N49)*tab!$G$29&lt;=0,0,(G49-L49)*tab!$E$29+(H49-M49)*tab!$F$29+(I49-N49)*tab!$G$29))</f>
        <v>0</v>
      </c>
      <c r="U49" s="123">
        <f t="shared" si="2"/>
        <v>0</v>
      </c>
      <c r="V49" s="181"/>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11">
        <f>+'1 februari'!D46</f>
        <v>0</v>
      </c>
      <c r="E50" s="212">
        <f>+'1 februari'!E46</f>
        <v>0</v>
      </c>
      <c r="F50" s="43"/>
      <c r="G50" s="44"/>
      <c r="H50" s="44"/>
      <c r="I50" s="44"/>
      <c r="J50" s="68">
        <f t="shared" si="0"/>
        <v>0</v>
      </c>
      <c r="K50" s="42"/>
      <c r="L50" s="44"/>
      <c r="M50" s="44"/>
      <c r="N50" s="44"/>
      <c r="O50" s="68">
        <f t="shared" si="1"/>
        <v>0</v>
      </c>
      <c r="P50" s="42"/>
      <c r="Q50" s="93" t="s">
        <v>55</v>
      </c>
      <c r="R50" s="93" t="s">
        <v>55</v>
      </c>
      <c r="S50" s="123">
        <f>IF(Q50="nee",0,IF((J50-O50)&lt;0,0,(J50-O50)*(tab!$C$19*tab!$E$8+tab!$D$23)))</f>
        <v>0</v>
      </c>
      <c r="T50" s="123">
        <f>IF((J50-O50)&lt;=0,0,IF((G50-L50)*tab!$E$29+(H50-M50)*tab!$F$29+(I50-N50)*tab!$G$29&lt;=0,0,(G50-L50)*tab!$E$29+(H50-M50)*tab!$F$29+(I50-N50)*tab!$G$29))</f>
        <v>0</v>
      </c>
      <c r="U50" s="123">
        <f t="shared" si="2"/>
        <v>0</v>
      </c>
      <c r="V50" s="181"/>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11">
        <f>+'1 februari'!D47</f>
        <v>0</v>
      </c>
      <c r="E51" s="212">
        <f>+'1 februari'!E47</f>
        <v>0</v>
      </c>
      <c r="F51" s="43"/>
      <c r="G51" s="44"/>
      <c r="H51" s="44"/>
      <c r="I51" s="44"/>
      <c r="J51" s="68">
        <f t="shared" si="0"/>
        <v>0</v>
      </c>
      <c r="K51" s="42"/>
      <c r="L51" s="44"/>
      <c r="M51" s="44"/>
      <c r="N51" s="44"/>
      <c r="O51" s="68">
        <f t="shared" si="1"/>
        <v>0</v>
      </c>
      <c r="P51" s="42"/>
      <c r="Q51" s="93" t="s">
        <v>55</v>
      </c>
      <c r="R51" s="93" t="s">
        <v>55</v>
      </c>
      <c r="S51" s="123">
        <f>IF(Q51="nee",0,IF((J51-O51)&lt;0,0,(J51-O51)*(tab!$C$19*tab!$E$8+tab!$D$23)))</f>
        <v>0</v>
      </c>
      <c r="T51" s="123">
        <f>IF((J51-O51)&lt;=0,0,IF((G51-L51)*tab!$E$29+(H51-M51)*tab!$F$29+(I51-N51)*tab!$G$29&lt;=0,0,(G51-L51)*tab!$E$29+(H51-M51)*tab!$F$29+(I51-N51)*tab!$G$29))</f>
        <v>0</v>
      </c>
      <c r="U51" s="123">
        <f t="shared" si="2"/>
        <v>0</v>
      </c>
      <c r="V51" s="181"/>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11">
        <f>+'1 februari'!D48</f>
        <v>0</v>
      </c>
      <c r="E52" s="212">
        <f>+'1 februari'!E48</f>
        <v>0</v>
      </c>
      <c r="F52" s="43"/>
      <c r="G52" s="44"/>
      <c r="H52" s="44"/>
      <c r="I52" s="44"/>
      <c r="J52" s="68">
        <f t="shared" si="0"/>
        <v>0</v>
      </c>
      <c r="K52" s="42"/>
      <c r="L52" s="44"/>
      <c r="M52" s="44"/>
      <c r="N52" s="44"/>
      <c r="O52" s="68">
        <f t="shared" si="1"/>
        <v>0</v>
      </c>
      <c r="P52" s="42"/>
      <c r="Q52" s="93" t="s">
        <v>55</v>
      </c>
      <c r="R52" s="93" t="s">
        <v>55</v>
      </c>
      <c r="S52" s="123">
        <f>IF(Q52="nee",0,IF((J52-O52)&lt;0,0,(J52-O52)*(tab!$C$19*tab!$E$8+tab!$D$23)))</f>
        <v>0</v>
      </c>
      <c r="T52" s="123">
        <f>IF((J52-O52)&lt;=0,0,IF((G52-L52)*tab!$E$29+(H52-M52)*tab!$F$29+(I52-N52)*tab!$G$29&lt;=0,0,(G52-L52)*tab!$E$29+(H52-M52)*tab!$F$29+(I52-N52)*tab!$G$29))</f>
        <v>0</v>
      </c>
      <c r="U52" s="123">
        <f t="shared" si="2"/>
        <v>0</v>
      </c>
      <c r="V52" s="181"/>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26485.317320000002</v>
      </c>
      <c r="T53" s="195">
        <f t="shared" si="4"/>
        <v>102516.00611199997</v>
      </c>
      <c r="U53" s="195">
        <f t="shared" si="4"/>
        <v>129001.32343199998</v>
      </c>
      <c r="V53" s="114"/>
      <c r="W53" s="196">
        <f>SUM(W23:W52)</f>
        <v>4476.01</v>
      </c>
      <c r="X53" s="196">
        <f>SUM(X23:X52)</f>
        <v>8337.5800000000017</v>
      </c>
      <c r="Y53" s="196">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63</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0"/>
      <c r="O56" s="49"/>
      <c r="P56" s="49"/>
      <c r="Q56" s="79" t="s">
        <v>87</v>
      </c>
      <c r="R56" s="81" t="s">
        <v>87</v>
      </c>
      <c r="S56" s="180" t="s">
        <v>78</v>
      </c>
      <c r="T56" s="106"/>
      <c r="U56" s="106"/>
      <c r="V56" s="106"/>
      <c r="W56" s="81" t="s">
        <v>76</v>
      </c>
      <c r="X56" s="35"/>
      <c r="Y56" s="35"/>
      <c r="Z56" s="41"/>
      <c r="AA56" s="16"/>
    </row>
    <row r="57" spans="2:27" ht="12" customHeight="1" x14ac:dyDescent="0.2">
      <c r="B57" s="18"/>
      <c r="C57" s="97"/>
      <c r="D57" s="38" t="s">
        <v>57</v>
      </c>
      <c r="E57" s="28"/>
      <c r="F57" s="27"/>
      <c r="G57" s="76" t="s">
        <v>108</v>
      </c>
      <c r="H57" s="39"/>
      <c r="I57" s="39"/>
      <c r="J57" s="39"/>
      <c r="K57" s="39"/>
      <c r="L57" s="76" t="s">
        <v>109</v>
      </c>
      <c r="M57" s="39"/>
      <c r="N57" s="39"/>
      <c r="O57" s="39"/>
      <c r="P57" s="39"/>
      <c r="Q57" s="81" t="s">
        <v>88</v>
      </c>
      <c r="R57" s="81" t="s">
        <v>90</v>
      </c>
      <c r="S57" s="76" t="s">
        <v>111</v>
      </c>
      <c r="T57" s="81"/>
      <c r="U57" s="40" t="s">
        <v>58</v>
      </c>
      <c r="V57" s="40"/>
      <c r="W57" s="76" t="s">
        <v>130</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89</v>
      </c>
      <c r="R58" s="81" t="s">
        <v>89</v>
      </c>
      <c r="S58" s="74" t="s">
        <v>67</v>
      </c>
      <c r="T58" s="74" t="s">
        <v>68</v>
      </c>
      <c r="U58" s="40" t="s">
        <v>112</v>
      </c>
      <c r="V58" s="40"/>
      <c r="W58" s="42" t="s">
        <v>67</v>
      </c>
      <c r="X58" s="42" t="s">
        <v>68</v>
      </c>
      <c r="Y58" s="40" t="s">
        <v>62</v>
      </c>
      <c r="Z58" s="5"/>
      <c r="AA58" s="22"/>
    </row>
    <row r="59" spans="2:27" ht="12" customHeight="1" x14ac:dyDescent="0.2">
      <c r="B59" s="18"/>
      <c r="C59" s="1">
        <v>1</v>
      </c>
      <c r="D59" s="67" t="str">
        <f t="shared" ref="D59:E88" si="5">+D23</f>
        <v>A</v>
      </c>
      <c r="E59" s="68" t="str">
        <f t="shared" si="5"/>
        <v>88SV</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IF(Q59="nee",0,IF((J59-O59)&lt;0,0,(J59-O59)*(tab!$C$20*tab!$E$8+tab!$D$23)))</f>
        <v>2735.2244720000003</v>
      </c>
      <c r="T59" s="123">
        <f>IF((J59-O59)&lt;=0,0,IF((G59-L59)*tab!$E$30+(H59-M59)*tab!$F$30+(I59-N59)*tab!$G$30&lt;=0,0,(G59-L59)*tab!$E$30+(H59-M59)*tab!$F$30+(I59-N59)*tab!$G$30))</f>
        <v>0</v>
      </c>
      <c r="U59" s="123">
        <f>IF(SUM(S59:T59)&lt;0,0,SUM(S59:T59))</f>
        <v>2735.2244720000003</v>
      </c>
      <c r="V59" s="181"/>
      <c r="W59" s="123">
        <f>IF(R59="nee",0,IF((J59-O59)&lt;0,0,(J59-O59)*tab!$C$58))</f>
        <v>559.23</v>
      </c>
      <c r="X59" s="123">
        <f>IF(R59="nee",0,IF((J59-O59)&lt;=0,0,IF((G59-L59)*tab!$G$58+(H59-M59)*tab!$H$58+(I59-N59)*tab!$I$58&lt;=0,0,(G59-L59)*tab!$G$58+(H59-M59)*tab!$H$58+(I59-N59)*tab!$I$58)))</f>
        <v>29.720000000000027</v>
      </c>
      <c r="Y59" s="123">
        <f>SUM(W59:X59)</f>
        <v>588.95000000000005</v>
      </c>
      <c r="Z59" s="5"/>
      <c r="AA59" s="22"/>
    </row>
    <row r="60" spans="2:27" ht="12" customHeight="1" x14ac:dyDescent="0.2">
      <c r="B60" s="18"/>
      <c r="C60" s="1">
        <v>2</v>
      </c>
      <c r="D60" s="67" t="str">
        <f t="shared" si="5"/>
        <v xml:space="preserve">B </v>
      </c>
      <c r="E60" s="68" t="str">
        <f t="shared" si="5"/>
        <v>88MK</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IF(Q60="nee",0,IF((J60-O60)&lt;0,0,(J60-O60)*(tab!$C$20*tab!$E$8+tab!$D$23)))</f>
        <v>2735.2244720000003</v>
      </c>
      <c r="T60" s="123">
        <f>IF((J60-O60)&lt;=0,0,IF((G60-L60)*tab!$E$30+(H60-M60)*tab!$F$30+(I60-N60)*tab!$G$30&lt;=0,0,(G60-L60)*tab!$E$30+(H60-M60)*tab!$F$30+(I60-N60)*tab!$G$30))</f>
        <v>0</v>
      </c>
      <c r="U60" s="123">
        <f t="shared" ref="U60:U88" si="9">IF(SUM(S60:T60)&lt;0,0,SUM(S60:T60))</f>
        <v>2735.2244720000003</v>
      </c>
      <c r="V60" s="181"/>
      <c r="W60" s="123">
        <f>IF(R60="nee",0,IF((J60-O60)&lt;0,0,(J60-O60)*tab!$C$58))</f>
        <v>559.23</v>
      </c>
      <c r="X60" s="123">
        <f>IF(R60="nee",0,IF((J60-O60)&lt;=0,0,IF((G60-L60)*tab!$G$58+(H60-M60)*tab!$H$58+(I60-N60)*tab!$I$58&lt;=0,0,(G60-L60)*tab!$G$58+(H60-M60)*tab!$H$58+(I60-N60)*tab!$I$58)))</f>
        <v>0</v>
      </c>
      <c r="Y60" s="123">
        <f t="shared" ref="Y60:Y88" si="10">SUM(W60:X60)</f>
        <v>559.23</v>
      </c>
      <c r="Z60" s="5"/>
      <c r="AA60" s="22"/>
    </row>
    <row r="61" spans="2:27" ht="12" customHeight="1" x14ac:dyDescent="0.2">
      <c r="B61" s="18"/>
      <c r="C61" s="1">
        <v>3</v>
      </c>
      <c r="D61" s="67">
        <f t="shared" si="5"/>
        <v>0</v>
      </c>
      <c r="E61" s="68">
        <f t="shared" si="5"/>
        <v>0</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IF(Q61="nee",0,IF((J61-O61)&lt;0,0,(J61-O61)*(tab!$C$20*tab!$E$8+tab!$D$23)))</f>
        <v>0</v>
      </c>
      <c r="T61" s="123">
        <f>IF((J61-O61)&lt;=0,0,IF((G61-L61)*tab!$E$30+(H61-M61)*tab!$F$30+(I61-N61)*tab!$G$30&lt;=0,0,(G61-L61)*tab!$E$30+(H61-M61)*tab!$F$30+(I61-N61)*tab!$G$30))</f>
        <v>0</v>
      </c>
      <c r="U61" s="123">
        <f t="shared" si="9"/>
        <v>0</v>
      </c>
      <c r="V61" s="181"/>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f t="shared" si="5"/>
        <v>0</v>
      </c>
      <c r="E62" s="68">
        <f t="shared" si="5"/>
        <v>0</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IF(Q62="nee",0,IF((J62-O62)&lt;0,0,(J62-O62)*(tab!$C$20*tab!$E$8+tab!$D$23)))</f>
        <v>0</v>
      </c>
      <c r="T62" s="123">
        <f>IF((J62-O62)&lt;=0,0,IF((G62-L62)*tab!$E$30+(H62-M62)*tab!$F$30+(I62-N62)*tab!$G$30&lt;=0,0,(G62-L62)*tab!$E$30+(H62-M62)*tab!$F$30+(I62-N62)*tab!$G$30))</f>
        <v>0</v>
      </c>
      <c r="U62" s="123">
        <f t="shared" si="9"/>
        <v>0</v>
      </c>
      <c r="V62" s="181"/>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f t="shared" si="5"/>
        <v>0</v>
      </c>
      <c r="E63" s="68">
        <f t="shared" si="5"/>
        <v>0</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IF(Q63="nee",0,IF((J63-O63)&lt;0,0,(J63-O63)*(tab!$C$20*tab!$E$8+tab!$D$23)))</f>
        <v>0</v>
      </c>
      <c r="T63" s="123">
        <f>IF((J63-O63)&lt;=0,0,IF((G63-L63)*tab!$E$30+(H63-M63)*tab!$F$30+(I63-N63)*tab!$G$30&lt;=0,0,(G63-L63)*tab!$E$30+(H63-M63)*tab!$F$30+(I63-N63)*tab!$G$30))</f>
        <v>0</v>
      </c>
      <c r="U63" s="123">
        <f t="shared" si="9"/>
        <v>0</v>
      </c>
      <c r="V63" s="181"/>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f t="shared" si="5"/>
        <v>0</v>
      </c>
      <c r="E64" s="68">
        <f t="shared" si="5"/>
        <v>0</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IF(Q64="nee",0,IF((J64-O64)&lt;0,0,(J64-O64)*(tab!$C$20*tab!$E$8+tab!$D$23)))</f>
        <v>0</v>
      </c>
      <c r="T64" s="123">
        <f>IF((J64-O64)&lt;=0,0,IF((G64-L64)*tab!$E$30+(H64-M64)*tab!$F$30+(I64-N64)*tab!$G$30&lt;=0,0,(G64-L64)*tab!$E$30+(H64-M64)*tab!$F$30+(I64-N64)*tab!$G$30))</f>
        <v>0</v>
      </c>
      <c r="U64" s="123">
        <f t="shared" si="9"/>
        <v>0</v>
      </c>
      <c r="V64" s="181"/>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f t="shared" si="5"/>
        <v>0</v>
      </c>
      <c r="E65" s="68">
        <f t="shared" si="5"/>
        <v>0</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IF(Q65="nee",0,IF((J65-O65)&lt;0,0,(J65-O65)*(tab!$C$20*tab!$E$8+tab!$D$23)))</f>
        <v>0</v>
      </c>
      <c r="T65" s="123">
        <f>IF((J65-O65)&lt;=0,0,IF((G65-L65)*tab!$E$30+(H65-M65)*tab!$F$30+(I65-N65)*tab!$G$30&lt;=0,0,(G65-L65)*tab!$E$30+(H65-M65)*tab!$F$30+(I65-N65)*tab!$G$30))</f>
        <v>0</v>
      </c>
      <c r="U65" s="123">
        <f t="shared" si="9"/>
        <v>0</v>
      </c>
      <c r="V65" s="181"/>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f t="shared" si="5"/>
        <v>0</v>
      </c>
      <c r="E66" s="68">
        <f t="shared" si="5"/>
        <v>0</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IF(Q66="nee",0,IF((J66-O66)&lt;0,0,(J66-O66)*(tab!$C$20*tab!$E$8+tab!$D$23)))</f>
        <v>0</v>
      </c>
      <c r="T66" s="123">
        <f>IF((J66-O66)&lt;=0,0,IF((G66-L66)*tab!$E$30+(H66-M66)*tab!$F$30+(I66-N66)*tab!$G$30&lt;=0,0,(G66-L66)*tab!$E$30+(H66-M66)*tab!$F$30+(I66-N66)*tab!$G$30))</f>
        <v>0</v>
      </c>
      <c r="U66" s="123">
        <f t="shared" si="9"/>
        <v>0</v>
      </c>
      <c r="V66" s="181"/>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f t="shared" si="5"/>
        <v>0</v>
      </c>
      <c r="E67" s="68">
        <f t="shared" si="5"/>
        <v>0</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IF(Q67="nee",0,IF((J67-O67)&lt;0,0,(J67-O67)*(tab!$C$20*tab!$E$8+tab!$D$23)))</f>
        <v>0</v>
      </c>
      <c r="T67" s="123">
        <f>IF((J67-O67)&lt;=0,0,IF((G67-L67)*tab!$E$30+(H67-M67)*tab!$F$30+(I67-N67)*tab!$G$30&lt;=0,0,(G67-L67)*tab!$E$30+(H67-M67)*tab!$F$30+(I67-N67)*tab!$G$30))</f>
        <v>0</v>
      </c>
      <c r="U67" s="123">
        <f t="shared" si="9"/>
        <v>0</v>
      </c>
      <c r="V67" s="181"/>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f t="shared" si="5"/>
        <v>0</v>
      </c>
      <c r="E68" s="68">
        <f t="shared" si="5"/>
        <v>0</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IF(Q68="nee",0,IF((J68-O68)&lt;0,0,(J68-O68)*(tab!$C$20*tab!$E$8+tab!$D$23)))</f>
        <v>0</v>
      </c>
      <c r="T68" s="123">
        <f>IF((J68-O68)&lt;=0,0,IF((G68-L68)*tab!$E$30+(H68-M68)*tab!$F$30+(I68-N68)*tab!$G$30&lt;=0,0,(G68-L68)*tab!$E$30+(H68-M68)*tab!$F$30+(I68-N68)*tab!$G$30))</f>
        <v>0</v>
      </c>
      <c r="U68" s="123">
        <f t="shared" si="9"/>
        <v>0</v>
      </c>
      <c r="V68" s="181"/>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f t="shared" si="5"/>
        <v>0</v>
      </c>
      <c r="E69" s="68">
        <f t="shared" si="5"/>
        <v>0</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IF(Q69="nee",0,IF((J69-O69)&lt;0,0,(J69-O69)*(tab!$C$20*tab!$E$8+tab!$D$23)))</f>
        <v>0</v>
      </c>
      <c r="T69" s="123">
        <f>IF((J69-O69)&lt;=0,0,IF((G69-L69)*tab!$E$30+(H69-M69)*tab!$F$30+(I69-N69)*tab!$G$30&lt;=0,0,(G69-L69)*tab!$E$30+(H69-M69)*tab!$F$30+(I69-N69)*tab!$G$30))</f>
        <v>0</v>
      </c>
      <c r="U69" s="123">
        <f t="shared" si="9"/>
        <v>0</v>
      </c>
      <c r="V69" s="181"/>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f t="shared" si="5"/>
        <v>0</v>
      </c>
      <c r="E70" s="68">
        <f t="shared" si="5"/>
        <v>0</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IF(Q70="nee",0,IF((J70-O70)&lt;0,0,(J70-O70)*(tab!$C$20*tab!$E$8+tab!$D$23)))</f>
        <v>8205.6734160000015</v>
      </c>
      <c r="T70" s="123">
        <f>IF((J70-O70)&lt;=0,0,IF((G70-L70)*tab!$E$30+(H70-M70)*tab!$F$30+(I70-N70)*tab!$G$30&lt;=0,0,(G70-L70)*tab!$E$30+(H70-M70)*tab!$F$30+(I70-N70)*tab!$G$30))</f>
        <v>41893.233319999999</v>
      </c>
      <c r="U70" s="123">
        <f t="shared" si="9"/>
        <v>50098.906736000004</v>
      </c>
      <c r="V70" s="181"/>
      <c r="W70" s="123">
        <f>IF(R70="nee",0,IF((J70-O70)&lt;0,0,(J70-O70)*tab!$C$58))</f>
        <v>1677.69</v>
      </c>
      <c r="X70" s="123">
        <f>IF(R70="nee",0,IF((J70-O70)&lt;=0,0,IF((G70-L70)*tab!$G$58+(H70-M70)*tab!$H$58+(I70-N70)*tab!$I$58&lt;=0,0,(G70-L70)*tab!$G$58+(H70-M70)*tab!$H$58+(I70-N70)*tab!$I$58)))</f>
        <v>3575.92</v>
      </c>
      <c r="Y70" s="123">
        <f t="shared" si="10"/>
        <v>5253.6100000000006</v>
      </c>
      <c r="Z70" s="5"/>
      <c r="AA70" s="22"/>
    </row>
    <row r="71" spans="2:27" ht="12" customHeight="1" x14ac:dyDescent="0.2">
      <c r="B71" s="18"/>
      <c r="C71" s="1">
        <v>13</v>
      </c>
      <c r="D71" s="67">
        <f t="shared" si="5"/>
        <v>0</v>
      </c>
      <c r="E71" s="68">
        <f t="shared" si="5"/>
        <v>0</v>
      </c>
      <c r="F71" s="43"/>
      <c r="G71" s="44"/>
      <c r="H71" s="44"/>
      <c r="I71" s="44"/>
      <c r="J71" s="68">
        <f t="shared" si="7"/>
        <v>0</v>
      </c>
      <c r="K71" s="42"/>
      <c r="L71" s="44"/>
      <c r="M71" s="44"/>
      <c r="N71" s="44"/>
      <c r="O71" s="68">
        <f t="shared" si="8"/>
        <v>0</v>
      </c>
      <c r="P71" s="42"/>
      <c r="Q71" s="93" t="str">
        <f t="shared" si="6"/>
        <v>ja</v>
      </c>
      <c r="R71" s="93" t="str">
        <f t="shared" si="6"/>
        <v>ja</v>
      </c>
      <c r="S71" s="123">
        <f>IF(Q71="nee",0,IF((J71-O71)&lt;0,0,(J71-O71)*(tab!$C$20*tab!$E$8+tab!$D$23)))</f>
        <v>0</v>
      </c>
      <c r="T71" s="123">
        <f>IF((J71-O71)&lt;=0,0,IF((G71-L71)*tab!$E$30+(H71-M71)*tab!$F$30+(I71-N71)*tab!$G$30&lt;=0,0,(G71-L71)*tab!$E$30+(H71-M71)*tab!$F$30+(I71-N71)*tab!$G$30))</f>
        <v>0</v>
      </c>
      <c r="U71" s="123">
        <f t="shared" si="9"/>
        <v>0</v>
      </c>
      <c r="V71" s="181"/>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f t="shared" si="5"/>
        <v>0</v>
      </c>
      <c r="E72" s="68">
        <f t="shared" si="5"/>
        <v>0</v>
      </c>
      <c r="F72" s="43"/>
      <c r="G72" s="44"/>
      <c r="H72" s="44"/>
      <c r="I72" s="44"/>
      <c r="J72" s="68">
        <f t="shared" si="7"/>
        <v>0</v>
      </c>
      <c r="K72" s="42"/>
      <c r="L72" s="44"/>
      <c r="M72" s="44"/>
      <c r="N72" s="44"/>
      <c r="O72" s="68">
        <f t="shared" si="8"/>
        <v>0</v>
      </c>
      <c r="P72" s="42"/>
      <c r="Q72" s="93" t="str">
        <f t="shared" si="6"/>
        <v>ja</v>
      </c>
      <c r="R72" s="93" t="str">
        <f t="shared" si="6"/>
        <v>ja</v>
      </c>
      <c r="S72" s="123">
        <f>IF(Q72="nee",0,IF((J72-O72)&lt;0,0,(J72-O72)*(tab!$C$20*tab!$E$8+tab!$D$23)))</f>
        <v>0</v>
      </c>
      <c r="T72" s="123">
        <f>IF((J72-O72)&lt;=0,0,IF((G72-L72)*tab!$E$30+(H72-M72)*tab!$F$30+(I72-N72)*tab!$G$30&lt;=0,0,(G72-L72)*tab!$E$30+(H72-M72)*tab!$F$30+(I72-N72)*tab!$G$30))</f>
        <v>0</v>
      </c>
      <c r="U72" s="123">
        <f t="shared" si="9"/>
        <v>0</v>
      </c>
      <c r="V72" s="181"/>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f t="shared" si="5"/>
        <v>0</v>
      </c>
      <c r="E73" s="68">
        <f t="shared" si="5"/>
        <v>0</v>
      </c>
      <c r="F73" s="43"/>
      <c r="G73" s="44"/>
      <c r="H73" s="44"/>
      <c r="I73" s="44"/>
      <c r="J73" s="68">
        <f t="shared" si="7"/>
        <v>0</v>
      </c>
      <c r="K73" s="42"/>
      <c r="L73" s="44"/>
      <c r="M73" s="44"/>
      <c r="N73" s="44"/>
      <c r="O73" s="68">
        <f t="shared" si="8"/>
        <v>0</v>
      </c>
      <c r="P73" s="42"/>
      <c r="Q73" s="93" t="str">
        <f t="shared" si="6"/>
        <v>ja</v>
      </c>
      <c r="R73" s="93" t="str">
        <f t="shared" si="6"/>
        <v>ja</v>
      </c>
      <c r="S73" s="123">
        <f>IF(Q73="nee",0,IF((J73-O73)&lt;0,0,(J73-O73)*(tab!$C$20*tab!$E$8+tab!$D$23)))</f>
        <v>0</v>
      </c>
      <c r="T73" s="123">
        <f>IF((J73-O73)&lt;=0,0,IF((G73-L73)*tab!$E$30+(H73-M73)*tab!$F$30+(I73-N73)*tab!$G$30&lt;=0,0,(G73-L73)*tab!$E$30+(H73-M73)*tab!$F$30+(I73-N73)*tab!$G$30))</f>
        <v>0</v>
      </c>
      <c r="U73" s="123">
        <f t="shared" si="9"/>
        <v>0</v>
      </c>
      <c r="V73" s="181"/>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f t="shared" si="5"/>
        <v>0</v>
      </c>
      <c r="E74" s="68">
        <f t="shared" si="5"/>
        <v>0</v>
      </c>
      <c r="F74" s="43"/>
      <c r="G74" s="44"/>
      <c r="H74" s="44"/>
      <c r="I74" s="44"/>
      <c r="J74" s="68">
        <f t="shared" si="7"/>
        <v>0</v>
      </c>
      <c r="K74" s="42"/>
      <c r="L74" s="44"/>
      <c r="M74" s="44"/>
      <c r="N74" s="44"/>
      <c r="O74" s="68">
        <f t="shared" si="8"/>
        <v>0</v>
      </c>
      <c r="P74" s="42"/>
      <c r="Q74" s="93" t="str">
        <f t="shared" si="6"/>
        <v>ja</v>
      </c>
      <c r="R74" s="93" t="str">
        <f t="shared" si="6"/>
        <v>ja</v>
      </c>
      <c r="S74" s="123">
        <f>IF(Q74="nee",0,IF((J74-O74)&lt;0,0,(J74-O74)*(tab!$C$20*tab!$E$8+tab!$D$23)))</f>
        <v>0</v>
      </c>
      <c r="T74" s="123">
        <f>IF((J74-O74)&lt;=0,0,IF((G74-L74)*tab!$E$30+(H74-M74)*tab!$F$30+(I74-N74)*tab!$G$30&lt;=0,0,(G74-L74)*tab!$E$30+(H74-M74)*tab!$F$30+(I74-N74)*tab!$G$30))</f>
        <v>0</v>
      </c>
      <c r="U74" s="123">
        <f t="shared" si="9"/>
        <v>0</v>
      </c>
      <c r="V74" s="181"/>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f t="shared" si="5"/>
        <v>0</v>
      </c>
      <c r="E75" s="68">
        <f t="shared" si="5"/>
        <v>0</v>
      </c>
      <c r="F75" s="43"/>
      <c r="G75" s="44"/>
      <c r="H75" s="44"/>
      <c r="I75" s="44"/>
      <c r="J75" s="68">
        <f t="shared" si="7"/>
        <v>0</v>
      </c>
      <c r="K75" s="42"/>
      <c r="L75" s="44"/>
      <c r="M75" s="44"/>
      <c r="N75" s="44"/>
      <c r="O75" s="68">
        <f t="shared" si="8"/>
        <v>0</v>
      </c>
      <c r="P75" s="42"/>
      <c r="Q75" s="93" t="str">
        <f t="shared" si="6"/>
        <v>ja</v>
      </c>
      <c r="R75" s="93" t="str">
        <f t="shared" si="6"/>
        <v>ja</v>
      </c>
      <c r="S75" s="123">
        <f>IF(Q75="nee",0,IF((J75-O75)&lt;0,0,(J75-O75)*(tab!$C$20*tab!$E$8+tab!$D$23)))</f>
        <v>0</v>
      </c>
      <c r="T75" s="123">
        <f>IF((J75-O75)&lt;=0,0,IF((G75-L75)*tab!$E$30+(H75-M75)*tab!$F$30+(I75-N75)*tab!$G$30&lt;=0,0,(G75-L75)*tab!$E$30+(H75-M75)*tab!$F$30+(I75-N75)*tab!$G$30))</f>
        <v>0</v>
      </c>
      <c r="U75" s="123">
        <f t="shared" si="9"/>
        <v>0</v>
      </c>
      <c r="V75" s="181"/>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f t="shared" si="5"/>
        <v>0</v>
      </c>
      <c r="E76" s="68">
        <f t="shared" si="5"/>
        <v>0</v>
      </c>
      <c r="F76" s="43"/>
      <c r="G76" s="44"/>
      <c r="H76" s="44"/>
      <c r="I76" s="44"/>
      <c r="J76" s="68">
        <f t="shared" si="7"/>
        <v>0</v>
      </c>
      <c r="K76" s="42"/>
      <c r="L76" s="44"/>
      <c r="M76" s="44"/>
      <c r="N76" s="44"/>
      <c r="O76" s="68">
        <f t="shared" si="8"/>
        <v>0</v>
      </c>
      <c r="P76" s="42"/>
      <c r="Q76" s="93" t="str">
        <f t="shared" si="6"/>
        <v>ja</v>
      </c>
      <c r="R76" s="93" t="str">
        <f t="shared" si="6"/>
        <v>ja</v>
      </c>
      <c r="S76" s="123">
        <f>IF(Q76="nee",0,IF((J76-O76)&lt;0,0,(J76-O76)*(tab!$C$20*tab!$E$8+tab!$D$23)))</f>
        <v>0</v>
      </c>
      <c r="T76" s="123">
        <f>IF((J76-O76)&lt;=0,0,IF((G76-L76)*tab!$E$30+(H76-M76)*tab!$F$30+(I76-N76)*tab!$G$30&lt;=0,0,(G76-L76)*tab!$E$30+(H76-M76)*tab!$F$30+(I76-N76)*tab!$G$30))</f>
        <v>0</v>
      </c>
      <c r="U76" s="123">
        <f t="shared" si="9"/>
        <v>0</v>
      </c>
      <c r="V76" s="181"/>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f t="shared" si="5"/>
        <v>0</v>
      </c>
      <c r="E77" s="68">
        <f t="shared" si="5"/>
        <v>0</v>
      </c>
      <c r="F77" s="43"/>
      <c r="G77" s="44"/>
      <c r="H77" s="44"/>
      <c r="I77" s="44"/>
      <c r="J77" s="68">
        <f t="shared" si="7"/>
        <v>0</v>
      </c>
      <c r="K77" s="42"/>
      <c r="L77" s="44"/>
      <c r="M77" s="44"/>
      <c r="N77" s="44"/>
      <c r="O77" s="68">
        <f t="shared" si="8"/>
        <v>0</v>
      </c>
      <c r="P77" s="42"/>
      <c r="Q77" s="93" t="str">
        <f t="shared" si="6"/>
        <v>ja</v>
      </c>
      <c r="R77" s="93" t="str">
        <f t="shared" si="6"/>
        <v>ja</v>
      </c>
      <c r="S77" s="123">
        <f>IF(Q77="nee",0,IF((J77-O77)&lt;0,0,(J77-O77)*(tab!$C$20*tab!$E$8+tab!$D$23)))</f>
        <v>0</v>
      </c>
      <c r="T77" s="123">
        <f>IF((J77-O77)&lt;=0,0,IF((G77-L77)*tab!$E$30+(H77-M77)*tab!$F$30+(I77-N77)*tab!$G$30&lt;=0,0,(G77-L77)*tab!$E$30+(H77-M77)*tab!$F$30+(I77-N77)*tab!$G$30))</f>
        <v>0</v>
      </c>
      <c r="U77" s="123">
        <f t="shared" si="9"/>
        <v>0</v>
      </c>
      <c r="V77" s="181"/>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f t="shared" si="5"/>
        <v>0</v>
      </c>
      <c r="E78" s="68">
        <f t="shared" si="5"/>
        <v>0</v>
      </c>
      <c r="F78" s="43"/>
      <c r="G78" s="44"/>
      <c r="H78" s="44"/>
      <c r="I78" s="44"/>
      <c r="J78" s="68">
        <f t="shared" si="7"/>
        <v>0</v>
      </c>
      <c r="K78" s="42"/>
      <c r="L78" s="44"/>
      <c r="M78" s="44"/>
      <c r="N78" s="44"/>
      <c r="O78" s="68">
        <f t="shared" si="8"/>
        <v>0</v>
      </c>
      <c r="P78" s="42"/>
      <c r="Q78" s="93" t="str">
        <f t="shared" si="6"/>
        <v>ja</v>
      </c>
      <c r="R78" s="93" t="str">
        <f t="shared" si="6"/>
        <v>ja</v>
      </c>
      <c r="S78" s="123">
        <f>IF(Q78="nee",0,IF((J78-O78)&lt;0,0,(J78-O78)*(tab!$C$20*tab!$E$8+tab!$D$23)))</f>
        <v>0</v>
      </c>
      <c r="T78" s="123">
        <f>IF((J78-O78)&lt;=0,0,IF((G78-L78)*tab!$E$30+(H78-M78)*tab!$F$30+(I78-N78)*tab!$G$30&lt;=0,0,(G78-L78)*tab!$E$30+(H78-M78)*tab!$F$30+(I78-N78)*tab!$G$30))</f>
        <v>0</v>
      </c>
      <c r="U78" s="123">
        <f t="shared" si="9"/>
        <v>0</v>
      </c>
      <c r="V78" s="181"/>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f t="shared" si="5"/>
        <v>0</v>
      </c>
      <c r="E79" s="68">
        <f t="shared" si="5"/>
        <v>0</v>
      </c>
      <c r="F79" s="43"/>
      <c r="G79" s="44"/>
      <c r="H79" s="44"/>
      <c r="I79" s="44"/>
      <c r="J79" s="68">
        <f t="shared" si="7"/>
        <v>0</v>
      </c>
      <c r="K79" s="42"/>
      <c r="L79" s="44"/>
      <c r="M79" s="44"/>
      <c r="N79" s="44"/>
      <c r="O79" s="68">
        <f t="shared" si="8"/>
        <v>0</v>
      </c>
      <c r="P79" s="42"/>
      <c r="Q79" s="93" t="str">
        <f t="shared" si="6"/>
        <v>ja</v>
      </c>
      <c r="R79" s="93" t="str">
        <f t="shared" si="6"/>
        <v>ja</v>
      </c>
      <c r="S79" s="123">
        <f>IF(Q79="nee",0,IF((J79-O79)&lt;0,0,(J79-O79)*(tab!$C$20*tab!$E$8+tab!$D$23)))</f>
        <v>0</v>
      </c>
      <c r="T79" s="123">
        <f>IF((J79-O79)&lt;=0,0,IF((G79-L79)*tab!$E$30+(H79-M79)*tab!$F$30+(I79-N79)*tab!$G$30&lt;=0,0,(G79-L79)*tab!$E$30+(H79-M79)*tab!$F$30+(I79-N79)*tab!$G$30))</f>
        <v>0</v>
      </c>
      <c r="U79" s="123">
        <f t="shared" si="9"/>
        <v>0</v>
      </c>
      <c r="V79" s="181"/>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f t="shared" si="5"/>
        <v>0</v>
      </c>
      <c r="E80" s="68">
        <f t="shared" si="5"/>
        <v>0</v>
      </c>
      <c r="F80" s="43"/>
      <c r="G80" s="44"/>
      <c r="H80" s="44"/>
      <c r="I80" s="44"/>
      <c r="J80" s="68">
        <f t="shared" si="7"/>
        <v>0</v>
      </c>
      <c r="K80" s="42"/>
      <c r="L80" s="44"/>
      <c r="M80" s="44"/>
      <c r="N80" s="44"/>
      <c r="O80" s="68">
        <f t="shared" si="8"/>
        <v>0</v>
      </c>
      <c r="P80" s="42"/>
      <c r="Q80" s="93" t="str">
        <f t="shared" si="6"/>
        <v>ja</v>
      </c>
      <c r="R80" s="93" t="str">
        <f t="shared" si="6"/>
        <v>ja</v>
      </c>
      <c r="S80" s="123">
        <f>IF(Q80="nee",0,IF((J80-O80)&lt;0,0,(J80-O80)*(tab!$C$20*tab!$E$8+tab!$D$23)))</f>
        <v>0</v>
      </c>
      <c r="T80" s="123">
        <f>IF((J80-O80)&lt;=0,0,IF((G80-L80)*tab!$E$30+(H80-M80)*tab!$F$30+(I80-N80)*tab!$G$30&lt;=0,0,(G80-L80)*tab!$E$30+(H80-M80)*tab!$F$30+(I80-N80)*tab!$G$30))</f>
        <v>0</v>
      </c>
      <c r="U80" s="123">
        <f t="shared" si="9"/>
        <v>0</v>
      </c>
      <c r="V80" s="181"/>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f t="shared" si="5"/>
        <v>0</v>
      </c>
      <c r="E81" s="68">
        <f t="shared" si="5"/>
        <v>0</v>
      </c>
      <c r="F81" s="43"/>
      <c r="G81" s="44"/>
      <c r="H81" s="44"/>
      <c r="I81" s="44"/>
      <c r="J81" s="68">
        <f t="shared" si="7"/>
        <v>0</v>
      </c>
      <c r="K81" s="42"/>
      <c r="L81" s="44"/>
      <c r="M81" s="44"/>
      <c r="N81" s="44"/>
      <c r="O81" s="68">
        <f t="shared" si="8"/>
        <v>0</v>
      </c>
      <c r="P81" s="42"/>
      <c r="Q81" s="93" t="str">
        <f t="shared" si="6"/>
        <v>ja</v>
      </c>
      <c r="R81" s="93" t="str">
        <f t="shared" si="6"/>
        <v>ja</v>
      </c>
      <c r="S81" s="123">
        <f>IF(Q81="nee",0,IF((J81-O81)&lt;0,0,(J81-O81)*(tab!$C$20*tab!$E$8+tab!$D$23)))</f>
        <v>0</v>
      </c>
      <c r="T81" s="123">
        <f>IF((J81-O81)&lt;=0,0,IF((G81-L81)*tab!$E$30+(H81-M81)*tab!$F$30+(I81-N81)*tab!$G$30&lt;=0,0,(G81-L81)*tab!$E$30+(H81-M81)*tab!$F$30+(I81-N81)*tab!$G$30))</f>
        <v>0</v>
      </c>
      <c r="U81" s="123">
        <f t="shared" si="9"/>
        <v>0</v>
      </c>
      <c r="V81" s="181"/>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f t="shared" si="5"/>
        <v>0</v>
      </c>
      <c r="E82" s="68">
        <f t="shared" si="5"/>
        <v>0</v>
      </c>
      <c r="F82" s="43"/>
      <c r="G82" s="44"/>
      <c r="H82" s="44"/>
      <c r="I82" s="44"/>
      <c r="J82" s="68">
        <f t="shared" si="7"/>
        <v>0</v>
      </c>
      <c r="K82" s="42"/>
      <c r="L82" s="44"/>
      <c r="M82" s="44"/>
      <c r="N82" s="44"/>
      <c r="O82" s="68">
        <f t="shared" si="8"/>
        <v>0</v>
      </c>
      <c r="P82" s="42"/>
      <c r="Q82" s="93" t="str">
        <f t="shared" si="6"/>
        <v>ja</v>
      </c>
      <c r="R82" s="93" t="str">
        <f t="shared" si="6"/>
        <v>ja</v>
      </c>
      <c r="S82" s="123">
        <f>IF(Q82="nee",0,IF((J82-O82)&lt;0,0,(J82-O82)*(tab!$C$20*tab!$E$8+tab!$D$23)))</f>
        <v>0</v>
      </c>
      <c r="T82" s="123">
        <f>IF((J82-O82)&lt;=0,0,IF((G82-L82)*tab!$E$30+(H82-M82)*tab!$F$30+(I82-N82)*tab!$G$30&lt;=0,0,(G82-L82)*tab!$E$30+(H82-M82)*tab!$F$30+(I82-N82)*tab!$G$30))</f>
        <v>0</v>
      </c>
      <c r="U82" s="123">
        <f t="shared" si="9"/>
        <v>0</v>
      </c>
      <c r="V82" s="181"/>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f t="shared" si="5"/>
        <v>0</v>
      </c>
      <c r="E83" s="68">
        <f t="shared" si="5"/>
        <v>0</v>
      </c>
      <c r="F83" s="43"/>
      <c r="G83" s="44"/>
      <c r="H83" s="44"/>
      <c r="I83" s="44"/>
      <c r="J83" s="68">
        <f t="shared" si="7"/>
        <v>0</v>
      </c>
      <c r="K83" s="42"/>
      <c r="L83" s="44"/>
      <c r="M83" s="44"/>
      <c r="N83" s="44"/>
      <c r="O83" s="68">
        <f t="shared" si="8"/>
        <v>0</v>
      </c>
      <c r="P83" s="42"/>
      <c r="Q83" s="93" t="str">
        <f t="shared" si="6"/>
        <v>ja</v>
      </c>
      <c r="R83" s="93" t="str">
        <f t="shared" si="6"/>
        <v>ja</v>
      </c>
      <c r="S83" s="123">
        <f>IF(Q83="nee",0,IF((J83-O83)&lt;0,0,(J83-O83)*(tab!$C$20*tab!$E$8+tab!$D$23)))</f>
        <v>0</v>
      </c>
      <c r="T83" s="123">
        <f>IF((J83-O83)&lt;=0,0,IF((G83-L83)*tab!$E$30+(H83-M83)*tab!$F$30+(I83-N83)*tab!$G$30&lt;=0,0,(G83-L83)*tab!$E$30+(H83-M83)*tab!$F$30+(I83-N83)*tab!$G$30))</f>
        <v>0</v>
      </c>
      <c r="U83" s="123">
        <f t="shared" si="9"/>
        <v>0</v>
      </c>
      <c r="V83" s="181"/>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f t="shared" si="5"/>
        <v>0</v>
      </c>
      <c r="E84" s="68">
        <f t="shared" si="5"/>
        <v>0</v>
      </c>
      <c r="F84" s="43"/>
      <c r="G84" s="44"/>
      <c r="H84" s="44"/>
      <c r="I84" s="44"/>
      <c r="J84" s="68">
        <f t="shared" si="7"/>
        <v>0</v>
      </c>
      <c r="K84" s="42"/>
      <c r="L84" s="44"/>
      <c r="M84" s="44"/>
      <c r="N84" s="44"/>
      <c r="O84" s="68">
        <f t="shared" si="8"/>
        <v>0</v>
      </c>
      <c r="P84" s="42"/>
      <c r="Q84" s="93" t="str">
        <f t="shared" si="6"/>
        <v>ja</v>
      </c>
      <c r="R84" s="93" t="str">
        <f t="shared" si="6"/>
        <v>ja</v>
      </c>
      <c r="S84" s="123">
        <f>IF(Q84="nee",0,IF((J84-O84)&lt;0,0,(J84-O84)*(tab!$C$20*tab!$E$8+tab!$D$23)))</f>
        <v>0</v>
      </c>
      <c r="T84" s="123">
        <f>IF((J84-O84)&lt;=0,0,IF((G84-L84)*tab!$E$30+(H84-M84)*tab!$F$30+(I84-N84)*tab!$G$30&lt;=0,0,(G84-L84)*tab!$E$30+(H84-M84)*tab!$F$30+(I84-N84)*tab!$G$30))</f>
        <v>0</v>
      </c>
      <c r="U84" s="123">
        <f t="shared" si="9"/>
        <v>0</v>
      </c>
      <c r="V84" s="181"/>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f t="shared" si="5"/>
        <v>0</v>
      </c>
      <c r="E85" s="68">
        <f t="shared" si="5"/>
        <v>0</v>
      </c>
      <c r="F85" s="43"/>
      <c r="G85" s="44"/>
      <c r="H85" s="44"/>
      <c r="I85" s="44"/>
      <c r="J85" s="68">
        <f t="shared" si="7"/>
        <v>0</v>
      </c>
      <c r="K85" s="42"/>
      <c r="L85" s="44"/>
      <c r="M85" s="44"/>
      <c r="N85" s="44"/>
      <c r="O85" s="68">
        <f t="shared" si="8"/>
        <v>0</v>
      </c>
      <c r="P85" s="42"/>
      <c r="Q85" s="93" t="str">
        <f t="shared" si="6"/>
        <v>ja</v>
      </c>
      <c r="R85" s="93" t="str">
        <f t="shared" si="6"/>
        <v>ja</v>
      </c>
      <c r="S85" s="123">
        <f>IF(Q85="nee",0,IF((J85-O85)&lt;0,0,(J85-O85)*(tab!$C$20*tab!$E$8+tab!$D$23)))</f>
        <v>0</v>
      </c>
      <c r="T85" s="123">
        <f>IF((J85-O85)&lt;=0,0,IF((G85-L85)*tab!$E$30+(H85-M85)*tab!$F$30+(I85-N85)*tab!$G$30&lt;=0,0,(G85-L85)*tab!$E$30+(H85-M85)*tab!$F$30+(I85-N85)*tab!$G$30))</f>
        <v>0</v>
      </c>
      <c r="U85" s="123">
        <f t="shared" si="9"/>
        <v>0</v>
      </c>
      <c r="V85" s="181"/>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f t="shared" si="5"/>
        <v>0</v>
      </c>
      <c r="E86" s="68">
        <f t="shared" si="5"/>
        <v>0</v>
      </c>
      <c r="F86" s="43"/>
      <c r="G86" s="44"/>
      <c r="H86" s="44"/>
      <c r="I86" s="44"/>
      <c r="J86" s="68">
        <f t="shared" si="7"/>
        <v>0</v>
      </c>
      <c r="K86" s="42"/>
      <c r="L86" s="44"/>
      <c r="M86" s="44"/>
      <c r="N86" s="44"/>
      <c r="O86" s="68">
        <f t="shared" si="8"/>
        <v>0</v>
      </c>
      <c r="P86" s="42"/>
      <c r="Q86" s="93" t="str">
        <f t="shared" si="6"/>
        <v>ja</v>
      </c>
      <c r="R86" s="93" t="str">
        <f t="shared" si="6"/>
        <v>ja</v>
      </c>
      <c r="S86" s="123">
        <f>IF(Q86="nee",0,IF((J86-O86)&lt;0,0,(J86-O86)*(tab!$C$20*tab!$E$8+tab!$D$23)))</f>
        <v>0</v>
      </c>
      <c r="T86" s="123">
        <f>IF((J86-O86)&lt;=0,0,IF((G86-L86)*tab!$E$30+(H86-M86)*tab!$F$30+(I86-N86)*tab!$G$30&lt;=0,0,(G86-L86)*tab!$E$30+(H86-M86)*tab!$F$30+(I86-N86)*tab!$G$30))</f>
        <v>0</v>
      </c>
      <c r="U86" s="123">
        <f t="shared" si="9"/>
        <v>0</v>
      </c>
      <c r="V86" s="181"/>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f t="shared" si="5"/>
        <v>0</v>
      </c>
      <c r="E87" s="68">
        <f t="shared" si="5"/>
        <v>0</v>
      </c>
      <c r="F87" s="43"/>
      <c r="G87" s="44"/>
      <c r="H87" s="44"/>
      <c r="I87" s="44"/>
      <c r="J87" s="68">
        <f t="shared" si="7"/>
        <v>0</v>
      </c>
      <c r="K87" s="42"/>
      <c r="L87" s="44"/>
      <c r="M87" s="44"/>
      <c r="N87" s="44"/>
      <c r="O87" s="68">
        <f t="shared" si="8"/>
        <v>0</v>
      </c>
      <c r="P87" s="42"/>
      <c r="Q87" s="93" t="str">
        <f t="shared" si="6"/>
        <v>ja</v>
      </c>
      <c r="R87" s="93" t="str">
        <f t="shared" si="6"/>
        <v>ja</v>
      </c>
      <c r="S87" s="123">
        <f>IF(Q87="nee",0,IF((J87-O87)&lt;0,0,(J87-O87)*(tab!$C$20*tab!$E$8+tab!$D$23)))</f>
        <v>0</v>
      </c>
      <c r="T87" s="123">
        <f>IF((J87-O87)&lt;=0,0,IF((G87-L87)*tab!$E$30+(H87-M87)*tab!$F$30+(I87-N87)*tab!$G$30&lt;=0,0,(G87-L87)*tab!$E$30+(H87-M87)*tab!$F$30+(I87-N87)*tab!$G$30))</f>
        <v>0</v>
      </c>
      <c r="U87" s="123">
        <f t="shared" si="9"/>
        <v>0</v>
      </c>
      <c r="V87" s="181"/>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f t="shared" si="5"/>
        <v>0</v>
      </c>
      <c r="E88" s="68">
        <f t="shared" si="5"/>
        <v>0</v>
      </c>
      <c r="F88" s="43"/>
      <c r="G88" s="44"/>
      <c r="H88" s="44"/>
      <c r="I88" s="44"/>
      <c r="J88" s="68">
        <f t="shared" si="7"/>
        <v>0</v>
      </c>
      <c r="K88" s="42"/>
      <c r="L88" s="44"/>
      <c r="M88" s="44"/>
      <c r="N88" s="44"/>
      <c r="O88" s="68">
        <f t="shared" si="8"/>
        <v>0</v>
      </c>
      <c r="P88" s="42"/>
      <c r="Q88" s="93" t="str">
        <f t="shared" si="6"/>
        <v>ja</v>
      </c>
      <c r="R88" s="93" t="str">
        <f t="shared" si="6"/>
        <v>ja</v>
      </c>
      <c r="S88" s="123">
        <f>IF(Q88="nee",0,IF((J88-O88)&lt;0,0,(J88-O88)*(tab!$C$20*tab!$E$8+tab!$D$23)))</f>
        <v>0</v>
      </c>
      <c r="T88" s="123">
        <f>IF((J88-O88)&lt;=0,0,IF((G88-L88)*tab!$E$30+(H88-M88)*tab!$F$30+(I88-N88)*tab!$G$30&lt;=0,0,(G88-L88)*tab!$E$30+(H88-M88)*tab!$F$30+(I88-N88)*tab!$G$30))</f>
        <v>0</v>
      </c>
      <c r="U88" s="123">
        <f t="shared" si="9"/>
        <v>0</v>
      </c>
      <c r="V88" s="181"/>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13676.122360000001</v>
      </c>
      <c r="T89" s="195">
        <f t="shared" si="11"/>
        <v>41893.233319999999</v>
      </c>
      <c r="U89" s="195">
        <f t="shared" si="11"/>
        <v>55569.355680000008</v>
      </c>
      <c r="V89" s="114"/>
      <c r="W89" s="196">
        <f>SUM(W59:W88)</f>
        <v>2796.15</v>
      </c>
      <c r="X89" s="196">
        <f>SUM(X59:X88)</f>
        <v>3605.6400000000003</v>
      </c>
      <c r="Y89" s="196">
        <f>SUM(Y59:Y88)</f>
        <v>6401.7900000000009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87</v>
      </c>
      <c r="R92" s="81" t="s">
        <v>87</v>
      </c>
      <c r="S92" s="180" t="s">
        <v>78</v>
      </c>
      <c r="T92" s="106"/>
      <c r="U92" s="106"/>
      <c r="V92" s="106"/>
      <c r="W92" s="81" t="s">
        <v>76</v>
      </c>
      <c r="X92" s="35"/>
      <c r="Y92" s="35"/>
      <c r="Z92" s="41"/>
      <c r="AA92" s="16"/>
    </row>
    <row r="93" spans="2:27" ht="12" customHeight="1" x14ac:dyDescent="0.2">
      <c r="B93" s="18"/>
      <c r="C93" s="97"/>
      <c r="D93" s="38" t="s">
        <v>57</v>
      </c>
      <c r="E93" s="28"/>
      <c r="F93" s="27"/>
      <c r="G93" s="76" t="s">
        <v>108</v>
      </c>
      <c r="H93" s="39"/>
      <c r="I93" s="39"/>
      <c r="J93" s="39"/>
      <c r="K93" s="39"/>
      <c r="L93" s="76" t="s">
        <v>109</v>
      </c>
      <c r="M93" s="39"/>
      <c r="N93" s="39"/>
      <c r="O93" s="39"/>
      <c r="P93" s="39"/>
      <c r="Q93" s="81" t="s">
        <v>88</v>
      </c>
      <c r="R93" s="81" t="s">
        <v>90</v>
      </c>
      <c r="S93" s="76" t="s">
        <v>111</v>
      </c>
      <c r="T93" s="81"/>
      <c r="U93" s="40" t="s">
        <v>58</v>
      </c>
      <c r="V93" s="40"/>
      <c r="W93" s="76" t="s">
        <v>130</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89</v>
      </c>
      <c r="R94" s="81" t="s">
        <v>89</v>
      </c>
      <c r="S94" s="74" t="s">
        <v>67</v>
      </c>
      <c r="T94" s="74" t="s">
        <v>68</v>
      </c>
      <c r="U94" s="40" t="s">
        <v>112</v>
      </c>
      <c r="V94" s="40"/>
      <c r="W94" s="42" t="s">
        <v>67</v>
      </c>
      <c r="X94" s="42" t="s">
        <v>68</v>
      </c>
      <c r="Y94" s="40" t="s">
        <v>62</v>
      </c>
      <c r="Z94" s="5"/>
      <c r="AA94" s="22"/>
    </row>
    <row r="95" spans="2:27" ht="12" customHeight="1" x14ac:dyDescent="0.2">
      <c r="B95" s="18"/>
      <c r="C95" s="1">
        <v>1</v>
      </c>
      <c r="D95" s="118" t="s">
        <v>132</v>
      </c>
      <c r="E95" s="119">
        <v>8888</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IF(Q95="nee",0,IF((J95-O95)&lt;0,0,(J95-O95)*(tab!$C$21*tab!$E$8+tab!$D$23)))</f>
        <v>5002.6775600000001</v>
      </c>
      <c r="T95" s="123">
        <f>IF((J95-O95)&lt;=0,0,IF((G95-L95)*tab!$E$31+(H95-M95)*tab!$F$31+(I95-N95)*tab!$G$31&lt;=0,0,(G95-L95)*tab!$E$31+(H95-M95)*tab!$F$31+(I95-N95)*tab!$G$31))</f>
        <v>0</v>
      </c>
      <c r="U95" s="123">
        <f>IF(SUM(S95:T95)&lt;0,0,SUM(S95:T95))</f>
        <v>5002.6775600000001</v>
      </c>
      <c r="V95" s="181"/>
      <c r="W95" s="123">
        <f>IF(R95="nee",0,IF((J95-O95)&lt;0,0,(J95-O95)*tab!$C$59))</f>
        <v>1177.4100000000001</v>
      </c>
      <c r="X95" s="123">
        <f>IF(R95="nee",0,IF((J95-O95)&lt;=0,0,IF((G95-L95)*tab!$G$59+(H95-M95)*tab!$H$59+(I95-N95)*tab!$I$59&lt;=0,0,(G95-L95)*tab!$G$59+(H95-M95)*tab!$H$59+(I95-N95)*tab!$I$59)))</f>
        <v>83.629999999999882</v>
      </c>
      <c r="Y95" s="123">
        <f>SUM(W95:X95)</f>
        <v>1261.04</v>
      </c>
      <c r="Z95" s="5"/>
      <c r="AA95" s="22"/>
    </row>
    <row r="96" spans="2:27" ht="12" customHeight="1" x14ac:dyDescent="0.2">
      <c r="B96" s="18"/>
      <c r="C96" s="1">
        <v>2</v>
      </c>
      <c r="D96" s="118" t="s">
        <v>94</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IF(Q96="nee",0,IF((J96-O96)&lt;0,0,(J96-O96)*(tab!$C$21*tab!$E$8+tab!$D$23)))</f>
        <v>5002.6775600000001</v>
      </c>
      <c r="T96" s="123">
        <f>IF((J96-O96)&lt;=0,0,IF((G96-L96)*tab!$E$31+(H96-M96)*tab!$F$31+(I96-N96)*tab!$G$31&lt;=0,0,(G96-L96)*tab!$E$31+(H96-M96)*tab!$F$31+(I96-N96)*tab!$G$31))</f>
        <v>0</v>
      </c>
      <c r="U96" s="123">
        <f t="shared" ref="U96:U124" si="15">IF(SUM(S96:T96)&lt;0,0,SUM(S96:T96))</f>
        <v>5002.6775600000001</v>
      </c>
      <c r="V96" s="181"/>
      <c r="W96" s="123">
        <f>IF(R96="nee",0,IF((J96-O96)&lt;0,0,(J96-O96)*tab!$C$59))</f>
        <v>1177.4100000000001</v>
      </c>
      <c r="X96" s="123">
        <f>IF(R96="nee",0,IF((J96-O96)&lt;=0,0,IF((G96-L96)*tab!$G$59+(H96-M96)*tab!$H$59+(I96-N96)*tab!$I$59&lt;=0,0,(G96-L96)*tab!$G$59+(H96-M96)*tab!$H$59+(I96-N96)*tab!$I$59)))</f>
        <v>0</v>
      </c>
      <c r="Y96" s="123">
        <f t="shared" ref="Y96:Y124" si="16">SUM(W96:X96)</f>
        <v>1177.4100000000001</v>
      </c>
      <c r="Z96" s="5"/>
      <c r="AA96" s="22"/>
    </row>
    <row r="97" spans="2:27" ht="12" customHeight="1" x14ac:dyDescent="0.2">
      <c r="B97" s="18"/>
      <c r="C97" s="1">
        <v>3</v>
      </c>
      <c r="D97" s="118" t="s">
        <v>95</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IF(Q97="nee",0,IF((J97-O97)&lt;0,0,(J97-O97)*(tab!$C$21*tab!$E$8+tab!$D$23)))</f>
        <v>0</v>
      </c>
      <c r="T97" s="123">
        <f>IF((J97-O97)&lt;=0,0,IF((G97-L97)*tab!$E$31+(H97-M97)*tab!$F$31+(I97-N97)*tab!$G$31&lt;=0,0,(G97-L97)*tab!$E$31+(H97-M97)*tab!$F$31+(I97-N97)*tab!$G$31))</f>
        <v>0</v>
      </c>
      <c r="U97" s="123">
        <f t="shared" si="15"/>
        <v>0</v>
      </c>
      <c r="V97" s="181"/>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96</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IF(Q98="nee",0,IF((J98-O98)&lt;0,0,(J98-O98)*(tab!$C$21*tab!$E$8+tab!$D$23)))</f>
        <v>0</v>
      </c>
      <c r="T98" s="123">
        <f>IF((J98-O98)&lt;=0,0,IF((G98-L98)*tab!$E$31+(H98-M98)*tab!$F$31+(I98-N98)*tab!$G$31&lt;=0,0,(G98-L98)*tab!$E$31+(H98-M98)*tab!$F$31+(I98-N98)*tab!$G$31))</f>
        <v>0</v>
      </c>
      <c r="U98" s="123">
        <f t="shared" si="15"/>
        <v>0</v>
      </c>
      <c r="V98" s="181"/>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97</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IF(Q99="nee",0,IF((J99-O99)&lt;0,0,(J99-O99)*(tab!$C$21*tab!$E$8+tab!$D$23)))</f>
        <v>0</v>
      </c>
      <c r="T99" s="123">
        <f>IF((J99-O99)&lt;=0,0,IF((G99-L99)*tab!$E$31+(H99-M99)*tab!$F$31+(I99-N99)*tab!$G$31&lt;=0,0,(G99-L99)*tab!$E$31+(H99-M99)*tab!$F$31+(I99-N99)*tab!$G$31))</f>
        <v>0</v>
      </c>
      <c r="U99" s="123">
        <f t="shared" si="15"/>
        <v>0</v>
      </c>
      <c r="V99" s="181"/>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98</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IF(Q100="nee",0,IF((J100-O100)&lt;0,0,(J100-O100)*(tab!$C$21*tab!$E$8+tab!$D$23)))</f>
        <v>0</v>
      </c>
      <c r="T100" s="123">
        <f>IF((J100-O100)&lt;=0,0,IF((G100-L100)*tab!$E$31+(H100-M100)*tab!$F$31+(I100-N100)*tab!$G$31&lt;=0,0,(G100-L100)*tab!$E$31+(H100-M100)*tab!$F$31+(I100-N100)*tab!$G$31))</f>
        <v>0</v>
      </c>
      <c r="U100" s="123">
        <f t="shared" si="15"/>
        <v>0</v>
      </c>
      <c r="V100" s="181"/>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99</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IF(Q101="nee",0,IF((J101-O101)&lt;0,0,(J101-O101)*(tab!$C$21*tab!$E$8+tab!$D$23)))</f>
        <v>0</v>
      </c>
      <c r="T101" s="123">
        <f>IF((J101-O101)&lt;=0,0,IF((G101-L101)*tab!$E$31+(H101-M101)*tab!$F$31+(I101-N101)*tab!$G$31&lt;=0,0,(G101-L101)*tab!$E$31+(H101-M101)*tab!$F$31+(I101-N101)*tab!$G$31))</f>
        <v>0</v>
      </c>
      <c r="U101" s="123">
        <f t="shared" si="15"/>
        <v>0</v>
      </c>
      <c r="V101" s="181"/>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100</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IF(Q102="nee",0,IF((J102-O102)&lt;0,0,(J102-O102)*(tab!$C$21*tab!$E$8+tab!$D$23)))</f>
        <v>0</v>
      </c>
      <c r="T102" s="123">
        <f>IF((J102-O102)&lt;=0,0,IF((G102-L102)*tab!$E$31+(H102-M102)*tab!$F$31+(I102-N102)*tab!$G$31&lt;=0,0,(G102-L102)*tab!$E$31+(H102-M102)*tab!$F$31+(I102-N102)*tab!$G$31))</f>
        <v>0</v>
      </c>
      <c r="U102" s="123">
        <f t="shared" si="15"/>
        <v>0</v>
      </c>
      <c r="V102" s="181"/>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101</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IF(Q103="nee",0,IF((J103-O103)&lt;0,0,(J103-O103)*(tab!$C$21*tab!$E$8+tab!$D$23)))</f>
        <v>0</v>
      </c>
      <c r="T103" s="123">
        <f>IF((J103-O103)&lt;=0,0,IF((G103-L103)*tab!$E$31+(H103-M103)*tab!$F$31+(I103-N103)*tab!$G$31&lt;=0,0,(G103-L103)*tab!$E$31+(H103-M103)*tab!$F$31+(I103-N103)*tab!$G$31))</f>
        <v>0</v>
      </c>
      <c r="U103" s="123">
        <f t="shared" si="15"/>
        <v>0</v>
      </c>
      <c r="V103" s="181"/>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102</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IF(Q104="nee",0,IF((J104-O104)&lt;0,0,(J104-O104)*(tab!$C$21*tab!$E$8+tab!$D$23)))</f>
        <v>0</v>
      </c>
      <c r="T104" s="123">
        <f>IF((J104-O104)&lt;=0,0,IF((G104-L104)*tab!$E$31+(H104-M104)*tab!$F$31+(I104-N104)*tab!$G$31&lt;=0,0,(G104-L104)*tab!$E$31+(H104-M104)*tab!$F$31+(I104-N104)*tab!$G$31))</f>
        <v>0</v>
      </c>
      <c r="U104" s="123">
        <f t="shared" si="15"/>
        <v>0</v>
      </c>
      <c r="V104" s="181"/>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IF(Q105="nee",0,IF((J105-O105)&lt;0,0,(J105-O105)*(tab!$C$21*tab!$E$8+tab!$D$23)))</f>
        <v>0</v>
      </c>
      <c r="T105" s="123">
        <f>IF((J105-O105)&lt;=0,0,IF((G105-L105)*tab!$E$31+(H105-M105)*tab!$F$31+(I105-N105)*tab!$G$31&lt;=0,0,(G105-L105)*tab!$E$31+(H105-M105)*tab!$F$31+(I105-N105)*tab!$G$31))</f>
        <v>0</v>
      </c>
      <c r="U105" s="123">
        <f t="shared" si="15"/>
        <v>0</v>
      </c>
      <c r="V105" s="181"/>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103</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IF(Q106="nee",0,IF((J106-O106)&lt;0,0,(J106-O106)*(tab!$C$21*tab!$E$8+tab!$D$23)))</f>
        <v>15008.03268</v>
      </c>
      <c r="T106" s="123">
        <f>IF((J106-O106)&lt;=0,0,IF((G106-L106)*tab!$E$31+(H106-M106)*tab!$F$31+(I106-N106)*tab!$G$31&lt;=0,0,(G106-L106)*tab!$E$31+(H106-M106)*tab!$F$31+(I106-N106)*tab!$G$31))</f>
        <v>43438.434024000002</v>
      </c>
      <c r="U106" s="123">
        <f t="shared" si="15"/>
        <v>58446.466704000006</v>
      </c>
      <c r="V106" s="181"/>
      <c r="W106" s="123">
        <f>IF(R106="nee",0,IF((J106-O106)&lt;0,0,(J106-O106)*tab!$C$59))</f>
        <v>3532.2300000000005</v>
      </c>
      <c r="X106" s="123">
        <f>IF(R106="nee",0,IF((J106-O106)&lt;=0,0,IF((G106-L106)*tab!$G$59+(H106-M106)*tab!$H$59+(I106-N106)*tab!$I$59&lt;=0,0,(G106-L106)*tab!$G$59+(H106-M106)*tab!$H$59+(I106-N106)*tab!$I$59)))</f>
        <v>2557.3199999999997</v>
      </c>
      <c r="Y106" s="123">
        <f t="shared" si="16"/>
        <v>6089.55</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IF(Q107="nee",0,IF((J107-O107)&lt;0,0,(J107-O107)*(tab!$C$21*tab!$E$8+tab!$D$23)))</f>
        <v>0</v>
      </c>
      <c r="T107" s="123">
        <f>IF((J107-O107)&lt;=0,0,IF((G107-L107)*tab!$E$31+(H107-M107)*tab!$F$31+(I107-N107)*tab!$G$31&lt;=0,0,(G107-L107)*tab!$E$31+(H107-M107)*tab!$F$31+(I107-N107)*tab!$G$31))</f>
        <v>0</v>
      </c>
      <c r="U107" s="123">
        <f t="shared" si="15"/>
        <v>0</v>
      </c>
      <c r="V107" s="181"/>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IF(Q108="nee",0,IF((J108-O108)&lt;0,0,(J108-O108)*(tab!$C$21*tab!$E$8+tab!$D$23)))</f>
        <v>0</v>
      </c>
      <c r="T108" s="123">
        <f>IF((J108-O108)&lt;=0,0,IF((G108-L108)*tab!$E$31+(H108-M108)*tab!$F$31+(I108-N108)*tab!$G$31&lt;=0,0,(G108-L108)*tab!$E$31+(H108-M108)*tab!$F$31+(I108-N108)*tab!$G$31))</f>
        <v>0</v>
      </c>
      <c r="U108" s="123">
        <f t="shared" si="15"/>
        <v>0</v>
      </c>
      <c r="V108" s="181"/>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IF(Q109="nee",0,IF((J109-O109)&lt;0,0,(J109-O109)*(tab!$C$21*tab!$E$8+tab!$D$23)))</f>
        <v>0</v>
      </c>
      <c r="T109" s="123">
        <f>IF((J109-O109)&lt;=0,0,IF((G109-L109)*tab!$E$31+(H109-M109)*tab!$F$31+(I109-N109)*tab!$G$31&lt;=0,0,(G109-L109)*tab!$E$31+(H109-M109)*tab!$F$31+(I109-N109)*tab!$G$31))</f>
        <v>0</v>
      </c>
      <c r="U109" s="123">
        <f t="shared" si="15"/>
        <v>0</v>
      </c>
      <c r="V109" s="181"/>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IF(Q110="nee",0,IF((J110-O110)&lt;0,0,(J110-O110)*(tab!$C$21*tab!$E$8+tab!$D$23)))</f>
        <v>0</v>
      </c>
      <c r="T110" s="123">
        <f>IF((J110-O110)&lt;=0,0,IF((G110-L110)*tab!$E$31+(H110-M110)*tab!$F$31+(I110-N110)*tab!$G$31&lt;=0,0,(G110-L110)*tab!$E$31+(H110-M110)*tab!$F$31+(I110-N110)*tab!$G$31))</f>
        <v>0</v>
      </c>
      <c r="U110" s="123">
        <f t="shared" si="15"/>
        <v>0</v>
      </c>
      <c r="V110" s="181"/>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IF(Q111="nee",0,IF((J111-O111)&lt;0,0,(J111-O111)*(tab!$C$21*tab!$E$8+tab!$D$23)))</f>
        <v>0</v>
      </c>
      <c r="T111" s="123">
        <f>IF((J111-O111)&lt;=0,0,IF((G111-L111)*tab!$E$31+(H111-M111)*tab!$F$31+(I111-N111)*tab!$G$31&lt;=0,0,(G111-L111)*tab!$E$31+(H111-M111)*tab!$F$31+(I111-N111)*tab!$G$31))</f>
        <v>0</v>
      </c>
      <c r="U111" s="123">
        <f t="shared" si="15"/>
        <v>0</v>
      </c>
      <c r="V111" s="181"/>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IF(Q112="nee",0,IF((J112-O112)&lt;0,0,(J112-O112)*(tab!$C$21*tab!$E$8+tab!$D$23)))</f>
        <v>0</v>
      </c>
      <c r="T112" s="123">
        <f>IF((J112-O112)&lt;=0,0,IF((G112-L112)*tab!$E$31+(H112-M112)*tab!$F$31+(I112-N112)*tab!$G$31&lt;=0,0,(G112-L112)*tab!$E$31+(H112-M112)*tab!$F$31+(I112-N112)*tab!$G$31))</f>
        <v>0</v>
      </c>
      <c r="U112" s="123">
        <f t="shared" si="15"/>
        <v>0</v>
      </c>
      <c r="V112" s="181"/>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IF(Q113="nee",0,IF((J113-O113)&lt;0,0,(J113-O113)*(tab!$C$21*tab!$E$8+tab!$D$23)))</f>
        <v>0</v>
      </c>
      <c r="T113" s="123">
        <f>IF((J113-O113)&lt;=0,0,IF((G113-L113)*tab!$E$31+(H113-M113)*tab!$F$31+(I113-N113)*tab!$G$31&lt;=0,0,(G113-L113)*tab!$E$31+(H113-M113)*tab!$F$31+(I113-N113)*tab!$G$31))</f>
        <v>0</v>
      </c>
      <c r="U113" s="123">
        <f t="shared" si="15"/>
        <v>0</v>
      </c>
      <c r="V113" s="181"/>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IF(Q114="nee",0,IF((J114-O114)&lt;0,0,(J114-O114)*(tab!$C$21*tab!$E$8+tab!$D$23)))</f>
        <v>0</v>
      </c>
      <c r="T114" s="123">
        <f>IF((J114-O114)&lt;=0,0,IF((G114-L114)*tab!$E$31+(H114-M114)*tab!$F$31+(I114-N114)*tab!$G$31&lt;=0,0,(G114-L114)*tab!$E$31+(H114-M114)*tab!$F$31+(I114-N114)*tab!$G$31))</f>
        <v>0</v>
      </c>
      <c r="U114" s="123">
        <f t="shared" si="15"/>
        <v>0</v>
      </c>
      <c r="V114" s="181"/>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IF(Q115="nee",0,IF((J115-O115)&lt;0,0,(J115-O115)*(tab!$C$21*tab!$E$8+tab!$D$23)))</f>
        <v>0</v>
      </c>
      <c r="T115" s="123">
        <f>IF((J115-O115)&lt;=0,0,IF((G115-L115)*tab!$E$31+(H115-M115)*tab!$F$31+(I115-N115)*tab!$G$31&lt;=0,0,(G115-L115)*tab!$E$31+(H115-M115)*tab!$F$31+(I115-N115)*tab!$G$31))</f>
        <v>0</v>
      </c>
      <c r="U115" s="123">
        <f t="shared" si="15"/>
        <v>0</v>
      </c>
      <c r="V115" s="181"/>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IF(Q116="nee",0,IF((J116-O116)&lt;0,0,(J116-O116)*(tab!$C$21*tab!$E$8+tab!$D$23)))</f>
        <v>0</v>
      </c>
      <c r="T116" s="123">
        <f>IF((J116-O116)&lt;=0,0,IF((G116-L116)*tab!$E$31+(H116-M116)*tab!$F$31+(I116-N116)*tab!$G$31&lt;=0,0,(G116-L116)*tab!$E$31+(H116-M116)*tab!$F$31+(I116-N116)*tab!$G$31))</f>
        <v>0</v>
      </c>
      <c r="U116" s="123">
        <f t="shared" si="15"/>
        <v>0</v>
      </c>
      <c r="V116" s="181"/>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IF(Q117="nee",0,IF((J117-O117)&lt;0,0,(J117-O117)*(tab!$C$21*tab!$E$8+tab!$D$23)))</f>
        <v>0</v>
      </c>
      <c r="T117" s="123">
        <f>IF((J117-O117)&lt;=0,0,IF((G117-L117)*tab!$E$31+(H117-M117)*tab!$F$31+(I117-N117)*tab!$G$31&lt;=0,0,(G117-L117)*tab!$E$31+(H117-M117)*tab!$F$31+(I117-N117)*tab!$G$31))</f>
        <v>0</v>
      </c>
      <c r="U117" s="123">
        <f t="shared" si="15"/>
        <v>0</v>
      </c>
      <c r="V117" s="181"/>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IF(Q118="nee",0,IF((J118-O118)&lt;0,0,(J118-O118)*(tab!$C$21*tab!$E$8+tab!$D$23)))</f>
        <v>0</v>
      </c>
      <c r="T118" s="123">
        <f>IF((J118-O118)&lt;=0,0,IF((G118-L118)*tab!$E$31+(H118-M118)*tab!$F$31+(I118-N118)*tab!$G$31&lt;=0,0,(G118-L118)*tab!$E$31+(H118-M118)*tab!$F$31+(I118-N118)*tab!$G$31))</f>
        <v>0</v>
      </c>
      <c r="U118" s="123">
        <f t="shared" si="15"/>
        <v>0</v>
      </c>
      <c r="V118" s="181"/>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IF(Q119="nee",0,IF((J119-O119)&lt;0,0,(J119-O119)*(tab!$C$21*tab!$E$8+tab!$D$23)))</f>
        <v>0</v>
      </c>
      <c r="T119" s="123">
        <f>IF((J119-O119)&lt;=0,0,IF((G119-L119)*tab!$E$31+(H119-M119)*tab!$F$31+(I119-N119)*tab!$G$31&lt;=0,0,(G119-L119)*tab!$E$31+(H119-M119)*tab!$F$31+(I119-N119)*tab!$G$31))</f>
        <v>0</v>
      </c>
      <c r="U119" s="123">
        <f t="shared" si="15"/>
        <v>0</v>
      </c>
      <c r="V119" s="181"/>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IF(Q120="nee",0,IF((J120-O120)&lt;0,0,(J120-O120)*(tab!$C$21*tab!$E$8+tab!$D$23)))</f>
        <v>0</v>
      </c>
      <c r="T120" s="123">
        <f>IF((J120-O120)&lt;=0,0,IF((G120-L120)*tab!$E$31+(H120-M120)*tab!$F$31+(I120-N120)*tab!$G$31&lt;=0,0,(G120-L120)*tab!$E$31+(H120-M120)*tab!$F$31+(I120-N120)*tab!$G$31))</f>
        <v>0</v>
      </c>
      <c r="U120" s="123">
        <f t="shared" si="15"/>
        <v>0</v>
      </c>
      <c r="V120" s="181"/>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IF(Q121="nee",0,IF((J121-O121)&lt;0,0,(J121-O121)*(tab!$C$21*tab!$E$8+tab!$D$23)))</f>
        <v>0</v>
      </c>
      <c r="T121" s="123">
        <f>IF((J121-O121)&lt;=0,0,IF((G121-L121)*tab!$E$31+(H121-M121)*tab!$F$31+(I121-N121)*tab!$G$31&lt;=0,0,(G121-L121)*tab!$E$31+(H121-M121)*tab!$F$31+(I121-N121)*tab!$G$31))</f>
        <v>0</v>
      </c>
      <c r="U121" s="123">
        <f t="shared" si="15"/>
        <v>0</v>
      </c>
      <c r="V121" s="181"/>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IF(Q122="nee",0,IF((J122-O122)&lt;0,0,(J122-O122)*(tab!$C$21*tab!$E$8+tab!$D$23)))</f>
        <v>0</v>
      </c>
      <c r="T122" s="123">
        <f>IF((J122-O122)&lt;=0,0,IF((G122-L122)*tab!$E$31+(H122-M122)*tab!$F$31+(I122-N122)*tab!$G$31&lt;=0,0,(G122-L122)*tab!$E$31+(H122-M122)*tab!$F$31+(I122-N122)*tab!$G$31))</f>
        <v>0</v>
      </c>
      <c r="U122" s="123">
        <f t="shared" si="15"/>
        <v>0</v>
      </c>
      <c r="V122" s="181"/>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IF(Q123="nee",0,IF((J123-O123)&lt;0,0,(J123-O123)*(tab!$C$21*tab!$E$8+tab!$D$23)))</f>
        <v>0</v>
      </c>
      <c r="T123" s="123">
        <f>IF((J123-O123)&lt;=0,0,IF((G123-L123)*tab!$E$31+(H123-M123)*tab!$F$31+(I123-N123)*tab!$G$31&lt;=0,0,(G123-L123)*tab!$E$31+(H123-M123)*tab!$F$31+(I123-N123)*tab!$G$31))</f>
        <v>0</v>
      </c>
      <c r="U123" s="123">
        <f t="shared" si="15"/>
        <v>0</v>
      </c>
      <c r="V123" s="181"/>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IF(Q124="nee",0,IF((J124-O124)&lt;0,0,(J124-O124)*(tab!$C$21*tab!$E$8+tab!$D$23)))</f>
        <v>0</v>
      </c>
      <c r="T124" s="123">
        <f>IF((J124-O124)&lt;=0,0,IF((G124-L124)*tab!$E$31+(H124-M124)*tab!$F$31+(I124-N124)*tab!$G$31&lt;=0,0,(G124-L124)*tab!$E$31+(H124-M124)*tab!$F$31+(I124-N124)*tab!$G$31))</f>
        <v>0</v>
      </c>
      <c r="U124" s="123">
        <f t="shared" si="15"/>
        <v>0</v>
      </c>
      <c r="V124" s="181"/>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25013.3878</v>
      </c>
      <c r="T125" s="197">
        <f t="shared" si="17"/>
        <v>43438.434024000002</v>
      </c>
      <c r="U125" s="197">
        <f t="shared" si="17"/>
        <v>68451.821824000013</v>
      </c>
      <c r="V125" s="117"/>
      <c r="W125" s="196">
        <f>SUM(W95:W124)</f>
        <v>5887.0500000000011</v>
      </c>
      <c r="X125" s="196">
        <f>SUM(X95:X124)</f>
        <v>2640.95</v>
      </c>
      <c r="Y125" s="196">
        <f>SUM(Y95:Y124)</f>
        <v>8528</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111</v>
      </c>
      <c r="T128" s="81"/>
      <c r="U128" s="40" t="s">
        <v>58</v>
      </c>
      <c r="V128" s="40"/>
      <c r="W128" s="76" t="s">
        <v>130</v>
      </c>
      <c r="X128" s="40"/>
      <c r="Y128" s="40" t="s">
        <v>58</v>
      </c>
      <c r="Z128" s="51"/>
      <c r="AA128" s="22"/>
    </row>
    <row r="129" spans="1:58"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112</v>
      </c>
      <c r="V129" s="40"/>
      <c r="W129" s="42" t="s">
        <v>67</v>
      </c>
      <c r="X129" s="42" t="s">
        <v>68</v>
      </c>
      <c r="Y129" s="40" t="s">
        <v>62</v>
      </c>
      <c r="Z129" s="51"/>
      <c r="AA129" s="22"/>
    </row>
    <row r="130" spans="1:58" ht="12" customHeight="1" x14ac:dyDescent="0.2">
      <c r="B130" s="18"/>
      <c r="C130" s="1"/>
      <c r="D130" s="38" t="s">
        <v>65</v>
      </c>
      <c r="E130" s="38"/>
      <c r="F130" s="45"/>
      <c r="G130" s="98"/>
      <c r="H130" s="98"/>
      <c r="I130" s="98"/>
      <c r="J130" s="47"/>
      <c r="K130" s="47"/>
      <c r="L130" s="98"/>
      <c r="M130" s="98"/>
      <c r="N130" s="98"/>
      <c r="O130" s="47"/>
      <c r="P130" s="47"/>
      <c r="Q130" s="82"/>
      <c r="R130" s="82"/>
      <c r="S130" s="198">
        <f>+S53</f>
        <v>26485.317320000002</v>
      </c>
      <c r="T130" s="198">
        <f>+T53</f>
        <v>102516.00611199997</v>
      </c>
      <c r="U130" s="198">
        <f>+U53</f>
        <v>129001.32343199998</v>
      </c>
      <c r="V130" s="94"/>
      <c r="W130" s="53">
        <f>+W53</f>
        <v>4476.01</v>
      </c>
      <c r="X130" s="53">
        <f>+X53</f>
        <v>8337.5800000000017</v>
      </c>
      <c r="Y130" s="53">
        <f>+Y53</f>
        <v>12813.59</v>
      </c>
      <c r="Z130" s="48"/>
      <c r="AA130" s="22"/>
    </row>
    <row r="131" spans="1:58" ht="12" customHeight="1" x14ac:dyDescent="0.2">
      <c r="B131" s="18"/>
      <c r="C131" s="1"/>
      <c r="D131" s="38" t="s">
        <v>69</v>
      </c>
      <c r="E131" s="38"/>
      <c r="F131" s="45"/>
      <c r="G131" s="98"/>
      <c r="H131" s="98"/>
      <c r="I131" s="98"/>
      <c r="J131" s="47"/>
      <c r="K131" s="47"/>
      <c r="L131" s="98"/>
      <c r="M131" s="98"/>
      <c r="N131" s="98"/>
      <c r="O131" s="47"/>
      <c r="P131" s="47"/>
      <c r="Q131" s="82"/>
      <c r="R131" s="82"/>
      <c r="S131" s="198">
        <f>+S89</f>
        <v>13676.122360000001</v>
      </c>
      <c r="T131" s="198">
        <f>+T89</f>
        <v>41893.233319999999</v>
      </c>
      <c r="U131" s="198">
        <f>+U89</f>
        <v>55569.355680000008</v>
      </c>
      <c r="V131" s="94"/>
      <c r="W131" s="53">
        <f>+W89</f>
        <v>2796.15</v>
      </c>
      <c r="X131" s="53">
        <f>+X89</f>
        <v>3605.6400000000003</v>
      </c>
      <c r="Y131" s="53">
        <f>+Y89</f>
        <v>6401.7900000000009</v>
      </c>
      <c r="Z131" s="48"/>
      <c r="AA131" s="22"/>
    </row>
    <row r="132" spans="1:58" ht="12" customHeight="1" x14ac:dyDescent="0.2">
      <c r="B132" s="18"/>
      <c r="C132" s="1"/>
      <c r="D132" s="38" t="s">
        <v>66</v>
      </c>
      <c r="E132" s="38"/>
      <c r="F132" s="45"/>
      <c r="G132" s="98"/>
      <c r="H132" s="98"/>
      <c r="I132" s="98"/>
      <c r="J132" s="47"/>
      <c r="K132" s="47"/>
      <c r="L132" s="98"/>
      <c r="M132" s="98"/>
      <c r="N132" s="98"/>
      <c r="O132" s="47"/>
      <c r="P132" s="47"/>
      <c r="Q132" s="82"/>
      <c r="R132" s="82"/>
      <c r="S132" s="198">
        <f t="shared" ref="S132:U132" si="18">+S125</f>
        <v>25013.3878</v>
      </c>
      <c r="T132" s="198">
        <f t="shared" si="18"/>
        <v>43438.434024000002</v>
      </c>
      <c r="U132" s="198">
        <f t="shared" si="18"/>
        <v>68451.821824000013</v>
      </c>
      <c r="V132" s="94"/>
      <c r="W132" s="60">
        <f>+W125</f>
        <v>5887.0500000000011</v>
      </c>
      <c r="X132" s="60">
        <f>+X125</f>
        <v>2640.95</v>
      </c>
      <c r="Y132" s="60">
        <f>+Y125</f>
        <v>8528</v>
      </c>
      <c r="Z132" s="48"/>
      <c r="AA132" s="22"/>
    </row>
    <row r="133" spans="1:58"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8" ht="12" customHeight="1" x14ac:dyDescent="0.2">
      <c r="B134" s="18"/>
      <c r="C134" s="1"/>
      <c r="D134" s="38" t="s">
        <v>113</v>
      </c>
      <c r="E134" s="38"/>
      <c r="F134" s="45"/>
      <c r="G134" s="98"/>
      <c r="H134" s="98"/>
      <c r="I134" s="98"/>
      <c r="J134" s="47"/>
      <c r="K134" s="47"/>
      <c r="L134" s="98"/>
      <c r="M134" s="98"/>
      <c r="N134" s="98"/>
      <c r="O134" s="47"/>
      <c r="P134" s="47"/>
      <c r="Q134" s="47"/>
      <c r="R134" s="47"/>
      <c r="S134" s="196">
        <f>SUM(S130:S133)</f>
        <v>65174.827480000007</v>
      </c>
      <c r="T134" s="196">
        <f>SUM(T130:T133)</f>
        <v>187847.67345599999</v>
      </c>
      <c r="U134" s="196">
        <f>SUM(U130:U133)</f>
        <v>253022.500936</v>
      </c>
      <c r="V134" s="54"/>
      <c r="W134" s="199">
        <f>SUM(W130:W133)</f>
        <v>13159.210000000001</v>
      </c>
      <c r="X134" s="199">
        <f>SUM(X130:X133)</f>
        <v>14584.170000000002</v>
      </c>
      <c r="Y134" s="199">
        <f>SUM(Y130:Y133)</f>
        <v>27743.38</v>
      </c>
      <c r="Z134" s="48"/>
      <c r="AA134" s="22"/>
    </row>
    <row r="135" spans="1:58"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8"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row>
    <row r="137" spans="1:58"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8" ht="12" customHeight="1" x14ac:dyDescent="0.2">
      <c r="Z138" s="48"/>
      <c r="AA138" s="48"/>
    </row>
    <row r="139" spans="1:58" ht="12" customHeight="1" x14ac:dyDescent="0.2">
      <c r="A139" s="12"/>
      <c r="Z139" s="48"/>
      <c r="AA139" s="48"/>
    </row>
    <row r="140" spans="1:58" ht="12" customHeight="1" x14ac:dyDescent="0.2">
      <c r="A140" s="12"/>
      <c r="Z140" s="48"/>
      <c r="AA140" s="48"/>
    </row>
    <row r="141" spans="1:58" ht="12" customHeight="1" x14ac:dyDescent="0.2">
      <c r="A141" s="12"/>
      <c r="Z141" s="48"/>
      <c r="AA141" s="48"/>
    </row>
    <row r="142" spans="1:58" ht="12" customHeight="1" x14ac:dyDescent="0.2">
      <c r="A142" s="12"/>
    </row>
    <row r="143" spans="1:58"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topLeftCell="A70"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110</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PO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48</v>
      </c>
      <c r="E8" s="200"/>
      <c r="F8" s="200"/>
      <c r="G8" s="203" t="str">
        <f>+'1 februari'!G8</f>
        <v>SWV PO ergens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49</v>
      </c>
      <c r="E9" s="200"/>
      <c r="F9" s="200"/>
      <c r="G9" s="203" t="s">
        <v>93</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50</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54</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116</v>
      </c>
      <c r="D15" s="192"/>
      <c r="E15" s="192"/>
      <c r="F15" s="192"/>
      <c r="G15" s="190" t="s">
        <v>117</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114</v>
      </c>
      <c r="D16" s="187"/>
      <c r="E16" s="188" t="s">
        <v>35</v>
      </c>
      <c r="F16" s="188"/>
      <c r="G16" s="187" t="s">
        <v>115</v>
      </c>
      <c r="H16" s="189"/>
      <c r="I16" s="189"/>
      <c r="J16" s="194" t="s">
        <v>120</v>
      </c>
      <c r="K16" s="189"/>
      <c r="L16" s="183"/>
      <c r="M16" s="183"/>
      <c r="N16" s="183"/>
      <c r="O16" s="21"/>
      <c r="P16" s="183"/>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56</v>
      </c>
      <c r="E19" s="27"/>
      <c r="F19" s="27"/>
      <c r="G19" s="28" t="s">
        <v>122</v>
      </c>
      <c r="H19" s="29"/>
      <c r="I19" s="29"/>
      <c r="J19" s="30"/>
      <c r="K19" s="30"/>
      <c r="L19" s="28"/>
      <c r="M19" s="29"/>
      <c r="N19" s="120"/>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1"/>
      <c r="J20" s="106"/>
      <c r="K20" s="106"/>
      <c r="L20" s="107"/>
      <c r="M20" s="105"/>
      <c r="N20" s="122"/>
      <c r="O20" s="106"/>
      <c r="P20" s="106"/>
      <c r="Q20" s="79" t="s">
        <v>87</v>
      </c>
      <c r="R20" s="81" t="s">
        <v>87</v>
      </c>
      <c r="S20" s="180" t="s">
        <v>78</v>
      </c>
      <c r="T20" s="106"/>
      <c r="U20" s="106"/>
      <c r="V20" s="106"/>
      <c r="W20" s="81" t="s">
        <v>76</v>
      </c>
      <c r="X20" s="35"/>
      <c r="Y20" s="35"/>
      <c r="Z20" s="36"/>
      <c r="AA20" s="37"/>
    </row>
    <row r="21" spans="2:27" s="104" customFormat="1" ht="12" customHeight="1" x14ac:dyDescent="0.2">
      <c r="B21" s="75"/>
      <c r="C21" s="100"/>
      <c r="D21" s="83" t="s">
        <v>57</v>
      </c>
      <c r="E21" s="101"/>
      <c r="F21" s="102"/>
      <c r="G21" s="76" t="s">
        <v>108</v>
      </c>
      <c r="H21" s="39"/>
      <c r="I21" s="39"/>
      <c r="J21" s="39"/>
      <c r="K21" s="39"/>
      <c r="L21" s="76" t="s">
        <v>109</v>
      </c>
      <c r="M21" s="39"/>
      <c r="N21" s="39"/>
      <c r="O21" s="39"/>
      <c r="P21" s="39"/>
      <c r="Q21" s="81" t="s">
        <v>88</v>
      </c>
      <c r="R21" s="81" t="s">
        <v>90</v>
      </c>
      <c r="S21" s="76" t="s">
        <v>111</v>
      </c>
      <c r="T21" s="81"/>
      <c r="U21" s="40" t="s">
        <v>58</v>
      </c>
      <c r="V21" s="40"/>
      <c r="W21" s="76" t="s">
        <v>130</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89</v>
      </c>
      <c r="R22" s="81" t="s">
        <v>89</v>
      </c>
      <c r="S22" s="74" t="s">
        <v>67</v>
      </c>
      <c r="T22" s="74" t="s">
        <v>68</v>
      </c>
      <c r="U22" s="40" t="s">
        <v>112</v>
      </c>
      <c r="V22" s="40"/>
      <c r="W22" s="42" t="s">
        <v>67</v>
      </c>
      <c r="X22" s="42" t="s">
        <v>68</v>
      </c>
      <c r="Y22" s="40" t="s">
        <v>62</v>
      </c>
      <c r="Z22" s="5"/>
      <c r="AA22" s="22"/>
    </row>
    <row r="23" spans="2:27" ht="12" customHeight="1" x14ac:dyDescent="0.2">
      <c r="B23" s="18"/>
      <c r="C23" s="1">
        <v>1</v>
      </c>
      <c r="D23" s="211" t="str">
        <f>+'1 febr 2016'!D23</f>
        <v>A</v>
      </c>
      <c r="E23" s="211" t="str">
        <f>+'1 febr 2016'!E23</f>
        <v>88SV</v>
      </c>
      <c r="F23" s="43"/>
      <c r="G23" s="44">
        <v>2</v>
      </c>
      <c r="H23" s="44">
        <v>0</v>
      </c>
      <c r="I23" s="44">
        <v>0</v>
      </c>
      <c r="J23" s="68">
        <f>SUM(G23:I23)</f>
        <v>2</v>
      </c>
      <c r="K23" s="42"/>
      <c r="L23" s="44">
        <v>0</v>
      </c>
      <c r="M23" s="44">
        <v>0</v>
      </c>
      <c r="N23" s="44">
        <v>1</v>
      </c>
      <c r="O23" s="68">
        <f>SUM(L23:N23)</f>
        <v>1</v>
      </c>
      <c r="P23" s="42"/>
      <c r="Q23" s="93" t="s">
        <v>55</v>
      </c>
      <c r="R23" s="93" t="s">
        <v>55</v>
      </c>
      <c r="S23" s="123">
        <f>IF(Q23="nee",0,IF((J23-O23)&lt;0,0,(J23-O23)*(tab!$C$19*tab!$F$8+tab!$D$23)))</f>
        <v>3783.6167600000003</v>
      </c>
      <c r="T23" s="123">
        <f>IF((J23-O23)&lt;=0,0,IF((G23-L23)*tab!$E$29+(H23-M23)*tab!$F$29+(I23-N23)*tab!$G$29&lt;=0,0,(G23-L23)*tab!$E$29+(H23-M23)*tab!$F$29+(I23-N23)*tab!$G$29))</f>
        <v>0</v>
      </c>
      <c r="U23" s="123">
        <f>IF(SUM(S23:T23)&lt;0,0,SUM(S23:T23))</f>
        <v>3783.6167600000003</v>
      </c>
      <c r="V23" s="181"/>
      <c r="W23" s="123">
        <f>IF(R23="nee",0,IF((J23-O23)&lt;0,0,(J23-O23)*tab!$C$57))</f>
        <v>639.42999999999995</v>
      </c>
      <c r="X23" s="123">
        <f>IF(R23="nee",0,IF((J23-O23)&lt;=0,0,IF((G23-L23)*tab!$G$57+(H23-M23)*tab!$H$57+(I23-N23)*tab!$I$57&lt;=0,0,(G23-L23)*tab!$G$57+(H23-M23)*tab!$H$57+(I23-N23)*tab!$I$57)))</f>
        <v>0</v>
      </c>
      <c r="Y23" s="123">
        <f>SUM(W23:X23)</f>
        <v>639.42999999999995</v>
      </c>
      <c r="Z23" s="5"/>
      <c r="AA23" s="22"/>
    </row>
    <row r="24" spans="2:27" ht="12" customHeight="1" x14ac:dyDescent="0.2">
      <c r="B24" s="18"/>
      <c r="C24" s="1">
        <v>2</v>
      </c>
      <c r="D24" s="211" t="str">
        <f>+'1 febr 2016'!D24</f>
        <v xml:space="preserve">B </v>
      </c>
      <c r="E24" s="211" t="str">
        <f>+'1 febr 2016'!E24</f>
        <v>88MK</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3">
        <f>IF(Q24="nee",0,IF((J24-O24)&lt;0,0,(J24-O24)*(tab!$C$19*tab!$F$8+tab!$D$23)))</f>
        <v>3783.6167600000003</v>
      </c>
      <c r="T24" s="123">
        <f>IF((J24-O24)&lt;=0,0,IF((G24-L24)*tab!$E$29+(H24-M24)*tab!$F$29+(I24-N24)*tab!$G$29&lt;=0,0,(G24-L24)*tab!$E$29+(H24-M24)*tab!$F$29+(I24-N24)*tab!$G$29))</f>
        <v>0</v>
      </c>
      <c r="U24" s="123">
        <f t="shared" ref="U24:U52" si="2">IF(SUM(S24:T24)&lt;0,0,SUM(S24:T24))</f>
        <v>3783.6167600000003</v>
      </c>
      <c r="V24" s="181"/>
      <c r="W24" s="123">
        <f>IF(R24="nee",0,IF((J24-O24)&lt;0,0,(J24-O24)*tab!$C$57))</f>
        <v>639.42999999999995</v>
      </c>
      <c r="X24" s="123">
        <f>IF(R24="nee",0,IF((J24-O24)&lt;=0,0,IF((G24-L24)*tab!$G$57+(H24-M24)*tab!$H$57+(I24-N24)*tab!$I$57&lt;=0,0,(G24-L24)*tab!$G$57+(H24-M24)*tab!$H$57+(I24-N24)*tab!$I$57)))</f>
        <v>0</v>
      </c>
      <c r="Y24" s="123">
        <f t="shared" ref="Y24:Y52" si="3">SUM(W24:X24)</f>
        <v>639.42999999999995</v>
      </c>
      <c r="Z24" s="5"/>
      <c r="AA24" s="22"/>
    </row>
    <row r="25" spans="2:27" ht="12" customHeight="1" x14ac:dyDescent="0.2">
      <c r="B25" s="18"/>
      <c r="C25" s="1">
        <v>3</v>
      </c>
      <c r="D25" s="211">
        <f>+'1 febr 2016'!D25</f>
        <v>0</v>
      </c>
      <c r="E25" s="211">
        <f>+'1 febr 2016'!E25</f>
        <v>0</v>
      </c>
      <c r="F25" s="43"/>
      <c r="G25" s="44">
        <v>0</v>
      </c>
      <c r="H25" s="44">
        <v>0</v>
      </c>
      <c r="I25" s="44">
        <v>1</v>
      </c>
      <c r="J25" s="68">
        <f t="shared" si="0"/>
        <v>1</v>
      </c>
      <c r="K25" s="42"/>
      <c r="L25" s="44">
        <v>2</v>
      </c>
      <c r="M25" s="44">
        <v>0</v>
      </c>
      <c r="N25" s="44">
        <v>0</v>
      </c>
      <c r="O25" s="68">
        <f t="shared" si="1"/>
        <v>2</v>
      </c>
      <c r="P25" s="42"/>
      <c r="Q25" s="93" t="s">
        <v>55</v>
      </c>
      <c r="R25" s="93" t="s">
        <v>55</v>
      </c>
      <c r="S25" s="123">
        <f>IF(Q25="nee",0,IF((J25-O25)&lt;0,0,(J25-O25)*(tab!$C$19*tab!$F$8+tab!$D$23)))</f>
        <v>0</v>
      </c>
      <c r="T25" s="123">
        <f>IF((J25-O25)&lt;=0,0,IF((G25-L25)*tab!$E$29+(H25-M25)*tab!$F$29+(I25-N25)*tab!$G$29&lt;=0,0,(G25-L25)*tab!$E$29+(H25-M25)*tab!$F$29+(I25-N25)*tab!$G$29))</f>
        <v>0</v>
      </c>
      <c r="U25" s="123">
        <f t="shared" si="2"/>
        <v>0</v>
      </c>
      <c r="V25" s="181"/>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11">
        <f>+'1 febr 2016'!D26</f>
        <v>0</v>
      </c>
      <c r="E26" s="211">
        <f>+'1 febr 2016'!E26</f>
        <v>0</v>
      </c>
      <c r="F26" s="43"/>
      <c r="G26" s="44">
        <v>0</v>
      </c>
      <c r="H26" s="44">
        <v>0</v>
      </c>
      <c r="I26" s="44">
        <v>2</v>
      </c>
      <c r="J26" s="68">
        <f t="shared" si="0"/>
        <v>2</v>
      </c>
      <c r="K26" s="42"/>
      <c r="L26" s="44">
        <v>3</v>
      </c>
      <c r="M26" s="44">
        <v>0</v>
      </c>
      <c r="N26" s="44">
        <v>0</v>
      </c>
      <c r="O26" s="68">
        <f t="shared" si="1"/>
        <v>3</v>
      </c>
      <c r="P26" s="42"/>
      <c r="Q26" s="93" t="s">
        <v>55</v>
      </c>
      <c r="R26" s="93" t="s">
        <v>55</v>
      </c>
      <c r="S26" s="123">
        <f>IF(Q26="nee",0,IF((J26-O26)&lt;0,0,(J26-O26)*(tab!$C$19*tab!$F$8+tab!$D$23)))</f>
        <v>0</v>
      </c>
      <c r="T26" s="123">
        <f>IF((J26-O26)&lt;=0,0,IF((G26-L26)*tab!$E$29+(H26-M26)*tab!$F$29+(I26-N26)*tab!$G$29&lt;=0,0,(G26-L26)*tab!$E$29+(H26-M26)*tab!$F$29+(I26-N26)*tab!$G$29))</f>
        <v>0</v>
      </c>
      <c r="U26" s="123">
        <f t="shared" si="2"/>
        <v>0</v>
      </c>
      <c r="V26" s="181"/>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11">
        <f>+'1 febr 2016'!D27</f>
        <v>0</v>
      </c>
      <c r="E27" s="211">
        <f>+'1 febr 2016'!E27</f>
        <v>0</v>
      </c>
      <c r="F27" s="43"/>
      <c r="G27" s="44">
        <v>4</v>
      </c>
      <c r="H27" s="44">
        <v>0</v>
      </c>
      <c r="I27" s="44">
        <v>0</v>
      </c>
      <c r="J27" s="68">
        <f t="shared" si="0"/>
        <v>4</v>
      </c>
      <c r="K27" s="42"/>
      <c r="L27" s="44">
        <v>0</v>
      </c>
      <c r="M27" s="44">
        <v>0</v>
      </c>
      <c r="N27" s="44">
        <v>3</v>
      </c>
      <c r="O27" s="68">
        <f t="shared" si="1"/>
        <v>3</v>
      </c>
      <c r="P27" s="42"/>
      <c r="Q27" s="93" t="s">
        <v>55</v>
      </c>
      <c r="R27" s="93" t="s">
        <v>55</v>
      </c>
      <c r="S27" s="123">
        <f>IF(Q27="nee",0,IF((J27-O27)&lt;0,0,(J27-O27)*(tab!$C$19*tab!$F$8+tab!$D$23)))</f>
        <v>3783.6167600000003</v>
      </c>
      <c r="T27" s="123">
        <f>IF((J27-O27)&lt;=0,0,IF((G27-L27)*tab!$E$29+(H27-M27)*tab!$F$29+(I27-N27)*tab!$G$29&lt;=0,0,(G27-L27)*tab!$E$29+(H27-M27)*tab!$F$29+(I27-N27)*tab!$G$29))</f>
        <v>0</v>
      </c>
      <c r="U27" s="123">
        <f t="shared" si="2"/>
        <v>3783.6167600000003</v>
      </c>
      <c r="V27" s="181"/>
      <c r="W27" s="123">
        <f>IF(R27="nee",0,IF((J27-O27)&lt;0,0,(J27-O27)*tab!$C$57))</f>
        <v>639.42999999999995</v>
      </c>
      <c r="X27" s="123">
        <f>IF(R27="nee",0,IF((J27-O27)&lt;=0,0,IF((G27-L27)*tab!$G$57+(H27-M27)*tab!$H$57+(I27-N27)*tab!$I$57&lt;=0,0,(G27-L27)*tab!$G$57+(H27-M27)*tab!$H$57+(I27-N27)*tab!$I$57)))</f>
        <v>0</v>
      </c>
      <c r="Y27" s="123">
        <f t="shared" si="3"/>
        <v>639.42999999999995</v>
      </c>
      <c r="Z27" s="5"/>
      <c r="AA27" s="22"/>
    </row>
    <row r="28" spans="2:27" ht="12" customHeight="1" x14ac:dyDescent="0.2">
      <c r="B28" s="18"/>
      <c r="C28" s="1">
        <v>6</v>
      </c>
      <c r="D28" s="211">
        <f>+'1 febr 2016'!D28</f>
        <v>0</v>
      </c>
      <c r="E28" s="211">
        <f>+'1 febr 2016'!E28</f>
        <v>0</v>
      </c>
      <c r="F28" s="43"/>
      <c r="G28" s="44">
        <v>4</v>
      </c>
      <c r="H28" s="44">
        <v>0</v>
      </c>
      <c r="I28" s="44">
        <v>0</v>
      </c>
      <c r="J28" s="68">
        <f t="shared" si="0"/>
        <v>4</v>
      </c>
      <c r="K28" s="42"/>
      <c r="L28" s="44">
        <v>0</v>
      </c>
      <c r="M28" s="44">
        <v>0</v>
      </c>
      <c r="N28" s="44">
        <v>5</v>
      </c>
      <c r="O28" s="68">
        <f t="shared" si="1"/>
        <v>5</v>
      </c>
      <c r="P28" s="42"/>
      <c r="Q28" s="93" t="s">
        <v>55</v>
      </c>
      <c r="R28" s="93" t="s">
        <v>55</v>
      </c>
      <c r="S28" s="123">
        <f>IF(Q28="nee",0,IF((J28-O28)&lt;0,0,(J28-O28)*(tab!$C$19*tab!$F$8+tab!$D$23)))</f>
        <v>0</v>
      </c>
      <c r="T28" s="123">
        <f>IF((J28-O28)&lt;=0,0,IF((G28-L28)*tab!$E$29+(H28-M28)*tab!$F$29+(I28-N28)*tab!$G$29&lt;=0,0,(G28-L28)*tab!$E$29+(H28-M28)*tab!$F$29+(I28-N28)*tab!$G$29))</f>
        <v>0</v>
      </c>
      <c r="U28" s="123">
        <f t="shared" si="2"/>
        <v>0</v>
      </c>
      <c r="V28" s="181"/>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11">
        <f>+'1 febr 2016'!D29</f>
        <v>0</v>
      </c>
      <c r="E29" s="211">
        <f>+'1 febr 2016'!E29</f>
        <v>0</v>
      </c>
      <c r="F29" s="43"/>
      <c r="G29" s="44">
        <v>0</v>
      </c>
      <c r="H29" s="44">
        <v>0</v>
      </c>
      <c r="I29" s="44">
        <v>5</v>
      </c>
      <c r="J29" s="68">
        <f t="shared" si="0"/>
        <v>5</v>
      </c>
      <c r="K29" s="42"/>
      <c r="L29" s="44">
        <v>4</v>
      </c>
      <c r="M29" s="44">
        <v>0</v>
      </c>
      <c r="N29" s="44">
        <v>0</v>
      </c>
      <c r="O29" s="68">
        <f t="shared" si="1"/>
        <v>4</v>
      </c>
      <c r="P29" s="42"/>
      <c r="Q29" s="93" t="s">
        <v>55</v>
      </c>
      <c r="R29" s="93" t="s">
        <v>55</v>
      </c>
      <c r="S29" s="123">
        <f>IF(Q29="nee",0,IF((J29-O29)&lt;0,0,(J29-O29)*(tab!$C$19*tab!$F$8+tab!$D$23)))</f>
        <v>3783.6167600000003</v>
      </c>
      <c r="T29" s="123">
        <f>IF((J29-O29)&lt;=0,0,IF((G29-L29)*tab!$E$29+(H29-M29)*tab!$F$29+(I29-N29)*tab!$G$29&lt;=0,0,(G29-L29)*tab!$E$29+(H29-M29)*tab!$F$29+(I29-N29)*tab!$G$29))</f>
        <v>61915.363663999982</v>
      </c>
      <c r="U29" s="123">
        <f t="shared" si="2"/>
        <v>65698.980423999979</v>
      </c>
      <c r="V29" s="181"/>
      <c r="W29" s="123">
        <f>IF(R29="nee",0,IF((J29-O29)&lt;0,0,(J29-O29)*tab!$C$57))</f>
        <v>639.42999999999995</v>
      </c>
      <c r="X29" s="123">
        <f>IF(R29="nee",0,IF((J29-O29)&lt;=0,0,IF((G29-L29)*tab!$G$57+(H29-M29)*tab!$H$57+(I29-N29)*tab!$I$57&lt;=0,0,(G29-L29)*tab!$G$57+(H29-M29)*tab!$H$57+(I29-N29)*tab!$I$57)))</f>
        <v>4918.1600000000008</v>
      </c>
      <c r="Y29" s="123">
        <f t="shared" si="3"/>
        <v>5557.5900000000011</v>
      </c>
      <c r="Z29" s="5"/>
      <c r="AA29" s="22"/>
    </row>
    <row r="30" spans="2:27" ht="12" customHeight="1" x14ac:dyDescent="0.2">
      <c r="B30" s="18"/>
      <c r="C30" s="1">
        <v>8</v>
      </c>
      <c r="D30" s="211">
        <f>+'1 febr 2016'!D30</f>
        <v>0</v>
      </c>
      <c r="E30" s="211">
        <f>+'1 febr 2016'!E30</f>
        <v>0</v>
      </c>
      <c r="F30" s="43"/>
      <c r="G30" s="44">
        <v>0</v>
      </c>
      <c r="H30" s="44">
        <v>0</v>
      </c>
      <c r="I30" s="44">
        <v>0</v>
      </c>
      <c r="J30" s="68">
        <f t="shared" si="0"/>
        <v>0</v>
      </c>
      <c r="K30" s="42"/>
      <c r="L30" s="44">
        <v>0</v>
      </c>
      <c r="M30" s="44">
        <v>0</v>
      </c>
      <c r="N30" s="44">
        <v>0</v>
      </c>
      <c r="O30" s="68">
        <f t="shared" si="1"/>
        <v>0</v>
      </c>
      <c r="P30" s="42"/>
      <c r="Q30" s="93" t="s">
        <v>55</v>
      </c>
      <c r="R30" s="93" t="s">
        <v>55</v>
      </c>
      <c r="S30" s="123">
        <f>IF(Q30="nee",0,IF((J30-O30)&lt;0,0,(J30-O30)*(tab!$C$19*tab!$F$8+tab!$D$23)))</f>
        <v>0</v>
      </c>
      <c r="T30" s="123">
        <f>IF((J30-O30)&lt;=0,0,IF((G30-L30)*tab!$E$29+(H30-M30)*tab!$F$29+(I30-N30)*tab!$G$29&lt;=0,0,(G30-L30)*tab!$E$29+(H30-M30)*tab!$F$29+(I30-N30)*tab!$G$29))</f>
        <v>0</v>
      </c>
      <c r="U30" s="123">
        <f t="shared" si="2"/>
        <v>0</v>
      </c>
      <c r="V30" s="181"/>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11">
        <f>+'1 febr 2016'!D31</f>
        <v>0</v>
      </c>
      <c r="E31" s="211">
        <f>+'1 febr 2016'!E31</f>
        <v>0</v>
      </c>
      <c r="F31" s="43"/>
      <c r="G31" s="44">
        <v>0</v>
      </c>
      <c r="H31" s="44">
        <v>0</v>
      </c>
      <c r="I31" s="44">
        <v>0</v>
      </c>
      <c r="J31" s="68">
        <f t="shared" si="0"/>
        <v>0</v>
      </c>
      <c r="K31" s="42"/>
      <c r="L31" s="44">
        <v>0</v>
      </c>
      <c r="M31" s="44">
        <v>0</v>
      </c>
      <c r="N31" s="44">
        <v>0</v>
      </c>
      <c r="O31" s="68">
        <f t="shared" si="1"/>
        <v>0</v>
      </c>
      <c r="P31" s="42"/>
      <c r="Q31" s="93" t="s">
        <v>55</v>
      </c>
      <c r="R31" s="93" t="s">
        <v>55</v>
      </c>
      <c r="S31" s="123">
        <f>IF(Q31="nee",0,IF((J31-O31)&lt;0,0,(J31-O31)*(tab!$C$19*tab!$F$8+tab!$D$23)))</f>
        <v>0</v>
      </c>
      <c r="T31" s="123">
        <f>IF((J31-O31)&lt;=0,0,IF((G31-L31)*tab!$E$29+(H31-M31)*tab!$F$29+(I31-N31)*tab!$G$29&lt;=0,0,(G31-L31)*tab!$E$29+(H31-M31)*tab!$F$29+(I31-N31)*tab!$G$29))</f>
        <v>0</v>
      </c>
      <c r="U31" s="123">
        <f t="shared" si="2"/>
        <v>0</v>
      </c>
      <c r="V31" s="181"/>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11">
        <f>+'1 febr 2016'!D32</f>
        <v>0</v>
      </c>
      <c r="E32" s="211">
        <f>+'1 febr 2016'!E32</f>
        <v>0</v>
      </c>
      <c r="F32" s="43"/>
      <c r="G32" s="44">
        <v>0</v>
      </c>
      <c r="H32" s="44">
        <v>0</v>
      </c>
      <c r="I32" s="44">
        <v>0</v>
      </c>
      <c r="J32" s="68">
        <f t="shared" si="0"/>
        <v>0</v>
      </c>
      <c r="K32" s="42"/>
      <c r="L32" s="44">
        <v>0</v>
      </c>
      <c r="M32" s="44">
        <v>0</v>
      </c>
      <c r="N32" s="44">
        <v>0</v>
      </c>
      <c r="O32" s="68">
        <f t="shared" si="1"/>
        <v>0</v>
      </c>
      <c r="P32" s="42"/>
      <c r="Q32" s="93" t="s">
        <v>55</v>
      </c>
      <c r="R32" s="93" t="s">
        <v>55</v>
      </c>
      <c r="S32" s="123">
        <f>IF(Q32="nee",0,IF((J32-O32)&lt;0,0,(J32-O32)*(tab!$C$19*tab!$F$8+tab!$D$23)))</f>
        <v>0</v>
      </c>
      <c r="T32" s="123">
        <f>IF((J32-O32)&lt;=0,0,IF((G32-L32)*tab!$E$29+(H32-M32)*tab!$F$29+(I32-N32)*tab!$G$29&lt;=0,0,(G32-L32)*tab!$E$29+(H32-M32)*tab!$F$29+(I32-N32)*tab!$G$29))</f>
        <v>0</v>
      </c>
      <c r="U32" s="123">
        <f t="shared" si="2"/>
        <v>0</v>
      </c>
      <c r="V32" s="181"/>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11">
        <f>+'1 febr 2016'!D33</f>
        <v>0</v>
      </c>
      <c r="E33" s="211">
        <f>+'1 febr 2016'!E33</f>
        <v>0</v>
      </c>
      <c r="F33" s="43"/>
      <c r="G33" s="44">
        <v>0</v>
      </c>
      <c r="H33" s="44">
        <v>0</v>
      </c>
      <c r="I33" s="44">
        <v>0</v>
      </c>
      <c r="J33" s="68">
        <f t="shared" si="0"/>
        <v>0</v>
      </c>
      <c r="K33" s="42"/>
      <c r="L33" s="44">
        <v>0</v>
      </c>
      <c r="M33" s="44">
        <v>0</v>
      </c>
      <c r="N33" s="44">
        <v>0</v>
      </c>
      <c r="O33" s="68">
        <f t="shared" si="1"/>
        <v>0</v>
      </c>
      <c r="P33" s="42"/>
      <c r="Q33" s="93" t="s">
        <v>55</v>
      </c>
      <c r="R33" s="93" t="s">
        <v>55</v>
      </c>
      <c r="S33" s="123">
        <f>IF(Q33="nee",0,IF((J33-O33)&lt;0,0,(J33-O33)*(tab!$C$19*tab!$F$8+tab!$D$23)))</f>
        <v>0</v>
      </c>
      <c r="T33" s="123">
        <f>IF((J33-O33)&lt;=0,0,IF((G33-L33)*tab!$E$29+(H33-M33)*tab!$F$29+(I33-N33)*tab!$G$29&lt;=0,0,(G33-L33)*tab!$E$29+(H33-M33)*tab!$F$29+(I33-N33)*tab!$G$29))</f>
        <v>0</v>
      </c>
      <c r="U33" s="123">
        <f t="shared" si="2"/>
        <v>0</v>
      </c>
      <c r="V33" s="181"/>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11">
        <f>+'1 febr 2016'!D34</f>
        <v>0</v>
      </c>
      <c r="E34" s="211">
        <f>+'1 febr 2016'!E34</f>
        <v>0</v>
      </c>
      <c r="F34" s="43"/>
      <c r="G34" s="44">
        <v>2</v>
      </c>
      <c r="H34" s="44">
        <v>2</v>
      </c>
      <c r="I34" s="44">
        <v>2</v>
      </c>
      <c r="J34" s="68">
        <f t="shared" si="0"/>
        <v>6</v>
      </c>
      <c r="K34" s="42"/>
      <c r="L34" s="44">
        <v>1</v>
      </c>
      <c r="M34" s="44">
        <v>1</v>
      </c>
      <c r="N34" s="44">
        <v>1</v>
      </c>
      <c r="O34" s="68">
        <f t="shared" si="1"/>
        <v>3</v>
      </c>
      <c r="P34" s="42"/>
      <c r="Q34" s="93" t="s">
        <v>55</v>
      </c>
      <c r="R34" s="93" t="s">
        <v>55</v>
      </c>
      <c r="S34" s="123">
        <f>IF(Q34="nee",0,IF((J34-O34)&lt;0,0,(J34-O34)*(tab!$C$19*tab!$F$8+tab!$D$23)))</f>
        <v>11350.850280000001</v>
      </c>
      <c r="T34" s="123">
        <f>IF((J34-O34)&lt;=0,0,IF((G34-L34)*tab!$E$29+(H34-M34)*tab!$F$29+(I34-N34)*tab!$G$29&lt;=0,0,(G34-L34)*tab!$E$29+(H34-M34)*tab!$F$29+(I34-N34)*tab!$G$29))</f>
        <v>40600.642447999999</v>
      </c>
      <c r="U34" s="123">
        <f t="shared" si="2"/>
        <v>51951.492727999997</v>
      </c>
      <c r="V34" s="181"/>
      <c r="W34" s="123">
        <f>IF(R34="nee",0,IF((J34-O34)&lt;0,0,(J34-O34)*tab!$C$57))</f>
        <v>1918.29</v>
      </c>
      <c r="X34" s="123">
        <f>IF(R34="nee",0,IF((J34-O34)&lt;=0,0,IF((G34-L34)*tab!$G$57+(H34-M34)*tab!$H$57+(I34-N34)*tab!$I$57&lt;=0,0,(G34-L34)*tab!$G$57+(H34-M34)*tab!$H$57+(I34-N34)*tab!$I$57)))</f>
        <v>3419.42</v>
      </c>
      <c r="Y34" s="123">
        <f t="shared" si="3"/>
        <v>5337.71</v>
      </c>
      <c r="Z34" s="5"/>
      <c r="AA34" s="22"/>
    </row>
    <row r="35" spans="2:27" ht="12" customHeight="1" x14ac:dyDescent="0.2">
      <c r="B35" s="18"/>
      <c r="C35" s="1">
        <v>13</v>
      </c>
      <c r="D35" s="211">
        <f>+'1 febr 2016'!D35</f>
        <v>0</v>
      </c>
      <c r="E35" s="211">
        <f>+'1 febr 2016'!E35</f>
        <v>0</v>
      </c>
      <c r="F35" s="43"/>
      <c r="G35" s="44"/>
      <c r="H35" s="44"/>
      <c r="I35" s="44"/>
      <c r="J35" s="68">
        <f t="shared" si="0"/>
        <v>0</v>
      </c>
      <c r="K35" s="42"/>
      <c r="L35" s="44"/>
      <c r="M35" s="44"/>
      <c r="N35" s="44"/>
      <c r="O35" s="68">
        <f t="shared" si="1"/>
        <v>0</v>
      </c>
      <c r="P35" s="42"/>
      <c r="Q35" s="93" t="s">
        <v>55</v>
      </c>
      <c r="R35" s="93" t="s">
        <v>55</v>
      </c>
      <c r="S35" s="123">
        <f>IF(Q35="nee",0,IF((J35-O35)&lt;0,0,(J35-O35)*(tab!$C$19*tab!$F$8+tab!$D$23)))</f>
        <v>0</v>
      </c>
      <c r="T35" s="123">
        <f>IF((J35-O35)&lt;=0,0,IF((G35-L35)*tab!$E$29+(H35-M35)*tab!$F$29+(I35-N35)*tab!$G$29&lt;=0,0,(G35-L35)*tab!$E$29+(H35-M35)*tab!$F$29+(I35-N35)*tab!$G$29))</f>
        <v>0</v>
      </c>
      <c r="U35" s="123">
        <f t="shared" si="2"/>
        <v>0</v>
      </c>
      <c r="V35" s="181"/>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11">
        <f>+'1 febr 2016'!D36</f>
        <v>0</v>
      </c>
      <c r="E36" s="211">
        <f>+'1 febr 2016'!E36</f>
        <v>0</v>
      </c>
      <c r="F36" s="43"/>
      <c r="G36" s="44"/>
      <c r="H36" s="44"/>
      <c r="I36" s="44"/>
      <c r="J36" s="68">
        <f t="shared" si="0"/>
        <v>0</v>
      </c>
      <c r="K36" s="42"/>
      <c r="L36" s="44"/>
      <c r="M36" s="44"/>
      <c r="N36" s="44"/>
      <c r="O36" s="68">
        <f t="shared" si="1"/>
        <v>0</v>
      </c>
      <c r="P36" s="42"/>
      <c r="Q36" s="93" t="s">
        <v>55</v>
      </c>
      <c r="R36" s="93" t="s">
        <v>55</v>
      </c>
      <c r="S36" s="123">
        <f>IF(Q36="nee",0,IF((J36-O36)&lt;0,0,(J36-O36)*(tab!$C$19*tab!$F$8+tab!$D$23)))</f>
        <v>0</v>
      </c>
      <c r="T36" s="123">
        <f>IF((J36-O36)&lt;=0,0,IF((G36-L36)*tab!$E$29+(H36-M36)*tab!$F$29+(I36-N36)*tab!$G$29&lt;=0,0,(G36-L36)*tab!$E$29+(H36-M36)*tab!$F$29+(I36-N36)*tab!$G$29))</f>
        <v>0</v>
      </c>
      <c r="U36" s="123">
        <f t="shared" si="2"/>
        <v>0</v>
      </c>
      <c r="V36" s="181"/>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11">
        <f>+'1 febr 2016'!D37</f>
        <v>0</v>
      </c>
      <c r="E37" s="211">
        <f>+'1 febr 2016'!E37</f>
        <v>0</v>
      </c>
      <c r="F37" s="43"/>
      <c r="G37" s="44"/>
      <c r="H37" s="44"/>
      <c r="I37" s="44"/>
      <c r="J37" s="68">
        <f t="shared" si="0"/>
        <v>0</v>
      </c>
      <c r="K37" s="42"/>
      <c r="L37" s="44"/>
      <c r="M37" s="44"/>
      <c r="N37" s="44"/>
      <c r="O37" s="68">
        <f t="shared" si="1"/>
        <v>0</v>
      </c>
      <c r="P37" s="42"/>
      <c r="Q37" s="93" t="s">
        <v>55</v>
      </c>
      <c r="R37" s="93" t="s">
        <v>55</v>
      </c>
      <c r="S37" s="123">
        <f>IF(Q37="nee",0,IF((J37-O37)&lt;0,0,(J37-O37)*(tab!$C$19*tab!$F$8+tab!$D$23)))</f>
        <v>0</v>
      </c>
      <c r="T37" s="123">
        <f>IF((J37-O37)&lt;=0,0,IF((G37-L37)*tab!$E$29+(H37-M37)*tab!$F$29+(I37-N37)*tab!$G$29&lt;=0,0,(G37-L37)*tab!$E$29+(H37-M37)*tab!$F$29+(I37-N37)*tab!$G$29))</f>
        <v>0</v>
      </c>
      <c r="U37" s="123">
        <f t="shared" si="2"/>
        <v>0</v>
      </c>
      <c r="V37" s="181"/>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11">
        <f>+'1 febr 2016'!D38</f>
        <v>0</v>
      </c>
      <c r="E38" s="211">
        <f>+'1 febr 2016'!E38</f>
        <v>0</v>
      </c>
      <c r="F38" s="43"/>
      <c r="G38" s="44"/>
      <c r="H38" s="44"/>
      <c r="I38" s="44"/>
      <c r="J38" s="68">
        <f t="shared" si="0"/>
        <v>0</v>
      </c>
      <c r="K38" s="42"/>
      <c r="L38" s="44"/>
      <c r="M38" s="44"/>
      <c r="N38" s="44"/>
      <c r="O38" s="68">
        <f t="shared" si="1"/>
        <v>0</v>
      </c>
      <c r="P38" s="42"/>
      <c r="Q38" s="93" t="s">
        <v>55</v>
      </c>
      <c r="R38" s="93" t="s">
        <v>55</v>
      </c>
      <c r="S38" s="123">
        <f>IF(Q38="nee",0,IF((J38-O38)&lt;0,0,(J38-O38)*(tab!$C$19*tab!$F$8+tab!$D$23)))</f>
        <v>0</v>
      </c>
      <c r="T38" s="123">
        <f>IF((J38-O38)&lt;=0,0,IF((G38-L38)*tab!$E$29+(H38-M38)*tab!$F$29+(I38-N38)*tab!$G$29&lt;=0,0,(G38-L38)*tab!$E$29+(H38-M38)*tab!$F$29+(I38-N38)*tab!$G$29))</f>
        <v>0</v>
      </c>
      <c r="U38" s="123">
        <f t="shared" si="2"/>
        <v>0</v>
      </c>
      <c r="V38" s="181"/>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11">
        <f>+'1 febr 2016'!D39</f>
        <v>0</v>
      </c>
      <c r="E39" s="211">
        <f>+'1 febr 2016'!E39</f>
        <v>0</v>
      </c>
      <c r="F39" s="43"/>
      <c r="G39" s="44"/>
      <c r="H39" s="44"/>
      <c r="I39" s="44"/>
      <c r="J39" s="68">
        <f t="shared" si="0"/>
        <v>0</v>
      </c>
      <c r="K39" s="42"/>
      <c r="L39" s="44"/>
      <c r="M39" s="44"/>
      <c r="N39" s="44"/>
      <c r="O39" s="68">
        <f t="shared" si="1"/>
        <v>0</v>
      </c>
      <c r="P39" s="42"/>
      <c r="Q39" s="93" t="s">
        <v>55</v>
      </c>
      <c r="R39" s="93" t="s">
        <v>55</v>
      </c>
      <c r="S39" s="123">
        <f>IF(Q39="nee",0,IF((J39-O39)&lt;0,0,(J39-O39)*(tab!$C$19*tab!$F$8+tab!$D$23)))</f>
        <v>0</v>
      </c>
      <c r="T39" s="123">
        <f>IF((J39-O39)&lt;=0,0,IF((G39-L39)*tab!$E$29+(H39-M39)*tab!$F$29+(I39-N39)*tab!$G$29&lt;=0,0,(G39-L39)*tab!$E$29+(H39-M39)*tab!$F$29+(I39-N39)*tab!$G$29))</f>
        <v>0</v>
      </c>
      <c r="U39" s="123">
        <f t="shared" si="2"/>
        <v>0</v>
      </c>
      <c r="V39" s="181"/>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11">
        <f>+'1 febr 2016'!D40</f>
        <v>0</v>
      </c>
      <c r="E40" s="211">
        <f>+'1 febr 2016'!E40</f>
        <v>0</v>
      </c>
      <c r="F40" s="43"/>
      <c r="G40" s="44"/>
      <c r="H40" s="44"/>
      <c r="I40" s="44"/>
      <c r="J40" s="68">
        <f t="shared" si="0"/>
        <v>0</v>
      </c>
      <c r="K40" s="42"/>
      <c r="L40" s="44"/>
      <c r="M40" s="44"/>
      <c r="N40" s="44"/>
      <c r="O40" s="68">
        <f t="shared" si="1"/>
        <v>0</v>
      </c>
      <c r="P40" s="42"/>
      <c r="Q40" s="93" t="s">
        <v>55</v>
      </c>
      <c r="R40" s="93" t="s">
        <v>55</v>
      </c>
      <c r="S40" s="123">
        <f>IF(Q40="nee",0,IF((J40-O40)&lt;0,0,(J40-O40)*(tab!$C$19*tab!$F$8+tab!$D$23)))</f>
        <v>0</v>
      </c>
      <c r="T40" s="123">
        <f>IF((J40-O40)&lt;=0,0,IF((G40-L40)*tab!$E$29+(H40-M40)*tab!$F$29+(I40-N40)*tab!$G$29&lt;=0,0,(G40-L40)*tab!$E$29+(H40-M40)*tab!$F$29+(I40-N40)*tab!$G$29))</f>
        <v>0</v>
      </c>
      <c r="U40" s="123">
        <f t="shared" si="2"/>
        <v>0</v>
      </c>
      <c r="V40" s="181"/>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11">
        <f>+'1 febr 2016'!D41</f>
        <v>0</v>
      </c>
      <c r="E41" s="211">
        <f>+'1 febr 2016'!E41</f>
        <v>0</v>
      </c>
      <c r="F41" s="43"/>
      <c r="G41" s="44"/>
      <c r="H41" s="44"/>
      <c r="I41" s="44"/>
      <c r="J41" s="68">
        <f t="shared" si="0"/>
        <v>0</v>
      </c>
      <c r="K41" s="42"/>
      <c r="L41" s="44"/>
      <c r="M41" s="44"/>
      <c r="N41" s="44"/>
      <c r="O41" s="68">
        <f t="shared" si="1"/>
        <v>0</v>
      </c>
      <c r="P41" s="42"/>
      <c r="Q41" s="93" t="s">
        <v>55</v>
      </c>
      <c r="R41" s="93" t="s">
        <v>55</v>
      </c>
      <c r="S41" s="123">
        <f>IF(Q41="nee",0,IF((J41-O41)&lt;0,0,(J41-O41)*(tab!$C$19*tab!$F$8+tab!$D$23)))</f>
        <v>0</v>
      </c>
      <c r="T41" s="123">
        <f>IF((J41-O41)&lt;=0,0,IF((G41-L41)*tab!$E$29+(H41-M41)*tab!$F$29+(I41-N41)*tab!$G$29&lt;=0,0,(G41-L41)*tab!$E$29+(H41-M41)*tab!$F$29+(I41-N41)*tab!$G$29))</f>
        <v>0</v>
      </c>
      <c r="U41" s="123">
        <f t="shared" si="2"/>
        <v>0</v>
      </c>
      <c r="V41" s="181"/>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11">
        <f>+'1 febr 2016'!D42</f>
        <v>0</v>
      </c>
      <c r="E42" s="211">
        <f>+'1 febr 2016'!E42</f>
        <v>0</v>
      </c>
      <c r="F42" s="43"/>
      <c r="G42" s="44"/>
      <c r="H42" s="44"/>
      <c r="I42" s="44"/>
      <c r="J42" s="68">
        <f t="shared" si="0"/>
        <v>0</v>
      </c>
      <c r="K42" s="42"/>
      <c r="L42" s="44"/>
      <c r="M42" s="44"/>
      <c r="N42" s="44"/>
      <c r="O42" s="68">
        <f t="shared" si="1"/>
        <v>0</v>
      </c>
      <c r="P42" s="42"/>
      <c r="Q42" s="93" t="s">
        <v>55</v>
      </c>
      <c r="R42" s="93" t="s">
        <v>55</v>
      </c>
      <c r="S42" s="123">
        <f>IF(Q42="nee",0,IF((J42-O42)&lt;0,0,(J42-O42)*(tab!$C$19*tab!$F$8+tab!$D$23)))</f>
        <v>0</v>
      </c>
      <c r="T42" s="123">
        <f>IF((J42-O42)&lt;=0,0,IF((G42-L42)*tab!$E$29+(H42-M42)*tab!$F$29+(I42-N42)*tab!$G$29&lt;=0,0,(G42-L42)*tab!$E$29+(H42-M42)*tab!$F$29+(I42-N42)*tab!$G$29))</f>
        <v>0</v>
      </c>
      <c r="U42" s="123">
        <f t="shared" si="2"/>
        <v>0</v>
      </c>
      <c r="V42" s="181"/>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11">
        <f>+'1 febr 2016'!D43</f>
        <v>0</v>
      </c>
      <c r="E43" s="211">
        <f>+'1 febr 2016'!E43</f>
        <v>0</v>
      </c>
      <c r="F43" s="43"/>
      <c r="G43" s="44"/>
      <c r="H43" s="44"/>
      <c r="I43" s="44"/>
      <c r="J43" s="68">
        <f t="shared" si="0"/>
        <v>0</v>
      </c>
      <c r="K43" s="42"/>
      <c r="L43" s="44"/>
      <c r="M43" s="44"/>
      <c r="N43" s="44"/>
      <c r="O43" s="68">
        <f t="shared" si="1"/>
        <v>0</v>
      </c>
      <c r="P43" s="42"/>
      <c r="Q43" s="93" t="s">
        <v>55</v>
      </c>
      <c r="R43" s="93" t="s">
        <v>55</v>
      </c>
      <c r="S43" s="123">
        <f>IF(Q43="nee",0,IF((J43-O43)&lt;0,0,(J43-O43)*(tab!$C$19*tab!$F$8+tab!$D$23)))</f>
        <v>0</v>
      </c>
      <c r="T43" s="123">
        <f>IF((J43-O43)&lt;=0,0,IF((G43-L43)*tab!$E$29+(H43-M43)*tab!$F$29+(I43-N43)*tab!$G$29&lt;=0,0,(G43-L43)*tab!$E$29+(H43-M43)*tab!$F$29+(I43-N43)*tab!$G$29))</f>
        <v>0</v>
      </c>
      <c r="U43" s="123">
        <f t="shared" si="2"/>
        <v>0</v>
      </c>
      <c r="V43" s="181"/>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11">
        <f>+'1 febr 2016'!D44</f>
        <v>0</v>
      </c>
      <c r="E44" s="211">
        <f>+'1 febr 2016'!E44</f>
        <v>0</v>
      </c>
      <c r="F44" s="43"/>
      <c r="G44" s="44"/>
      <c r="H44" s="44"/>
      <c r="I44" s="44"/>
      <c r="J44" s="68">
        <f t="shared" si="0"/>
        <v>0</v>
      </c>
      <c r="K44" s="42"/>
      <c r="L44" s="44"/>
      <c r="M44" s="44"/>
      <c r="N44" s="44"/>
      <c r="O44" s="68">
        <f t="shared" si="1"/>
        <v>0</v>
      </c>
      <c r="P44" s="42"/>
      <c r="Q44" s="93" t="s">
        <v>55</v>
      </c>
      <c r="R44" s="93" t="s">
        <v>55</v>
      </c>
      <c r="S44" s="123">
        <f>IF(Q44="nee",0,IF((J44-O44)&lt;0,0,(J44-O44)*(tab!$C$19*tab!$F$8+tab!$D$23)))</f>
        <v>0</v>
      </c>
      <c r="T44" s="123">
        <f>IF((J44-O44)&lt;=0,0,IF((G44-L44)*tab!$E$29+(H44-M44)*tab!$F$29+(I44-N44)*tab!$G$29&lt;=0,0,(G44-L44)*tab!$E$29+(H44-M44)*tab!$F$29+(I44-N44)*tab!$G$29))</f>
        <v>0</v>
      </c>
      <c r="U44" s="123">
        <f t="shared" si="2"/>
        <v>0</v>
      </c>
      <c r="V44" s="181"/>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11">
        <f>+'1 febr 2016'!D45</f>
        <v>0</v>
      </c>
      <c r="E45" s="211">
        <f>+'1 febr 2016'!E45</f>
        <v>0</v>
      </c>
      <c r="F45" s="43"/>
      <c r="G45" s="44"/>
      <c r="H45" s="44"/>
      <c r="I45" s="44"/>
      <c r="J45" s="68">
        <f t="shared" si="0"/>
        <v>0</v>
      </c>
      <c r="K45" s="42"/>
      <c r="L45" s="44"/>
      <c r="M45" s="44"/>
      <c r="N45" s="44"/>
      <c r="O45" s="68">
        <f t="shared" si="1"/>
        <v>0</v>
      </c>
      <c r="P45" s="42"/>
      <c r="Q45" s="93" t="s">
        <v>55</v>
      </c>
      <c r="R45" s="93" t="s">
        <v>55</v>
      </c>
      <c r="S45" s="123">
        <f>IF(Q45="nee",0,IF((J45-O45)&lt;0,0,(J45-O45)*(tab!$C$19*tab!$F$8+tab!$D$23)))</f>
        <v>0</v>
      </c>
      <c r="T45" s="123">
        <f>IF((J45-O45)&lt;=0,0,IF((G45-L45)*tab!$E$29+(H45-M45)*tab!$F$29+(I45-N45)*tab!$G$29&lt;=0,0,(G45-L45)*tab!$E$29+(H45-M45)*tab!$F$29+(I45-N45)*tab!$G$29))</f>
        <v>0</v>
      </c>
      <c r="U45" s="123">
        <f t="shared" si="2"/>
        <v>0</v>
      </c>
      <c r="V45" s="181"/>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11">
        <f>+'1 febr 2016'!D46</f>
        <v>0</v>
      </c>
      <c r="E46" s="211">
        <f>+'1 febr 2016'!E46</f>
        <v>0</v>
      </c>
      <c r="F46" s="43"/>
      <c r="G46" s="44"/>
      <c r="H46" s="44"/>
      <c r="I46" s="44"/>
      <c r="J46" s="68">
        <f t="shared" si="0"/>
        <v>0</v>
      </c>
      <c r="K46" s="42"/>
      <c r="L46" s="44"/>
      <c r="M46" s="44"/>
      <c r="N46" s="44"/>
      <c r="O46" s="68">
        <f t="shared" si="1"/>
        <v>0</v>
      </c>
      <c r="P46" s="42"/>
      <c r="Q46" s="93" t="s">
        <v>55</v>
      </c>
      <c r="R46" s="93" t="s">
        <v>55</v>
      </c>
      <c r="S46" s="123">
        <f>IF(Q46="nee",0,IF((J46-O46)&lt;0,0,(J46-O46)*(tab!$C$19*tab!$F$8+tab!$D$23)))</f>
        <v>0</v>
      </c>
      <c r="T46" s="123">
        <f>IF((J46-O46)&lt;=0,0,IF((G46-L46)*tab!$E$29+(H46-M46)*tab!$F$29+(I46-N46)*tab!$G$29&lt;=0,0,(G46-L46)*tab!$E$29+(H46-M46)*tab!$F$29+(I46-N46)*tab!$G$29))</f>
        <v>0</v>
      </c>
      <c r="U46" s="123">
        <f t="shared" si="2"/>
        <v>0</v>
      </c>
      <c r="V46" s="181"/>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11">
        <f>+'1 febr 2016'!D47</f>
        <v>0</v>
      </c>
      <c r="E47" s="211">
        <f>+'1 febr 2016'!E47</f>
        <v>0</v>
      </c>
      <c r="F47" s="43"/>
      <c r="G47" s="44"/>
      <c r="H47" s="44"/>
      <c r="I47" s="44"/>
      <c r="J47" s="68">
        <f t="shared" si="0"/>
        <v>0</v>
      </c>
      <c r="K47" s="42"/>
      <c r="L47" s="44"/>
      <c r="M47" s="44"/>
      <c r="N47" s="44"/>
      <c r="O47" s="68">
        <f t="shared" si="1"/>
        <v>0</v>
      </c>
      <c r="P47" s="42"/>
      <c r="Q47" s="93" t="s">
        <v>55</v>
      </c>
      <c r="R47" s="93" t="s">
        <v>55</v>
      </c>
      <c r="S47" s="123">
        <f>IF(Q47="nee",0,IF((J47-O47)&lt;0,0,(J47-O47)*(tab!$C$19*tab!$F$8+tab!$D$23)))</f>
        <v>0</v>
      </c>
      <c r="T47" s="123">
        <f>IF((J47-O47)&lt;=0,0,IF((G47-L47)*tab!$E$29+(H47-M47)*tab!$F$29+(I47-N47)*tab!$G$29&lt;=0,0,(G47-L47)*tab!$E$29+(H47-M47)*tab!$F$29+(I47-N47)*tab!$G$29))</f>
        <v>0</v>
      </c>
      <c r="U47" s="123">
        <f t="shared" si="2"/>
        <v>0</v>
      </c>
      <c r="V47" s="181"/>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11">
        <f>+'1 febr 2016'!D48</f>
        <v>0</v>
      </c>
      <c r="E48" s="211">
        <f>+'1 febr 2016'!E48</f>
        <v>0</v>
      </c>
      <c r="F48" s="43"/>
      <c r="G48" s="44"/>
      <c r="H48" s="44"/>
      <c r="I48" s="44"/>
      <c r="J48" s="68">
        <f t="shared" si="0"/>
        <v>0</v>
      </c>
      <c r="K48" s="42"/>
      <c r="L48" s="44"/>
      <c r="M48" s="44"/>
      <c r="N48" s="44"/>
      <c r="O48" s="68">
        <f t="shared" si="1"/>
        <v>0</v>
      </c>
      <c r="P48" s="42"/>
      <c r="Q48" s="93" t="s">
        <v>55</v>
      </c>
      <c r="R48" s="93" t="s">
        <v>55</v>
      </c>
      <c r="S48" s="123">
        <f>IF(Q48="nee",0,IF((J48-O48)&lt;0,0,(J48-O48)*(tab!$C$19*tab!$F$8+tab!$D$23)))</f>
        <v>0</v>
      </c>
      <c r="T48" s="123">
        <f>IF((J48-O48)&lt;=0,0,IF((G48-L48)*tab!$E$29+(H48-M48)*tab!$F$29+(I48-N48)*tab!$G$29&lt;=0,0,(G48-L48)*tab!$E$29+(H48-M48)*tab!$F$29+(I48-N48)*tab!$G$29))</f>
        <v>0</v>
      </c>
      <c r="U48" s="123">
        <f t="shared" si="2"/>
        <v>0</v>
      </c>
      <c r="V48" s="181"/>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11">
        <f>+'1 febr 2016'!D49</f>
        <v>0</v>
      </c>
      <c r="E49" s="211">
        <f>+'1 febr 2016'!E49</f>
        <v>0</v>
      </c>
      <c r="F49" s="43"/>
      <c r="G49" s="44"/>
      <c r="H49" s="44"/>
      <c r="I49" s="44"/>
      <c r="J49" s="68">
        <f t="shared" si="0"/>
        <v>0</v>
      </c>
      <c r="K49" s="42"/>
      <c r="L49" s="44"/>
      <c r="M49" s="44"/>
      <c r="N49" s="44"/>
      <c r="O49" s="68">
        <f t="shared" si="1"/>
        <v>0</v>
      </c>
      <c r="P49" s="42"/>
      <c r="Q49" s="93" t="s">
        <v>55</v>
      </c>
      <c r="R49" s="93" t="s">
        <v>55</v>
      </c>
      <c r="S49" s="123">
        <f>IF(Q49="nee",0,IF((J49-O49)&lt;0,0,(J49-O49)*(tab!$C$19*tab!$F$8+tab!$D$23)))</f>
        <v>0</v>
      </c>
      <c r="T49" s="123">
        <f>IF((J49-O49)&lt;=0,0,IF((G49-L49)*tab!$E$29+(H49-M49)*tab!$F$29+(I49-N49)*tab!$G$29&lt;=0,0,(G49-L49)*tab!$E$29+(H49-M49)*tab!$F$29+(I49-N49)*tab!$G$29))</f>
        <v>0</v>
      </c>
      <c r="U49" s="123">
        <f t="shared" si="2"/>
        <v>0</v>
      </c>
      <c r="V49" s="181"/>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11">
        <f>+'1 febr 2016'!D50</f>
        <v>0</v>
      </c>
      <c r="E50" s="211">
        <f>+'1 febr 2016'!E50</f>
        <v>0</v>
      </c>
      <c r="F50" s="43"/>
      <c r="G50" s="44"/>
      <c r="H50" s="44"/>
      <c r="I50" s="44"/>
      <c r="J50" s="68">
        <f t="shared" si="0"/>
        <v>0</v>
      </c>
      <c r="K50" s="42"/>
      <c r="L50" s="44"/>
      <c r="M50" s="44"/>
      <c r="N50" s="44"/>
      <c r="O50" s="68">
        <f t="shared" si="1"/>
        <v>0</v>
      </c>
      <c r="P50" s="42"/>
      <c r="Q50" s="93" t="s">
        <v>55</v>
      </c>
      <c r="R50" s="93" t="s">
        <v>55</v>
      </c>
      <c r="S50" s="123">
        <f>IF(Q50="nee",0,IF((J50-O50)&lt;0,0,(J50-O50)*(tab!$C$19*tab!$F$8+tab!$D$23)))</f>
        <v>0</v>
      </c>
      <c r="T50" s="123">
        <f>IF((J50-O50)&lt;=0,0,IF((G50-L50)*tab!$E$29+(H50-M50)*tab!$F$29+(I50-N50)*tab!$G$29&lt;=0,0,(G50-L50)*tab!$E$29+(H50-M50)*tab!$F$29+(I50-N50)*tab!$G$29))</f>
        <v>0</v>
      </c>
      <c r="U50" s="123">
        <f t="shared" si="2"/>
        <v>0</v>
      </c>
      <c r="V50" s="181"/>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11">
        <f>+'1 febr 2016'!D51</f>
        <v>0</v>
      </c>
      <c r="E51" s="211">
        <f>+'1 febr 2016'!E51</f>
        <v>0</v>
      </c>
      <c r="F51" s="43"/>
      <c r="G51" s="44"/>
      <c r="H51" s="44"/>
      <c r="I51" s="44"/>
      <c r="J51" s="68">
        <f t="shared" si="0"/>
        <v>0</v>
      </c>
      <c r="K51" s="42"/>
      <c r="L51" s="44"/>
      <c r="M51" s="44"/>
      <c r="N51" s="44"/>
      <c r="O51" s="68">
        <f t="shared" si="1"/>
        <v>0</v>
      </c>
      <c r="P51" s="42"/>
      <c r="Q51" s="93" t="s">
        <v>55</v>
      </c>
      <c r="R51" s="93" t="s">
        <v>55</v>
      </c>
      <c r="S51" s="123">
        <f>IF(Q51="nee",0,IF((J51-O51)&lt;0,0,(J51-O51)*(tab!$C$19*tab!$F$8+tab!$D$23)))</f>
        <v>0</v>
      </c>
      <c r="T51" s="123">
        <f>IF((J51-O51)&lt;=0,0,IF((G51-L51)*tab!$E$29+(H51-M51)*tab!$F$29+(I51-N51)*tab!$G$29&lt;=0,0,(G51-L51)*tab!$E$29+(H51-M51)*tab!$F$29+(I51-N51)*tab!$G$29))</f>
        <v>0</v>
      </c>
      <c r="U51" s="123">
        <f t="shared" si="2"/>
        <v>0</v>
      </c>
      <c r="V51" s="181"/>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11">
        <f>+'1 febr 2016'!D52</f>
        <v>0</v>
      </c>
      <c r="E52" s="211">
        <f>+'1 febr 2016'!E52</f>
        <v>0</v>
      </c>
      <c r="F52" s="43"/>
      <c r="G52" s="44"/>
      <c r="H52" s="44"/>
      <c r="I52" s="44"/>
      <c r="J52" s="68">
        <f t="shared" si="0"/>
        <v>0</v>
      </c>
      <c r="K52" s="42"/>
      <c r="L52" s="44"/>
      <c r="M52" s="44"/>
      <c r="N52" s="44"/>
      <c r="O52" s="68">
        <f t="shared" si="1"/>
        <v>0</v>
      </c>
      <c r="P52" s="42"/>
      <c r="Q52" s="93" t="s">
        <v>55</v>
      </c>
      <c r="R52" s="93" t="s">
        <v>55</v>
      </c>
      <c r="S52" s="123">
        <f>IF(Q52="nee",0,IF((J52-O52)&lt;0,0,(J52-O52)*(tab!$C$19*tab!$F$8+tab!$D$23)))</f>
        <v>0</v>
      </c>
      <c r="T52" s="123">
        <f>IF((J52-O52)&lt;=0,0,IF((G52-L52)*tab!$E$29+(H52-M52)*tab!$F$29+(I52-N52)*tab!$G$29&lt;=0,0,(G52-L52)*tab!$E$29+(H52-M52)*tab!$F$29+(I52-N52)*tab!$G$29))</f>
        <v>0</v>
      </c>
      <c r="U52" s="123">
        <f t="shared" si="2"/>
        <v>0</v>
      </c>
      <c r="V52" s="181"/>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26485.317320000002</v>
      </c>
      <c r="T53" s="195">
        <f t="shared" si="4"/>
        <v>102516.00611199997</v>
      </c>
      <c r="U53" s="195">
        <f t="shared" si="4"/>
        <v>129001.32343199998</v>
      </c>
      <c r="V53" s="114"/>
      <c r="W53" s="196">
        <f>SUM(W23:W52)</f>
        <v>4476.01</v>
      </c>
      <c r="X53" s="196">
        <f>SUM(X23:X52)</f>
        <v>8337.5800000000017</v>
      </c>
      <c r="Y53" s="196">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63</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0"/>
      <c r="O56" s="49"/>
      <c r="P56" s="49"/>
      <c r="Q56" s="79" t="s">
        <v>87</v>
      </c>
      <c r="R56" s="81" t="s">
        <v>87</v>
      </c>
      <c r="S56" s="180" t="s">
        <v>78</v>
      </c>
      <c r="T56" s="106"/>
      <c r="U56" s="106"/>
      <c r="V56" s="106"/>
      <c r="W56" s="81" t="s">
        <v>76</v>
      </c>
      <c r="X56" s="35"/>
      <c r="Y56" s="35"/>
      <c r="Z56" s="41"/>
      <c r="AA56" s="16"/>
    </row>
    <row r="57" spans="2:27" ht="12" customHeight="1" x14ac:dyDescent="0.2">
      <c r="B57" s="18"/>
      <c r="C57" s="97"/>
      <c r="D57" s="38" t="s">
        <v>57</v>
      </c>
      <c r="E57" s="28"/>
      <c r="F57" s="27"/>
      <c r="G57" s="76" t="s">
        <v>108</v>
      </c>
      <c r="H57" s="39"/>
      <c r="I57" s="39"/>
      <c r="J57" s="39"/>
      <c r="K57" s="39"/>
      <c r="L57" s="76" t="s">
        <v>109</v>
      </c>
      <c r="M57" s="39"/>
      <c r="N57" s="39"/>
      <c r="O57" s="39"/>
      <c r="P57" s="39"/>
      <c r="Q57" s="81" t="s">
        <v>88</v>
      </c>
      <c r="R57" s="81" t="s">
        <v>90</v>
      </c>
      <c r="S57" s="76" t="s">
        <v>111</v>
      </c>
      <c r="T57" s="81"/>
      <c r="U57" s="40" t="s">
        <v>58</v>
      </c>
      <c r="V57" s="40"/>
      <c r="W57" s="76" t="s">
        <v>130</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89</v>
      </c>
      <c r="R58" s="81" t="s">
        <v>89</v>
      </c>
      <c r="S58" s="74" t="s">
        <v>67</v>
      </c>
      <c r="T58" s="74" t="s">
        <v>68</v>
      </c>
      <c r="U58" s="40" t="s">
        <v>112</v>
      </c>
      <c r="V58" s="40"/>
      <c r="W58" s="42" t="s">
        <v>67</v>
      </c>
      <c r="X58" s="42" t="s">
        <v>68</v>
      </c>
      <c r="Y58" s="40" t="s">
        <v>62</v>
      </c>
      <c r="Z58" s="5"/>
      <c r="AA58" s="22"/>
    </row>
    <row r="59" spans="2:27" ht="12" customHeight="1" x14ac:dyDescent="0.2">
      <c r="B59" s="18"/>
      <c r="C59" s="1">
        <v>1</v>
      </c>
      <c r="D59" s="67" t="str">
        <f t="shared" ref="D59:E88" si="5">+D23</f>
        <v>A</v>
      </c>
      <c r="E59" s="68" t="str">
        <f t="shared" si="5"/>
        <v>88SV</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IF(Q23="nee",0,IF((J23-O23)&lt;0,0,(J23-O23)*(tab!$C$20*tab!$F$8+tab!$D$23)))</f>
        <v>2735.2244720000003</v>
      </c>
      <c r="T59" s="123">
        <f>IF((J59-O59)&lt;=0,0,IF((G59-L59)*tab!$E$30+(H59-M59)*tab!$F$30+(I59-N59)*tab!$G$30&lt;=0,0,(G59-L59)*tab!$E$30+(H59-M59)*tab!$F$30+(I59-N59)*tab!$G$30))</f>
        <v>0</v>
      </c>
      <c r="U59" s="123">
        <f>IF(SUM(S59:T59)&lt;0,0,SUM(S59:T59))</f>
        <v>2735.2244720000003</v>
      </c>
      <c r="V59" s="181"/>
      <c r="W59" s="123">
        <f>IF(R59="nee",0,IF((J59-O59)&lt;0,0,(J59-O59)*tab!$C$58))</f>
        <v>559.23</v>
      </c>
      <c r="X59" s="123">
        <f>IF(R59="nee",0,IF((J59-O59)&lt;=0,0,IF((G59-L59)*tab!$G$58+(H59-M59)*tab!$H$58+(I59-N59)*tab!$I$58&lt;=0,0,(G59-L59)*tab!$G$58+(H59-M59)*tab!$H$58+(I59-N59)*tab!$I$58)))</f>
        <v>29.720000000000027</v>
      </c>
      <c r="Y59" s="123">
        <f>SUM(W59:X59)</f>
        <v>588.95000000000005</v>
      </c>
      <c r="Z59" s="5"/>
      <c r="AA59" s="22"/>
    </row>
    <row r="60" spans="2:27" ht="12" customHeight="1" x14ac:dyDescent="0.2">
      <c r="B60" s="18"/>
      <c r="C60" s="1">
        <v>2</v>
      </c>
      <c r="D60" s="67" t="str">
        <f t="shared" si="5"/>
        <v xml:space="preserve">B </v>
      </c>
      <c r="E60" s="68" t="str">
        <f t="shared" si="5"/>
        <v>88MK</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IF(Q24="nee",0,IF((J24-O24)&lt;0,0,(J24-O24)*(tab!$C$20*tab!$F$8+tab!$D$23)))</f>
        <v>2735.2244720000003</v>
      </c>
      <c r="T60" s="123">
        <f>IF((J60-O60)&lt;=0,0,IF((G60-L60)*tab!$E$30+(H60-M60)*tab!$F$30+(I60-N60)*tab!$G$30&lt;=0,0,(G60-L60)*tab!$E$30+(H60-M60)*tab!$F$30+(I60-N60)*tab!$G$30))</f>
        <v>0</v>
      </c>
      <c r="U60" s="123">
        <f t="shared" ref="U60:U88" si="9">IF(SUM(S60:T60)&lt;0,0,SUM(S60:T60))</f>
        <v>2735.2244720000003</v>
      </c>
      <c r="V60" s="181"/>
      <c r="W60" s="123">
        <f>IF(R60="nee",0,IF((J60-O60)&lt;0,0,(J60-O60)*tab!$C$58))</f>
        <v>559.23</v>
      </c>
      <c r="X60" s="123">
        <f>IF(R60="nee",0,IF((J60-O60)&lt;=0,0,IF((G60-L60)*tab!$G$58+(H60-M60)*tab!$H$58+(I60-N60)*tab!$I$58&lt;=0,0,(G60-L60)*tab!$G$58+(H60-M60)*tab!$H$58+(I60-N60)*tab!$I$58)))</f>
        <v>0</v>
      </c>
      <c r="Y60" s="123">
        <f t="shared" ref="Y60:Y88" si="10">SUM(W60:X60)</f>
        <v>559.23</v>
      </c>
      <c r="Z60" s="5"/>
      <c r="AA60" s="22"/>
    </row>
    <row r="61" spans="2:27" ht="12" customHeight="1" x14ac:dyDescent="0.2">
      <c r="B61" s="18"/>
      <c r="C61" s="1">
        <v>3</v>
      </c>
      <c r="D61" s="67">
        <f t="shared" si="5"/>
        <v>0</v>
      </c>
      <c r="E61" s="68">
        <f t="shared" si="5"/>
        <v>0</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IF(Q25="nee",0,IF((J25-O25)&lt;0,0,(J25-O25)*(tab!$C$20*tab!$F$8+tab!$D$23)))</f>
        <v>0</v>
      </c>
      <c r="T61" s="123">
        <f>IF((J61-O61)&lt;=0,0,IF((G61-L61)*tab!$E$30+(H61-M61)*tab!$F$30+(I61-N61)*tab!$G$30&lt;=0,0,(G61-L61)*tab!$E$30+(H61-M61)*tab!$F$30+(I61-N61)*tab!$G$30))</f>
        <v>0</v>
      </c>
      <c r="U61" s="123">
        <f t="shared" si="9"/>
        <v>0</v>
      </c>
      <c r="V61" s="181"/>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f t="shared" si="5"/>
        <v>0</v>
      </c>
      <c r="E62" s="68">
        <f t="shared" si="5"/>
        <v>0</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IF(Q26="nee",0,IF((J26-O26)&lt;0,0,(J26-O26)*(tab!$C$20*tab!$F$8+tab!$D$23)))</f>
        <v>0</v>
      </c>
      <c r="T62" s="123">
        <f>IF((J62-O62)&lt;=0,0,IF((G62-L62)*tab!$E$30+(H62-M62)*tab!$F$30+(I62-N62)*tab!$G$30&lt;=0,0,(G62-L62)*tab!$E$30+(H62-M62)*tab!$F$30+(I62-N62)*tab!$G$30))</f>
        <v>0</v>
      </c>
      <c r="U62" s="123">
        <f t="shared" si="9"/>
        <v>0</v>
      </c>
      <c r="V62" s="181"/>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f t="shared" si="5"/>
        <v>0</v>
      </c>
      <c r="E63" s="68">
        <f t="shared" si="5"/>
        <v>0</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IF(Q27="nee",0,IF((J27-O27)&lt;0,0,(J27-O27)*(tab!$C$20*tab!$F$8+tab!$D$23)))</f>
        <v>2735.2244720000003</v>
      </c>
      <c r="T63" s="123">
        <f>IF((J63-O63)&lt;=0,0,IF((G63-L63)*tab!$E$30+(H63-M63)*tab!$F$30+(I63-N63)*tab!$G$30&lt;=0,0,(G63-L63)*tab!$E$30+(H63-M63)*tab!$F$30+(I63-N63)*tab!$G$30))</f>
        <v>0</v>
      </c>
      <c r="U63" s="123">
        <f t="shared" si="9"/>
        <v>2735.2244720000003</v>
      </c>
      <c r="V63" s="181"/>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f t="shared" si="5"/>
        <v>0</v>
      </c>
      <c r="E64" s="68">
        <f t="shared" si="5"/>
        <v>0</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IF(Q28="nee",0,IF((J28-O28)&lt;0,0,(J28-O28)*(tab!$C$20*tab!$F$8+tab!$D$23)))</f>
        <v>0</v>
      </c>
      <c r="T64" s="123">
        <f>IF((J64-O64)&lt;=0,0,IF((G64-L64)*tab!$E$30+(H64-M64)*tab!$F$30+(I64-N64)*tab!$G$30&lt;=0,0,(G64-L64)*tab!$E$30+(H64-M64)*tab!$F$30+(I64-N64)*tab!$G$30))</f>
        <v>0</v>
      </c>
      <c r="U64" s="123">
        <f t="shared" si="9"/>
        <v>0</v>
      </c>
      <c r="V64" s="181"/>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f t="shared" si="5"/>
        <v>0</v>
      </c>
      <c r="E65" s="68">
        <f t="shared" si="5"/>
        <v>0</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IF(Q29="nee",0,IF((J29-O29)&lt;0,0,(J29-O29)*(tab!$C$20*tab!$F$8+tab!$D$23)))</f>
        <v>2735.2244720000003</v>
      </c>
      <c r="T65" s="123">
        <f>IF((J65-O65)&lt;=0,0,IF((G65-L65)*tab!$E$30+(H65-M65)*tab!$F$30+(I65-N65)*tab!$G$30&lt;=0,0,(G65-L65)*tab!$E$30+(H65-M65)*tab!$F$30+(I65-N65)*tab!$G$30))</f>
        <v>0</v>
      </c>
      <c r="U65" s="123">
        <f t="shared" si="9"/>
        <v>2735.2244720000003</v>
      </c>
      <c r="V65" s="181"/>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f t="shared" si="5"/>
        <v>0</v>
      </c>
      <c r="E66" s="68">
        <f t="shared" si="5"/>
        <v>0</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IF(Q30="nee",0,IF((J30-O30)&lt;0,0,(J30-O30)*(tab!$C$20*tab!$F$8+tab!$D$23)))</f>
        <v>0</v>
      </c>
      <c r="T66" s="123">
        <f>IF((J66-O66)&lt;=0,0,IF((G66-L66)*tab!$E$30+(H66-M66)*tab!$F$30+(I66-N66)*tab!$G$30&lt;=0,0,(G66-L66)*tab!$E$30+(H66-M66)*tab!$F$30+(I66-N66)*tab!$G$30))</f>
        <v>0</v>
      </c>
      <c r="U66" s="123">
        <f t="shared" si="9"/>
        <v>0</v>
      </c>
      <c r="V66" s="181"/>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f t="shared" si="5"/>
        <v>0</v>
      </c>
      <c r="E67" s="68">
        <f t="shared" si="5"/>
        <v>0</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IF(Q31="nee",0,IF((J31-O31)&lt;0,0,(J31-O31)*(tab!$C$20*tab!$F$8+tab!$D$23)))</f>
        <v>0</v>
      </c>
      <c r="T67" s="123">
        <f>IF((J67-O67)&lt;=0,0,IF((G67-L67)*tab!$E$30+(H67-M67)*tab!$F$30+(I67-N67)*tab!$G$30&lt;=0,0,(G67-L67)*tab!$E$30+(H67-M67)*tab!$F$30+(I67-N67)*tab!$G$30))</f>
        <v>0</v>
      </c>
      <c r="U67" s="123">
        <f t="shared" si="9"/>
        <v>0</v>
      </c>
      <c r="V67" s="181"/>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f t="shared" si="5"/>
        <v>0</v>
      </c>
      <c r="E68" s="68">
        <f t="shared" si="5"/>
        <v>0</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IF(Q32="nee",0,IF((J32-O32)&lt;0,0,(J32-O32)*(tab!$C$20*tab!$F$8+tab!$D$23)))</f>
        <v>0</v>
      </c>
      <c r="T68" s="123">
        <f>IF((J68-O68)&lt;=0,0,IF((G68-L68)*tab!$E$30+(H68-M68)*tab!$F$30+(I68-N68)*tab!$G$30&lt;=0,0,(G68-L68)*tab!$E$30+(H68-M68)*tab!$F$30+(I68-N68)*tab!$G$30))</f>
        <v>0</v>
      </c>
      <c r="U68" s="123">
        <f t="shared" si="9"/>
        <v>0</v>
      </c>
      <c r="V68" s="181"/>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f t="shared" si="5"/>
        <v>0</v>
      </c>
      <c r="E69" s="68">
        <f t="shared" si="5"/>
        <v>0</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IF(Q33="nee",0,IF((J33-O33)&lt;0,0,(J33-O33)*(tab!$C$20*tab!$F$8+tab!$D$23)))</f>
        <v>0</v>
      </c>
      <c r="T69" s="123">
        <f>IF((J69-O69)&lt;=0,0,IF((G69-L69)*tab!$E$30+(H69-M69)*tab!$F$30+(I69-N69)*tab!$G$30&lt;=0,0,(G69-L69)*tab!$E$30+(H69-M69)*tab!$F$30+(I69-N69)*tab!$G$30))</f>
        <v>0</v>
      </c>
      <c r="U69" s="123">
        <f t="shared" si="9"/>
        <v>0</v>
      </c>
      <c r="V69" s="181"/>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f t="shared" si="5"/>
        <v>0</v>
      </c>
      <c r="E70" s="68">
        <f t="shared" si="5"/>
        <v>0</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IF(Q34="nee",0,IF((J34-O34)&lt;0,0,(J34-O34)*(tab!$C$20*tab!$F$8+tab!$D$23)))</f>
        <v>8205.6734160000015</v>
      </c>
      <c r="T70" s="123">
        <f>IF((J70-O70)&lt;=0,0,IF((G70-L70)*tab!$E$30+(H70-M70)*tab!$F$30+(I70-N70)*tab!$G$30&lt;=0,0,(G70-L70)*tab!$E$30+(H70-M70)*tab!$F$30+(I70-N70)*tab!$G$30))</f>
        <v>41893.233319999999</v>
      </c>
      <c r="U70" s="123">
        <f t="shared" si="9"/>
        <v>50098.906736000004</v>
      </c>
      <c r="V70" s="181"/>
      <c r="W70" s="123">
        <f>IF(R70="nee",0,IF((J70-O70)&lt;0,0,(J70-O70)*tab!$C$58))</f>
        <v>1677.69</v>
      </c>
      <c r="X70" s="123">
        <f>IF(R70="nee",0,IF((J70-O70)&lt;=0,0,IF((G70-L70)*tab!$G$58+(H70-M70)*tab!$H$58+(I70-N70)*tab!$I$58&lt;=0,0,(G70-L70)*tab!$G$58+(H70-M70)*tab!$H$58+(I70-N70)*tab!$I$58)))</f>
        <v>3575.92</v>
      </c>
      <c r="Y70" s="123">
        <f t="shared" si="10"/>
        <v>5253.6100000000006</v>
      </c>
      <c r="Z70" s="5"/>
      <c r="AA70" s="22"/>
    </row>
    <row r="71" spans="2:27" ht="12" customHeight="1" x14ac:dyDescent="0.2">
      <c r="B71" s="18"/>
      <c r="C71" s="1">
        <v>13</v>
      </c>
      <c r="D71" s="67">
        <f t="shared" si="5"/>
        <v>0</v>
      </c>
      <c r="E71" s="68">
        <f t="shared" si="5"/>
        <v>0</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IF(Q35="nee",0,IF((J35-O35)&lt;0,0,(J35-O35)*(tab!$C$20*tab!$F$8+tab!$D$23)))</f>
        <v>0</v>
      </c>
      <c r="T71" s="123">
        <f>IF((J71-O71)&lt;=0,0,IF((G71-L71)*tab!$E$30+(H71-M71)*tab!$F$30+(I71-N71)*tab!$G$30&lt;=0,0,(G71-L71)*tab!$E$30+(H71-M71)*tab!$F$30+(I71-N71)*tab!$G$30))</f>
        <v>0</v>
      </c>
      <c r="U71" s="123">
        <f t="shared" si="9"/>
        <v>0</v>
      </c>
      <c r="V71" s="181"/>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f t="shared" si="5"/>
        <v>0</v>
      </c>
      <c r="E72" s="68">
        <f t="shared" si="5"/>
        <v>0</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IF(Q36="nee",0,IF((J36-O36)&lt;0,0,(J36-O36)*(tab!$C$20*tab!$F$8+tab!$D$23)))</f>
        <v>0</v>
      </c>
      <c r="T72" s="123">
        <f>IF((J72-O72)&lt;=0,0,IF((G72-L72)*tab!$E$30+(H72-M72)*tab!$F$30+(I72-N72)*tab!$G$30&lt;=0,0,(G72-L72)*tab!$E$30+(H72-M72)*tab!$F$30+(I72-N72)*tab!$G$30))</f>
        <v>0</v>
      </c>
      <c r="U72" s="123">
        <f t="shared" si="9"/>
        <v>0</v>
      </c>
      <c r="V72" s="181"/>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f t="shared" si="5"/>
        <v>0</v>
      </c>
      <c r="E73" s="68">
        <f t="shared" si="5"/>
        <v>0</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IF(Q37="nee",0,IF((J37-O37)&lt;0,0,(J37-O37)*(tab!$C$20*tab!$F$8+tab!$D$23)))</f>
        <v>0</v>
      </c>
      <c r="T73" s="123">
        <f>IF((J73-O73)&lt;=0,0,IF((G73-L73)*tab!$E$30+(H73-M73)*tab!$F$30+(I73-N73)*tab!$G$30&lt;=0,0,(G73-L73)*tab!$E$30+(H73-M73)*tab!$F$30+(I73-N73)*tab!$G$30))</f>
        <v>0</v>
      </c>
      <c r="U73" s="123">
        <f t="shared" si="9"/>
        <v>0</v>
      </c>
      <c r="V73" s="181"/>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f t="shared" si="5"/>
        <v>0</v>
      </c>
      <c r="E74" s="68">
        <f t="shared" si="5"/>
        <v>0</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IF(Q38="nee",0,IF((J38-O38)&lt;0,0,(J38-O38)*(tab!$C$20*tab!$F$8+tab!$D$23)))</f>
        <v>0</v>
      </c>
      <c r="T74" s="123">
        <f>IF((J74-O74)&lt;=0,0,IF((G74-L74)*tab!$E$30+(H74-M74)*tab!$F$30+(I74-N74)*tab!$G$30&lt;=0,0,(G74-L74)*tab!$E$30+(H74-M74)*tab!$F$30+(I74-N74)*tab!$G$30))</f>
        <v>0</v>
      </c>
      <c r="U74" s="123">
        <f t="shared" si="9"/>
        <v>0</v>
      </c>
      <c r="V74" s="181"/>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f t="shared" si="5"/>
        <v>0</v>
      </c>
      <c r="E75" s="68">
        <f t="shared" si="5"/>
        <v>0</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IF(Q39="nee",0,IF((J39-O39)&lt;0,0,(J39-O39)*(tab!$C$20*tab!$F$8+tab!$D$23)))</f>
        <v>0</v>
      </c>
      <c r="T75" s="123">
        <f>IF((J75-O75)&lt;=0,0,IF((G75-L75)*tab!$E$30+(H75-M75)*tab!$F$30+(I75-N75)*tab!$G$30&lt;=0,0,(G75-L75)*tab!$E$30+(H75-M75)*tab!$F$30+(I75-N75)*tab!$G$30))</f>
        <v>0</v>
      </c>
      <c r="U75" s="123">
        <f t="shared" si="9"/>
        <v>0</v>
      </c>
      <c r="V75" s="181"/>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f t="shared" si="5"/>
        <v>0</v>
      </c>
      <c r="E76" s="68">
        <f t="shared" si="5"/>
        <v>0</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IF(Q40="nee",0,IF((J40-O40)&lt;0,0,(J40-O40)*(tab!$C$20*tab!$F$8+tab!$D$23)))</f>
        <v>0</v>
      </c>
      <c r="T76" s="123">
        <f>IF((J76-O76)&lt;=0,0,IF((G76-L76)*tab!$E$30+(H76-M76)*tab!$F$30+(I76-N76)*tab!$G$30&lt;=0,0,(G76-L76)*tab!$E$30+(H76-M76)*tab!$F$30+(I76-N76)*tab!$G$30))</f>
        <v>0</v>
      </c>
      <c r="U76" s="123">
        <f t="shared" si="9"/>
        <v>0</v>
      </c>
      <c r="V76" s="181"/>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f t="shared" si="5"/>
        <v>0</v>
      </c>
      <c r="E77" s="68">
        <f t="shared" si="5"/>
        <v>0</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IF(Q41="nee",0,IF((J41-O41)&lt;0,0,(J41-O41)*(tab!$C$20*tab!$F$8+tab!$D$23)))</f>
        <v>0</v>
      </c>
      <c r="T77" s="123">
        <f>IF((J77-O77)&lt;=0,0,IF((G77-L77)*tab!$E$30+(H77-M77)*tab!$F$30+(I77-N77)*tab!$G$30&lt;=0,0,(G77-L77)*tab!$E$30+(H77-M77)*tab!$F$30+(I77-N77)*tab!$G$30))</f>
        <v>0</v>
      </c>
      <c r="U77" s="123">
        <f t="shared" si="9"/>
        <v>0</v>
      </c>
      <c r="V77" s="181"/>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f t="shared" si="5"/>
        <v>0</v>
      </c>
      <c r="E78" s="68">
        <f t="shared" si="5"/>
        <v>0</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IF(Q42="nee",0,IF((J42-O42)&lt;0,0,(J42-O42)*(tab!$C$20*tab!$F$8+tab!$D$23)))</f>
        <v>0</v>
      </c>
      <c r="T78" s="123">
        <f>IF((J78-O78)&lt;=0,0,IF((G78-L78)*tab!$E$30+(H78-M78)*tab!$F$30+(I78-N78)*tab!$G$30&lt;=0,0,(G78-L78)*tab!$E$30+(H78-M78)*tab!$F$30+(I78-N78)*tab!$G$30))</f>
        <v>0</v>
      </c>
      <c r="U78" s="123">
        <f t="shared" si="9"/>
        <v>0</v>
      </c>
      <c r="V78" s="181"/>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f t="shared" si="5"/>
        <v>0</v>
      </c>
      <c r="E79" s="68">
        <f t="shared" si="5"/>
        <v>0</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IF(Q43="nee",0,IF((J43-O43)&lt;0,0,(J43-O43)*(tab!$C$20*tab!$F$8+tab!$D$23)))</f>
        <v>0</v>
      </c>
      <c r="T79" s="123">
        <f>IF((J79-O79)&lt;=0,0,IF((G79-L79)*tab!$E$30+(H79-M79)*tab!$F$30+(I79-N79)*tab!$G$30&lt;=0,0,(G79-L79)*tab!$E$30+(H79-M79)*tab!$F$30+(I79-N79)*tab!$G$30))</f>
        <v>0</v>
      </c>
      <c r="U79" s="123">
        <f t="shared" si="9"/>
        <v>0</v>
      </c>
      <c r="V79" s="181"/>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f t="shared" si="5"/>
        <v>0</v>
      </c>
      <c r="E80" s="68">
        <f t="shared" si="5"/>
        <v>0</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IF(Q44="nee",0,IF((J44-O44)&lt;0,0,(J44-O44)*(tab!$C$20*tab!$F$8+tab!$D$23)))</f>
        <v>0</v>
      </c>
      <c r="T80" s="123">
        <f>IF((J80-O80)&lt;=0,0,IF((G80-L80)*tab!$E$30+(H80-M80)*tab!$F$30+(I80-N80)*tab!$G$30&lt;=0,0,(G80-L80)*tab!$E$30+(H80-M80)*tab!$F$30+(I80-N80)*tab!$G$30))</f>
        <v>0</v>
      </c>
      <c r="U80" s="123">
        <f t="shared" si="9"/>
        <v>0</v>
      </c>
      <c r="V80" s="181"/>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f t="shared" si="5"/>
        <v>0</v>
      </c>
      <c r="E81" s="68">
        <f t="shared" si="5"/>
        <v>0</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IF(Q45="nee",0,IF((J45-O45)&lt;0,0,(J45-O45)*(tab!$C$20*tab!$F$8+tab!$D$23)))</f>
        <v>0</v>
      </c>
      <c r="T81" s="123">
        <f>IF((J81-O81)&lt;=0,0,IF((G81-L81)*tab!$E$30+(H81-M81)*tab!$F$30+(I81-N81)*tab!$G$30&lt;=0,0,(G81-L81)*tab!$E$30+(H81-M81)*tab!$F$30+(I81-N81)*tab!$G$30))</f>
        <v>0</v>
      </c>
      <c r="U81" s="123">
        <f t="shared" si="9"/>
        <v>0</v>
      </c>
      <c r="V81" s="181"/>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f t="shared" si="5"/>
        <v>0</v>
      </c>
      <c r="E82" s="68">
        <f t="shared" si="5"/>
        <v>0</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IF(Q46="nee",0,IF((J46-O46)&lt;0,0,(J46-O46)*(tab!$C$20*tab!$F$8+tab!$D$23)))</f>
        <v>0</v>
      </c>
      <c r="T82" s="123">
        <f>IF((J82-O82)&lt;=0,0,IF((G82-L82)*tab!$E$30+(H82-M82)*tab!$F$30+(I82-N82)*tab!$G$30&lt;=0,0,(G82-L82)*tab!$E$30+(H82-M82)*tab!$F$30+(I82-N82)*tab!$G$30))</f>
        <v>0</v>
      </c>
      <c r="U82" s="123">
        <f t="shared" si="9"/>
        <v>0</v>
      </c>
      <c r="V82" s="181"/>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f t="shared" si="5"/>
        <v>0</v>
      </c>
      <c r="E83" s="68">
        <f t="shared" si="5"/>
        <v>0</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IF(Q47="nee",0,IF((J47-O47)&lt;0,0,(J47-O47)*(tab!$C$20*tab!$F$8+tab!$D$23)))</f>
        <v>0</v>
      </c>
      <c r="T83" s="123">
        <f>IF((J83-O83)&lt;=0,0,IF((G83-L83)*tab!$E$30+(H83-M83)*tab!$F$30+(I83-N83)*tab!$G$30&lt;=0,0,(G83-L83)*tab!$E$30+(H83-M83)*tab!$F$30+(I83-N83)*tab!$G$30))</f>
        <v>0</v>
      </c>
      <c r="U83" s="123">
        <f t="shared" si="9"/>
        <v>0</v>
      </c>
      <c r="V83" s="181"/>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f t="shared" si="5"/>
        <v>0</v>
      </c>
      <c r="E84" s="68">
        <f t="shared" si="5"/>
        <v>0</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IF(Q48="nee",0,IF((J48-O48)&lt;0,0,(J48-O48)*(tab!$C$20*tab!$F$8+tab!$D$23)))</f>
        <v>0</v>
      </c>
      <c r="T84" s="123">
        <f>IF((J84-O84)&lt;=0,0,IF((G84-L84)*tab!$E$30+(H84-M84)*tab!$F$30+(I84-N84)*tab!$G$30&lt;=0,0,(G84-L84)*tab!$E$30+(H84-M84)*tab!$F$30+(I84-N84)*tab!$G$30))</f>
        <v>0</v>
      </c>
      <c r="U84" s="123">
        <f t="shared" si="9"/>
        <v>0</v>
      </c>
      <c r="V84" s="181"/>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f t="shared" si="5"/>
        <v>0</v>
      </c>
      <c r="E85" s="68">
        <f t="shared" si="5"/>
        <v>0</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IF(Q49="nee",0,IF((J49-O49)&lt;0,0,(J49-O49)*(tab!$C$20*tab!$F$8+tab!$D$23)))</f>
        <v>0</v>
      </c>
      <c r="T85" s="123">
        <f>IF((J85-O85)&lt;=0,0,IF((G85-L85)*tab!$E$30+(H85-M85)*tab!$F$30+(I85-N85)*tab!$G$30&lt;=0,0,(G85-L85)*tab!$E$30+(H85-M85)*tab!$F$30+(I85-N85)*tab!$G$30))</f>
        <v>0</v>
      </c>
      <c r="U85" s="123">
        <f t="shared" si="9"/>
        <v>0</v>
      </c>
      <c r="V85" s="181"/>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f t="shared" si="5"/>
        <v>0</v>
      </c>
      <c r="E86" s="68">
        <f t="shared" si="5"/>
        <v>0</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IF(Q50="nee",0,IF((J50-O50)&lt;0,0,(J50-O50)*(tab!$C$20*tab!$F$8+tab!$D$23)))</f>
        <v>0</v>
      </c>
      <c r="T86" s="123">
        <f>IF((J86-O86)&lt;=0,0,IF((G86-L86)*tab!$E$30+(H86-M86)*tab!$F$30+(I86-N86)*tab!$G$30&lt;=0,0,(G86-L86)*tab!$E$30+(H86-M86)*tab!$F$30+(I86-N86)*tab!$G$30))</f>
        <v>0</v>
      </c>
      <c r="U86" s="123">
        <f t="shared" si="9"/>
        <v>0</v>
      </c>
      <c r="V86" s="181"/>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f t="shared" si="5"/>
        <v>0</v>
      </c>
      <c r="E87" s="68">
        <f t="shared" si="5"/>
        <v>0</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IF(Q51="nee",0,IF((J51-O51)&lt;0,0,(J51-O51)*(tab!$C$20*tab!$F$8+tab!$D$23)))</f>
        <v>0</v>
      </c>
      <c r="T87" s="123">
        <f>IF((J87-O87)&lt;=0,0,IF((G87-L87)*tab!$E$30+(H87-M87)*tab!$F$30+(I87-N87)*tab!$G$30&lt;=0,0,(G87-L87)*tab!$E$30+(H87-M87)*tab!$F$30+(I87-N87)*tab!$G$30))</f>
        <v>0</v>
      </c>
      <c r="U87" s="123">
        <f t="shared" si="9"/>
        <v>0</v>
      </c>
      <c r="V87" s="181"/>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f t="shared" si="5"/>
        <v>0</v>
      </c>
      <c r="E88" s="68">
        <f t="shared" si="5"/>
        <v>0</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IF(Q52="nee",0,IF((J52-O52)&lt;0,0,(J52-O52)*(tab!$C$20*tab!$F$8+tab!$D$23)))</f>
        <v>0</v>
      </c>
      <c r="T88" s="123">
        <f>IF((J88-O88)&lt;=0,0,IF((G88-L88)*tab!$E$30+(H88-M88)*tab!$F$30+(I88-N88)*tab!$G$30&lt;=0,0,(G88-L88)*tab!$E$30+(H88-M88)*tab!$F$30+(I88-N88)*tab!$G$30))</f>
        <v>0</v>
      </c>
      <c r="U88" s="123">
        <f t="shared" si="9"/>
        <v>0</v>
      </c>
      <c r="V88" s="181"/>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19146.571304000005</v>
      </c>
      <c r="T89" s="195">
        <f t="shared" si="11"/>
        <v>41893.233319999999</v>
      </c>
      <c r="U89" s="195">
        <f t="shared" si="11"/>
        <v>61039.804624000004</v>
      </c>
      <c r="V89" s="114"/>
      <c r="W89" s="196">
        <f>SUM(W59:W88)</f>
        <v>2796.15</v>
      </c>
      <c r="X89" s="196">
        <f>SUM(X59:X88)</f>
        <v>3605.6400000000003</v>
      </c>
      <c r="Y89" s="196">
        <f>SUM(Y59:Y88)</f>
        <v>6401.7900000000009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87</v>
      </c>
      <c r="R92" s="81" t="s">
        <v>87</v>
      </c>
      <c r="S92" s="180" t="s">
        <v>78</v>
      </c>
      <c r="T92" s="106"/>
      <c r="U92" s="106"/>
      <c r="V92" s="106"/>
      <c r="W92" s="81" t="s">
        <v>76</v>
      </c>
      <c r="X92" s="35"/>
      <c r="Y92" s="35"/>
      <c r="Z92" s="41"/>
      <c r="AA92" s="16"/>
    </row>
    <row r="93" spans="2:27" ht="12" customHeight="1" x14ac:dyDescent="0.2">
      <c r="B93" s="18"/>
      <c r="C93" s="97"/>
      <c r="D93" s="38" t="s">
        <v>57</v>
      </c>
      <c r="E93" s="28"/>
      <c r="F93" s="27"/>
      <c r="G93" s="76" t="s">
        <v>108</v>
      </c>
      <c r="H93" s="39"/>
      <c r="I93" s="39"/>
      <c r="J93" s="39"/>
      <c r="K93" s="39"/>
      <c r="L93" s="76" t="s">
        <v>109</v>
      </c>
      <c r="M93" s="39"/>
      <c r="N93" s="39"/>
      <c r="O93" s="39"/>
      <c r="P93" s="39"/>
      <c r="Q93" s="81" t="s">
        <v>88</v>
      </c>
      <c r="R93" s="81" t="s">
        <v>90</v>
      </c>
      <c r="S93" s="76" t="s">
        <v>111</v>
      </c>
      <c r="T93" s="81"/>
      <c r="U93" s="40" t="s">
        <v>58</v>
      </c>
      <c r="V93" s="40"/>
      <c r="W93" s="76" t="s">
        <v>130</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89</v>
      </c>
      <c r="R94" s="81" t="s">
        <v>89</v>
      </c>
      <c r="S94" s="74" t="s">
        <v>67</v>
      </c>
      <c r="T94" s="74" t="s">
        <v>68</v>
      </c>
      <c r="U94" s="40" t="s">
        <v>112</v>
      </c>
      <c r="V94" s="40"/>
      <c r="W94" s="42" t="s">
        <v>67</v>
      </c>
      <c r="X94" s="42" t="s">
        <v>68</v>
      </c>
      <c r="Y94" s="40" t="s">
        <v>62</v>
      </c>
      <c r="Z94" s="5"/>
      <c r="AA94" s="22"/>
    </row>
    <row r="95" spans="2:27" ht="12" customHeight="1" x14ac:dyDescent="0.2">
      <c r="B95" s="18"/>
      <c r="C95" s="1">
        <v>1</v>
      </c>
      <c r="D95" s="118" t="str">
        <f>+D59</f>
        <v>A</v>
      </c>
      <c r="E95" s="118" t="str">
        <f>+E59</f>
        <v>88SV</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IF(Q23="nee",0,IF((J23-O23)&lt;0,0,(J23-O23)*(tab!$C$21*tab!$F$8+tab!$D$23)))</f>
        <v>5002.6775600000001</v>
      </c>
      <c r="T95" s="123">
        <f>IF((J95-O95)&lt;=0,0,IF((G95-L95)*tab!$E$31+(H95-M95)*tab!$F$31+(I95-N95)*tab!$G$31&lt;=0,0,(G95-L95)*tab!$E$31+(H95-M95)*tab!$F$31+(I95-N95)*tab!$G$31))</f>
        <v>0</v>
      </c>
      <c r="U95" s="123">
        <f>IF(SUM(S95:T95)&lt;0,0,SUM(S95:T95))</f>
        <v>5002.6775600000001</v>
      </c>
      <c r="V95" s="181"/>
      <c r="W95" s="123">
        <f>IF(R95="nee",0,IF((J95-O95)&lt;0,0,(J95-O95)*tab!$C$59))</f>
        <v>1177.4100000000001</v>
      </c>
      <c r="X95" s="123">
        <f>IF(R95="nee",0,IF((J95-O95)&lt;=0,0,IF((G95-L95)*tab!$G$59+(H95-M95)*tab!$H$59+(I95-N95)*tab!$I$59&lt;=0,0,(G95-L95)*tab!$G$59+(H95-M95)*tab!$H$59+(I95-N95)*tab!$I$59)))</f>
        <v>83.629999999999882</v>
      </c>
      <c r="Y95" s="123">
        <f>SUM(W95:X95)</f>
        <v>1261.04</v>
      </c>
      <c r="Z95" s="5"/>
      <c r="AA95" s="22"/>
    </row>
    <row r="96" spans="2:27" ht="12" customHeight="1" x14ac:dyDescent="0.2">
      <c r="B96" s="18"/>
      <c r="C96" s="1">
        <v>2</v>
      </c>
      <c r="D96" s="118" t="s">
        <v>94</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IF(Q24="nee",0,IF((J24-O24)&lt;0,0,(J24-O24)*(tab!$C$21*tab!$F$8+tab!$D$23)))</f>
        <v>5002.6775600000001</v>
      </c>
      <c r="T96" s="123">
        <f>IF((J96-O96)&lt;=0,0,IF((G96-L96)*tab!$E$31+(H96-M96)*tab!$F$31+(I96-N96)*tab!$G$31&lt;=0,0,(G96-L96)*tab!$E$31+(H96-M96)*tab!$F$31+(I96-N96)*tab!$G$31))</f>
        <v>0</v>
      </c>
      <c r="U96" s="123">
        <f t="shared" ref="U96:U124" si="15">IF(SUM(S96:T96)&lt;0,0,SUM(S96:T96))</f>
        <v>5002.6775600000001</v>
      </c>
      <c r="V96" s="181"/>
      <c r="W96" s="123">
        <f>IF(R96="nee",0,IF((J96-O96)&lt;0,0,(J96-O96)*tab!$C$59))</f>
        <v>1177.4100000000001</v>
      </c>
      <c r="X96" s="123">
        <f>IF(R96="nee",0,IF((J96-O96)&lt;=0,0,IF((G96-L96)*tab!$G$59+(H96-M96)*tab!$H$59+(I96-N96)*tab!$I$59&lt;=0,0,(G96-L96)*tab!$G$59+(H96-M96)*tab!$H$59+(I96-N96)*tab!$I$59)))</f>
        <v>0</v>
      </c>
      <c r="Y96" s="123">
        <f t="shared" ref="Y96:Y124" si="16">SUM(W96:X96)</f>
        <v>1177.4100000000001</v>
      </c>
      <c r="Z96" s="5"/>
      <c r="AA96" s="22"/>
    </row>
    <row r="97" spans="2:27" ht="12" customHeight="1" x14ac:dyDescent="0.2">
      <c r="B97" s="18"/>
      <c r="C97" s="1">
        <v>3</v>
      </c>
      <c r="D97" s="118" t="s">
        <v>95</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IF(Q25="nee",0,IF((J25-O25)&lt;0,0,(J25-O25)*(tab!$C$21*tab!$F$8+tab!$D$23)))</f>
        <v>0</v>
      </c>
      <c r="T97" s="123">
        <f>IF((J97-O97)&lt;=0,0,IF((G97-L97)*tab!$E$31+(H97-M97)*tab!$F$31+(I97-N97)*tab!$G$31&lt;=0,0,(G97-L97)*tab!$E$31+(H97-M97)*tab!$F$31+(I97-N97)*tab!$G$31))</f>
        <v>0</v>
      </c>
      <c r="U97" s="123">
        <f t="shared" si="15"/>
        <v>0</v>
      </c>
      <c r="V97" s="181"/>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96</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IF(Q26="nee",0,IF((J26-O26)&lt;0,0,(J26-O26)*(tab!$C$21*tab!$F$8+tab!$D$23)))</f>
        <v>0</v>
      </c>
      <c r="T98" s="123">
        <f>IF((J98-O98)&lt;=0,0,IF((G98-L98)*tab!$E$31+(H98-M98)*tab!$F$31+(I98-N98)*tab!$G$31&lt;=0,0,(G98-L98)*tab!$E$31+(H98-M98)*tab!$F$31+(I98-N98)*tab!$G$31))</f>
        <v>0</v>
      </c>
      <c r="U98" s="123">
        <f t="shared" si="15"/>
        <v>0</v>
      </c>
      <c r="V98" s="181"/>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97</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IF(Q27="nee",0,IF((J27-O27)&lt;0,0,(J27-O27)*(tab!$C$21*tab!$F$8+tab!$D$23)))</f>
        <v>5002.6775600000001</v>
      </c>
      <c r="T99" s="123">
        <f>IF((J99-O99)&lt;=0,0,IF((G99-L99)*tab!$E$31+(H99-M99)*tab!$F$31+(I99-N99)*tab!$G$31&lt;=0,0,(G99-L99)*tab!$E$31+(H99-M99)*tab!$F$31+(I99-N99)*tab!$G$31))</f>
        <v>0</v>
      </c>
      <c r="U99" s="123">
        <f t="shared" si="15"/>
        <v>5002.6775600000001</v>
      </c>
      <c r="V99" s="181"/>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98</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IF(Q28="nee",0,IF((J28-O28)&lt;0,0,(J28-O28)*(tab!$C$21*tab!$F$8+tab!$D$23)))</f>
        <v>0</v>
      </c>
      <c r="T100" s="123">
        <f>IF((J100-O100)&lt;=0,0,IF((G100-L100)*tab!$E$31+(H100-M100)*tab!$F$31+(I100-N100)*tab!$G$31&lt;=0,0,(G100-L100)*tab!$E$31+(H100-M100)*tab!$F$31+(I100-N100)*tab!$G$31))</f>
        <v>0</v>
      </c>
      <c r="U100" s="123">
        <f t="shared" si="15"/>
        <v>0</v>
      </c>
      <c r="V100" s="181"/>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99</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IF(Q29="nee",0,IF((J29-O29)&lt;0,0,(J29-O29)*(tab!$C$21*tab!$F$8+tab!$D$23)))</f>
        <v>5002.6775600000001</v>
      </c>
      <c r="T101" s="123">
        <f>IF((J101-O101)&lt;=0,0,IF((G101-L101)*tab!$E$31+(H101-M101)*tab!$F$31+(I101-N101)*tab!$G$31&lt;=0,0,(G101-L101)*tab!$E$31+(H101-M101)*tab!$F$31+(I101-N101)*tab!$G$31))</f>
        <v>0</v>
      </c>
      <c r="U101" s="123">
        <f t="shared" si="15"/>
        <v>5002.6775600000001</v>
      </c>
      <c r="V101" s="181"/>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100</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IF(Q30="nee",0,IF((J30-O30)&lt;0,0,(J30-O30)*(tab!$C$21*tab!$F$8+tab!$D$23)))</f>
        <v>0</v>
      </c>
      <c r="T102" s="123">
        <f>IF((J102-O102)&lt;=0,0,IF((G102-L102)*tab!$E$31+(H102-M102)*tab!$F$31+(I102-N102)*tab!$G$31&lt;=0,0,(G102-L102)*tab!$E$31+(H102-M102)*tab!$F$31+(I102-N102)*tab!$G$31))</f>
        <v>0</v>
      </c>
      <c r="U102" s="123">
        <f t="shared" si="15"/>
        <v>0</v>
      </c>
      <c r="V102" s="181"/>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101</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IF(Q31="nee",0,IF((J31-O31)&lt;0,0,(J31-O31)*(tab!$C$21*tab!$F$8+tab!$D$23)))</f>
        <v>0</v>
      </c>
      <c r="T103" s="123">
        <f>IF((J103-O103)&lt;=0,0,IF((G103-L103)*tab!$E$31+(H103-M103)*tab!$F$31+(I103-N103)*tab!$G$31&lt;=0,0,(G103-L103)*tab!$E$31+(H103-M103)*tab!$F$31+(I103-N103)*tab!$G$31))</f>
        <v>0</v>
      </c>
      <c r="U103" s="123">
        <f t="shared" si="15"/>
        <v>0</v>
      </c>
      <c r="V103" s="181"/>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102</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IF(Q32="nee",0,IF((J32-O32)&lt;0,0,(J32-O32)*(tab!$C$21*tab!$F$8+tab!$D$23)))</f>
        <v>0</v>
      </c>
      <c r="T104" s="123">
        <f>IF((J104-O104)&lt;=0,0,IF((G104-L104)*tab!$E$31+(H104-M104)*tab!$F$31+(I104-N104)*tab!$G$31&lt;=0,0,(G104-L104)*tab!$E$31+(H104-M104)*tab!$F$31+(I104-N104)*tab!$G$31))</f>
        <v>0</v>
      </c>
      <c r="U104" s="123">
        <f t="shared" si="15"/>
        <v>0</v>
      </c>
      <c r="V104" s="181"/>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IF(Q33="nee",0,IF((J33-O33)&lt;0,0,(J33-O33)*(tab!$C$21*tab!$F$8+tab!$D$23)))</f>
        <v>0</v>
      </c>
      <c r="T105" s="123">
        <f>IF((J105-O105)&lt;=0,0,IF((G105-L105)*tab!$E$31+(H105-M105)*tab!$F$31+(I105-N105)*tab!$G$31&lt;=0,0,(G105-L105)*tab!$E$31+(H105-M105)*tab!$F$31+(I105-N105)*tab!$G$31))</f>
        <v>0</v>
      </c>
      <c r="U105" s="123">
        <f t="shared" si="15"/>
        <v>0</v>
      </c>
      <c r="V105" s="181"/>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103</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IF(Q34="nee",0,IF((J34-O34)&lt;0,0,(J34-O34)*(tab!$C$21*tab!$F$8+tab!$D$23)))</f>
        <v>15008.03268</v>
      </c>
      <c r="T106" s="123">
        <f>IF((J106-O106)&lt;=0,0,IF((G106-L106)*tab!$E$31+(H106-M106)*tab!$F$31+(I106-N106)*tab!$G$31&lt;=0,0,(G106-L106)*tab!$E$31+(H106-M106)*tab!$F$31+(I106-N106)*tab!$G$31))</f>
        <v>43438.434024000002</v>
      </c>
      <c r="U106" s="123">
        <f t="shared" si="15"/>
        <v>58446.466704000006</v>
      </c>
      <c r="V106" s="181"/>
      <c r="W106" s="123">
        <f>IF(R106="nee",0,IF((J106-O106)&lt;0,0,(J106-O106)*tab!$C$59))</f>
        <v>3532.2300000000005</v>
      </c>
      <c r="X106" s="123">
        <f>IF(R106="nee",0,IF((J106-O106)&lt;=0,0,IF((G106-L106)*tab!$G$59+(H106-M106)*tab!$H$59+(I106-N106)*tab!$I$59&lt;=0,0,(G106-L106)*tab!$G$59+(H106-M106)*tab!$H$59+(I106-N106)*tab!$I$59)))</f>
        <v>2557.3199999999997</v>
      </c>
      <c r="Y106" s="123">
        <f t="shared" si="16"/>
        <v>6089.55</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IF(Q35="nee",0,IF((J35-O35)&lt;0,0,(J35-O35)*(tab!$C$21*tab!$F$8+tab!$D$23)))</f>
        <v>0</v>
      </c>
      <c r="T107" s="123">
        <f>IF((J107-O107)&lt;=0,0,IF((G107-L107)*tab!$E$31+(H107-M107)*tab!$F$31+(I107-N107)*tab!$G$31&lt;=0,0,(G107-L107)*tab!$E$31+(H107-M107)*tab!$F$31+(I107-N107)*tab!$G$31))</f>
        <v>0</v>
      </c>
      <c r="U107" s="123">
        <f t="shared" si="15"/>
        <v>0</v>
      </c>
      <c r="V107" s="181"/>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IF(Q36="nee",0,IF((J36-O36)&lt;0,0,(J36-O36)*(tab!$C$21*tab!$F$8+tab!$D$23)))</f>
        <v>0</v>
      </c>
      <c r="T108" s="123">
        <f>IF((J108-O108)&lt;=0,0,IF((G108-L108)*tab!$E$31+(H108-M108)*tab!$F$31+(I108-N108)*tab!$G$31&lt;=0,0,(G108-L108)*tab!$E$31+(H108-M108)*tab!$F$31+(I108-N108)*tab!$G$31))</f>
        <v>0</v>
      </c>
      <c r="U108" s="123">
        <f t="shared" si="15"/>
        <v>0</v>
      </c>
      <c r="V108" s="181"/>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IF(Q37="nee",0,IF((J37-O37)&lt;0,0,(J37-O37)*(tab!$C$21*tab!$F$8+tab!$D$23)))</f>
        <v>0</v>
      </c>
      <c r="T109" s="123">
        <f>IF((J109-O109)&lt;=0,0,IF((G109-L109)*tab!$E$31+(H109-M109)*tab!$F$31+(I109-N109)*tab!$G$31&lt;=0,0,(G109-L109)*tab!$E$31+(H109-M109)*tab!$F$31+(I109-N109)*tab!$G$31))</f>
        <v>0</v>
      </c>
      <c r="U109" s="123">
        <f t="shared" si="15"/>
        <v>0</v>
      </c>
      <c r="V109" s="181"/>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IF(Q38="nee",0,IF((J38-O38)&lt;0,0,(J38-O38)*(tab!$C$21*tab!$F$8+tab!$D$23)))</f>
        <v>0</v>
      </c>
      <c r="T110" s="123">
        <f>IF((J110-O110)&lt;=0,0,IF((G110-L110)*tab!$E$31+(H110-M110)*tab!$F$31+(I110-N110)*tab!$G$31&lt;=0,0,(G110-L110)*tab!$E$31+(H110-M110)*tab!$F$31+(I110-N110)*tab!$G$31))</f>
        <v>0</v>
      </c>
      <c r="U110" s="123">
        <f t="shared" si="15"/>
        <v>0</v>
      </c>
      <c r="V110" s="181"/>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IF(Q39="nee",0,IF((J39-O39)&lt;0,0,(J39-O39)*(tab!$C$21*tab!$F$8+tab!$D$23)))</f>
        <v>0</v>
      </c>
      <c r="T111" s="123">
        <f>IF((J111-O111)&lt;=0,0,IF((G111-L111)*tab!$E$31+(H111-M111)*tab!$F$31+(I111-N111)*tab!$G$31&lt;=0,0,(G111-L111)*tab!$E$31+(H111-M111)*tab!$F$31+(I111-N111)*tab!$G$31))</f>
        <v>0</v>
      </c>
      <c r="U111" s="123">
        <f t="shared" si="15"/>
        <v>0</v>
      </c>
      <c r="V111" s="181"/>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IF(Q40="nee",0,IF((J40-O40)&lt;0,0,(J40-O40)*(tab!$C$21*tab!$F$8+tab!$D$23)))</f>
        <v>0</v>
      </c>
      <c r="T112" s="123">
        <f>IF((J112-O112)&lt;=0,0,IF((G112-L112)*tab!$E$31+(H112-M112)*tab!$F$31+(I112-N112)*tab!$G$31&lt;=0,0,(G112-L112)*tab!$E$31+(H112-M112)*tab!$F$31+(I112-N112)*tab!$G$31))</f>
        <v>0</v>
      </c>
      <c r="U112" s="123">
        <f t="shared" si="15"/>
        <v>0</v>
      </c>
      <c r="V112" s="181"/>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IF(Q41="nee",0,IF((J41-O41)&lt;0,0,(J41-O41)*(tab!$C$21*tab!$F$8+tab!$D$23)))</f>
        <v>0</v>
      </c>
      <c r="T113" s="123">
        <f>IF((J113-O113)&lt;=0,0,IF((G113-L113)*tab!$E$31+(H113-M113)*tab!$F$31+(I113-N113)*tab!$G$31&lt;=0,0,(G113-L113)*tab!$E$31+(H113-M113)*tab!$F$31+(I113-N113)*tab!$G$31))</f>
        <v>0</v>
      </c>
      <c r="U113" s="123">
        <f t="shared" si="15"/>
        <v>0</v>
      </c>
      <c r="V113" s="181"/>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IF(Q42="nee",0,IF((J42-O42)&lt;0,0,(J42-O42)*(tab!$C$21*tab!$F$8+tab!$D$23)))</f>
        <v>0</v>
      </c>
      <c r="T114" s="123">
        <f>IF((J114-O114)&lt;=0,0,IF((G114-L114)*tab!$E$31+(H114-M114)*tab!$F$31+(I114-N114)*tab!$G$31&lt;=0,0,(G114-L114)*tab!$E$31+(H114-M114)*tab!$F$31+(I114-N114)*tab!$G$31))</f>
        <v>0</v>
      </c>
      <c r="U114" s="123">
        <f t="shared" si="15"/>
        <v>0</v>
      </c>
      <c r="V114" s="181"/>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IF(Q43="nee",0,IF((J43-O43)&lt;0,0,(J43-O43)*(tab!$C$21*tab!$F$8+tab!$D$23)))</f>
        <v>0</v>
      </c>
      <c r="T115" s="123">
        <f>IF((J115-O115)&lt;=0,0,IF((G115-L115)*tab!$E$31+(H115-M115)*tab!$F$31+(I115-N115)*tab!$G$31&lt;=0,0,(G115-L115)*tab!$E$31+(H115-M115)*tab!$F$31+(I115-N115)*tab!$G$31))</f>
        <v>0</v>
      </c>
      <c r="U115" s="123">
        <f t="shared" si="15"/>
        <v>0</v>
      </c>
      <c r="V115" s="181"/>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IF(Q44="nee",0,IF((J44-O44)&lt;0,0,(J44-O44)*(tab!$C$21*tab!$F$8+tab!$D$23)))</f>
        <v>0</v>
      </c>
      <c r="T116" s="123">
        <f>IF((J116-O116)&lt;=0,0,IF((G116-L116)*tab!$E$31+(H116-M116)*tab!$F$31+(I116-N116)*tab!$G$31&lt;=0,0,(G116-L116)*tab!$E$31+(H116-M116)*tab!$F$31+(I116-N116)*tab!$G$31))</f>
        <v>0</v>
      </c>
      <c r="U116" s="123">
        <f t="shared" si="15"/>
        <v>0</v>
      </c>
      <c r="V116" s="181"/>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IF(Q45="nee",0,IF((J45-O45)&lt;0,0,(J45-O45)*(tab!$C$21*tab!$F$8+tab!$D$23)))</f>
        <v>0</v>
      </c>
      <c r="T117" s="123">
        <f>IF((J117-O117)&lt;=0,0,IF((G117-L117)*tab!$E$31+(H117-M117)*tab!$F$31+(I117-N117)*tab!$G$31&lt;=0,0,(G117-L117)*tab!$E$31+(H117-M117)*tab!$F$31+(I117-N117)*tab!$G$31))</f>
        <v>0</v>
      </c>
      <c r="U117" s="123">
        <f t="shared" si="15"/>
        <v>0</v>
      </c>
      <c r="V117" s="181"/>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IF(Q46="nee",0,IF((J46-O46)&lt;0,0,(J46-O46)*(tab!$C$21*tab!$F$8+tab!$D$23)))</f>
        <v>0</v>
      </c>
      <c r="T118" s="123">
        <f>IF((J118-O118)&lt;=0,0,IF((G118-L118)*tab!$E$31+(H118-M118)*tab!$F$31+(I118-N118)*tab!$G$31&lt;=0,0,(G118-L118)*tab!$E$31+(H118-M118)*tab!$F$31+(I118-N118)*tab!$G$31))</f>
        <v>0</v>
      </c>
      <c r="U118" s="123">
        <f t="shared" si="15"/>
        <v>0</v>
      </c>
      <c r="V118" s="181"/>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IF(Q47="nee",0,IF((J47-O47)&lt;0,0,(J47-O47)*(tab!$C$21*tab!$F$8+tab!$D$23)))</f>
        <v>0</v>
      </c>
      <c r="T119" s="123">
        <f>IF((J119-O119)&lt;=0,0,IF((G119-L119)*tab!$E$31+(H119-M119)*tab!$F$31+(I119-N119)*tab!$G$31&lt;=0,0,(G119-L119)*tab!$E$31+(H119-M119)*tab!$F$31+(I119-N119)*tab!$G$31))</f>
        <v>0</v>
      </c>
      <c r="U119" s="123">
        <f t="shared" si="15"/>
        <v>0</v>
      </c>
      <c r="V119" s="181"/>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IF(Q48="nee",0,IF((J48-O48)&lt;0,0,(J48-O48)*(tab!$C$21*tab!$F$8+tab!$D$23)))</f>
        <v>0</v>
      </c>
      <c r="T120" s="123">
        <f>IF((J120-O120)&lt;=0,0,IF((G120-L120)*tab!$E$31+(H120-M120)*tab!$F$31+(I120-N120)*tab!$G$31&lt;=0,0,(G120-L120)*tab!$E$31+(H120-M120)*tab!$F$31+(I120-N120)*tab!$G$31))</f>
        <v>0</v>
      </c>
      <c r="U120" s="123">
        <f t="shared" si="15"/>
        <v>0</v>
      </c>
      <c r="V120" s="181"/>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IF(Q49="nee",0,IF((J49-O49)&lt;0,0,(J49-O49)*(tab!$C$21*tab!$F$8+tab!$D$23)))</f>
        <v>0</v>
      </c>
      <c r="T121" s="123">
        <f>IF((J121-O121)&lt;=0,0,IF((G121-L121)*tab!$E$31+(H121-M121)*tab!$F$31+(I121-N121)*tab!$G$31&lt;=0,0,(G121-L121)*tab!$E$31+(H121-M121)*tab!$F$31+(I121-N121)*tab!$G$31))</f>
        <v>0</v>
      </c>
      <c r="U121" s="123">
        <f t="shared" si="15"/>
        <v>0</v>
      </c>
      <c r="V121" s="181"/>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IF(Q50="nee",0,IF((J50-O50)&lt;0,0,(J50-O50)*(tab!$C$21*tab!$F$8+tab!$D$23)))</f>
        <v>0</v>
      </c>
      <c r="T122" s="123">
        <f>IF((J122-O122)&lt;=0,0,IF((G122-L122)*tab!$E$31+(H122-M122)*tab!$F$31+(I122-N122)*tab!$G$31&lt;=0,0,(G122-L122)*tab!$E$31+(H122-M122)*tab!$F$31+(I122-N122)*tab!$G$31))</f>
        <v>0</v>
      </c>
      <c r="U122" s="123">
        <f t="shared" si="15"/>
        <v>0</v>
      </c>
      <c r="V122" s="181"/>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IF(Q51="nee",0,IF((J51-O51)&lt;0,0,(J51-O51)*(tab!$C$21*tab!$F$8+tab!$D$23)))</f>
        <v>0</v>
      </c>
      <c r="T123" s="123">
        <f>IF((J123-O123)&lt;=0,0,IF((G123-L123)*tab!$E$31+(H123-M123)*tab!$F$31+(I123-N123)*tab!$G$31&lt;=0,0,(G123-L123)*tab!$E$31+(H123-M123)*tab!$F$31+(I123-N123)*tab!$G$31))</f>
        <v>0</v>
      </c>
      <c r="U123" s="123">
        <f t="shared" si="15"/>
        <v>0</v>
      </c>
      <c r="V123" s="181"/>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IF(Q52="nee",0,IF((J52-O52)&lt;0,0,(J52-O52)*(tab!$C$21*tab!$F$8+tab!$D$23)))</f>
        <v>0</v>
      </c>
      <c r="T124" s="123">
        <f>IF((J124-O124)&lt;=0,0,IF((G124-L124)*tab!$E$31+(H124-M124)*tab!$F$31+(I124-N124)*tab!$G$31&lt;=0,0,(G124-L124)*tab!$E$31+(H124-M124)*tab!$F$31+(I124-N124)*tab!$G$31))</f>
        <v>0</v>
      </c>
      <c r="U124" s="123">
        <f t="shared" si="15"/>
        <v>0</v>
      </c>
      <c r="V124" s="181"/>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35018.742920000004</v>
      </c>
      <c r="T125" s="197">
        <f t="shared" si="17"/>
        <v>43438.434024000002</v>
      </c>
      <c r="U125" s="197">
        <f t="shared" si="17"/>
        <v>78457.176944000006</v>
      </c>
      <c r="V125" s="117"/>
      <c r="W125" s="196">
        <f>SUM(W95:W124)</f>
        <v>5887.0500000000011</v>
      </c>
      <c r="X125" s="196">
        <f>SUM(X95:X124)</f>
        <v>2640.95</v>
      </c>
      <c r="Y125" s="196">
        <f>SUM(Y95:Y124)</f>
        <v>8528</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111</v>
      </c>
      <c r="T128" s="81"/>
      <c r="U128" s="40" t="s">
        <v>58</v>
      </c>
      <c r="V128" s="40"/>
      <c r="W128" s="76" t="s">
        <v>130</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112</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8">
        <f>+S53</f>
        <v>26485.317320000002</v>
      </c>
      <c r="T130" s="198">
        <f>+T53</f>
        <v>102516.00611199997</v>
      </c>
      <c r="U130" s="198">
        <f>+U53</f>
        <v>129001.32343199998</v>
      </c>
      <c r="V130" s="94"/>
      <c r="W130" s="53">
        <f>+W53</f>
        <v>4476.01</v>
      </c>
      <c r="X130" s="53">
        <f>+X53</f>
        <v>8337.5800000000017</v>
      </c>
      <c r="Y130" s="53">
        <f>+Y53</f>
        <v>12813.59</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8">
        <f>+S89</f>
        <v>19146.571304000005</v>
      </c>
      <c r="T131" s="198">
        <f>+T89</f>
        <v>41893.233319999999</v>
      </c>
      <c r="U131" s="198">
        <f>+U89</f>
        <v>61039.804624000004</v>
      </c>
      <c r="V131" s="94"/>
      <c r="W131" s="53">
        <f>+W89</f>
        <v>2796.15</v>
      </c>
      <c r="X131" s="53">
        <f>+X89</f>
        <v>3605.6400000000003</v>
      </c>
      <c r="Y131" s="53">
        <f>+Y89</f>
        <v>6401.7900000000009</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8">
        <f t="shared" ref="S132:U132" si="18">+S125</f>
        <v>35018.742920000004</v>
      </c>
      <c r="T132" s="198">
        <f t="shared" si="18"/>
        <v>43438.434024000002</v>
      </c>
      <c r="U132" s="198">
        <f t="shared" si="18"/>
        <v>78457.176944000006</v>
      </c>
      <c r="V132" s="94"/>
      <c r="W132" s="60">
        <f>+W125</f>
        <v>5887.0500000000011</v>
      </c>
      <c r="X132" s="60">
        <f>+X125</f>
        <v>2640.95</v>
      </c>
      <c r="Y132" s="60">
        <f>+Y125</f>
        <v>8528</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113</v>
      </c>
      <c r="E134" s="38"/>
      <c r="F134" s="45"/>
      <c r="G134" s="98"/>
      <c r="H134" s="98"/>
      <c r="I134" s="98"/>
      <c r="J134" s="47"/>
      <c r="K134" s="47"/>
      <c r="L134" s="98"/>
      <c r="M134" s="98"/>
      <c r="N134" s="98"/>
      <c r="O134" s="47"/>
      <c r="P134" s="47"/>
      <c r="Q134" s="47"/>
      <c r="R134" s="47"/>
      <c r="S134" s="196">
        <f>SUM(S130:S133)</f>
        <v>80650.631544000003</v>
      </c>
      <c r="T134" s="196">
        <f>SUM(T130:T133)</f>
        <v>187847.67345599999</v>
      </c>
      <c r="U134" s="196">
        <f>SUM(U130:U133)</f>
        <v>268498.30499999999</v>
      </c>
      <c r="V134" s="54"/>
      <c r="W134" s="199">
        <f>SUM(W130:W133)</f>
        <v>13159.210000000001</v>
      </c>
      <c r="X134" s="199">
        <f>SUM(X130:X133)</f>
        <v>14584.170000000002</v>
      </c>
      <c r="Y134" s="199">
        <f>SUM(Y130:Y133)</f>
        <v>27743.38</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110</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PO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48</v>
      </c>
      <c r="E8" s="200"/>
      <c r="F8" s="200"/>
      <c r="G8" s="203" t="str">
        <f>+'1 februari'!G8</f>
        <v>SWV PO ergens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49</v>
      </c>
      <c r="E9" s="200"/>
      <c r="F9" s="200"/>
      <c r="G9" s="203" t="s">
        <v>93</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50</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54</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116</v>
      </c>
      <c r="D15" s="192"/>
      <c r="E15" s="192"/>
      <c r="F15" s="192"/>
      <c r="G15" s="190" t="s">
        <v>117</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114</v>
      </c>
      <c r="D16" s="187"/>
      <c r="E16" s="188" t="s">
        <v>36</v>
      </c>
      <c r="F16" s="188"/>
      <c r="G16" s="187" t="s">
        <v>115</v>
      </c>
      <c r="H16" s="189"/>
      <c r="I16" s="189"/>
      <c r="J16" s="194" t="s">
        <v>124</v>
      </c>
      <c r="K16" s="189"/>
      <c r="L16" s="183"/>
      <c r="M16" s="183"/>
      <c r="N16" s="183"/>
      <c r="O16" s="21"/>
      <c r="P16" s="183"/>
      <c r="Q16" s="183"/>
      <c r="R16" s="183"/>
      <c r="S16" s="183"/>
      <c r="T16" s="183"/>
      <c r="U16" s="183"/>
      <c r="V16" s="183"/>
      <c r="W16" s="184"/>
      <c r="X16" s="184"/>
      <c r="Y16" s="184"/>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56</v>
      </c>
      <c r="E19" s="27"/>
      <c r="F19" s="27"/>
      <c r="G19" s="28" t="s">
        <v>123</v>
      </c>
      <c r="H19" s="29"/>
      <c r="I19" s="29"/>
      <c r="J19" s="30"/>
      <c r="K19" s="30"/>
      <c r="L19" s="28"/>
      <c r="M19" s="29"/>
      <c r="N19" s="120"/>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1"/>
      <c r="J20" s="106"/>
      <c r="K20" s="106"/>
      <c r="L20" s="107"/>
      <c r="M20" s="105"/>
      <c r="N20" s="122"/>
      <c r="O20" s="106"/>
      <c r="P20" s="106"/>
      <c r="Q20" s="79" t="s">
        <v>87</v>
      </c>
      <c r="R20" s="81" t="s">
        <v>87</v>
      </c>
      <c r="S20" s="180" t="s">
        <v>78</v>
      </c>
      <c r="T20" s="106"/>
      <c r="U20" s="106"/>
      <c r="V20" s="106"/>
      <c r="W20" s="81" t="s">
        <v>76</v>
      </c>
      <c r="X20" s="35"/>
      <c r="Y20" s="35"/>
      <c r="Z20" s="36"/>
      <c r="AA20" s="37"/>
    </row>
    <row r="21" spans="2:27" s="104" customFormat="1" ht="12" customHeight="1" x14ac:dyDescent="0.2">
      <c r="B21" s="75"/>
      <c r="C21" s="100"/>
      <c r="D21" s="83" t="s">
        <v>57</v>
      </c>
      <c r="E21" s="101"/>
      <c r="F21" s="102"/>
      <c r="G21" s="76" t="s">
        <v>108</v>
      </c>
      <c r="H21" s="39"/>
      <c r="I21" s="39"/>
      <c r="J21" s="39"/>
      <c r="K21" s="39"/>
      <c r="L21" s="76" t="s">
        <v>109</v>
      </c>
      <c r="M21" s="39"/>
      <c r="N21" s="39"/>
      <c r="O21" s="39"/>
      <c r="P21" s="39"/>
      <c r="Q21" s="81" t="s">
        <v>88</v>
      </c>
      <c r="R21" s="81" t="s">
        <v>90</v>
      </c>
      <c r="S21" s="76" t="s">
        <v>111</v>
      </c>
      <c r="T21" s="81"/>
      <c r="U21" s="40" t="s">
        <v>58</v>
      </c>
      <c r="V21" s="40"/>
      <c r="W21" s="76" t="s">
        <v>130</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89</v>
      </c>
      <c r="R22" s="81" t="s">
        <v>89</v>
      </c>
      <c r="S22" s="74" t="s">
        <v>67</v>
      </c>
      <c r="T22" s="74" t="s">
        <v>68</v>
      </c>
      <c r="U22" s="40" t="s">
        <v>112</v>
      </c>
      <c r="V22" s="40"/>
      <c r="W22" s="42" t="s">
        <v>67</v>
      </c>
      <c r="X22" s="42" t="s">
        <v>68</v>
      </c>
      <c r="Y22" s="40" t="s">
        <v>62</v>
      </c>
      <c r="Z22" s="5"/>
      <c r="AA22" s="22"/>
    </row>
    <row r="23" spans="2:27" ht="12" customHeight="1" x14ac:dyDescent="0.2">
      <c r="B23" s="18"/>
      <c r="C23" s="1">
        <v>1</v>
      </c>
      <c r="D23" s="211" t="str">
        <f>+'1 febr 2017'!D23</f>
        <v>A</v>
      </c>
      <c r="E23" s="211" t="str">
        <f>+'1 febr 2017'!E23</f>
        <v>88SV</v>
      </c>
      <c r="F23" s="43"/>
      <c r="G23" s="44">
        <v>2</v>
      </c>
      <c r="H23" s="44">
        <v>0</v>
      </c>
      <c r="I23" s="44">
        <v>0</v>
      </c>
      <c r="J23" s="68">
        <f>SUM(G23:I23)</f>
        <v>2</v>
      </c>
      <c r="K23" s="42"/>
      <c r="L23" s="44">
        <v>0</v>
      </c>
      <c r="M23" s="44">
        <v>0</v>
      </c>
      <c r="N23" s="44">
        <v>1</v>
      </c>
      <c r="O23" s="68">
        <f>SUM(L23:N23)</f>
        <v>1</v>
      </c>
      <c r="P23" s="42"/>
      <c r="Q23" s="93" t="s">
        <v>55</v>
      </c>
      <c r="R23" s="93" t="s">
        <v>55</v>
      </c>
      <c r="S23" s="123">
        <f>IF(Q23="nee",0,IF((J23-O23)&lt;0,0,(J23-O23)*(tab!$C$19*tab!$G$8+tab!$D$23)))</f>
        <v>3783.6167600000003</v>
      </c>
      <c r="T23" s="123">
        <f>IF((J23-O23)&lt;=0,0,IF((G23-L23)*tab!$E$29+(H23-M23)*tab!$F$29+(I23-N23)*tab!$G$29&lt;=0,0,(G23-L23)*tab!$E$29+(H23-M23)*tab!$F$29+(I23-N23)*tab!$G$29))</f>
        <v>0</v>
      </c>
      <c r="U23" s="123">
        <f>IF(SUM(S23:T23)&lt;0,0,SUM(S23:T23))</f>
        <v>3783.6167600000003</v>
      </c>
      <c r="V23" s="181"/>
      <c r="W23" s="123">
        <f>IF(R23="nee",0,IF((J23-O23)&lt;0,0,(J23-O23)*tab!$C$57))</f>
        <v>639.42999999999995</v>
      </c>
      <c r="X23" s="123">
        <f>IF(R23="nee",0,IF((J23-O23)&lt;=0,0,IF((G23-L23)*tab!$G$57+(H23-M23)*tab!$H$57+(I23-N23)*tab!$I$57&lt;=0,0,(G23-L23)*tab!$G$57+(H23-M23)*tab!$H$57+(I23-N23)*tab!$I$57)))</f>
        <v>0</v>
      </c>
      <c r="Y23" s="123">
        <f>SUM(W23:X23)</f>
        <v>639.42999999999995</v>
      </c>
      <c r="Z23" s="5"/>
      <c r="AA23" s="22"/>
    </row>
    <row r="24" spans="2:27" ht="12" customHeight="1" x14ac:dyDescent="0.2">
      <c r="B24" s="18"/>
      <c r="C24" s="1">
        <v>2</v>
      </c>
      <c r="D24" s="211" t="str">
        <f>+'1 febr 2017'!D24</f>
        <v xml:space="preserve">B </v>
      </c>
      <c r="E24" s="211" t="str">
        <f>+'1 febr 2017'!E24</f>
        <v>88MK</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3">
        <f>IF(Q24="nee",0,IF((J24-O24)&lt;0,0,(J24-O24)*(tab!$C$19*tab!$G$8+tab!$D$23)))</f>
        <v>3783.6167600000003</v>
      </c>
      <c r="T24" s="123">
        <f>IF((J24-O24)&lt;=0,0,IF((G24-L24)*tab!$E$29+(H24-M24)*tab!$F$29+(I24-N24)*tab!$G$29&lt;=0,0,(G24-L24)*tab!$E$29+(H24-M24)*tab!$F$29+(I24-N24)*tab!$G$29))</f>
        <v>0</v>
      </c>
      <c r="U24" s="123">
        <f t="shared" ref="U24:U52" si="2">IF(SUM(S24:T24)&lt;0,0,SUM(S24:T24))</f>
        <v>3783.6167600000003</v>
      </c>
      <c r="V24" s="181"/>
      <c r="W24" s="123">
        <f>IF(R24="nee",0,IF((J24-O24)&lt;0,0,(J24-O24)*tab!$C$57))</f>
        <v>639.42999999999995</v>
      </c>
      <c r="X24" s="123">
        <f>IF(R24="nee",0,IF((J24-O24)&lt;=0,0,IF((G24-L24)*tab!$G$57+(H24-M24)*tab!$H$57+(I24-N24)*tab!$I$57&lt;=0,0,(G24-L24)*tab!$G$57+(H24-M24)*tab!$H$57+(I24-N24)*tab!$I$57)))</f>
        <v>0</v>
      </c>
      <c r="Y24" s="123">
        <f t="shared" ref="Y24:Y52" si="3">SUM(W24:X24)</f>
        <v>639.42999999999995</v>
      </c>
      <c r="Z24" s="5"/>
      <c r="AA24" s="22"/>
    </row>
    <row r="25" spans="2:27" ht="12" customHeight="1" x14ac:dyDescent="0.2">
      <c r="B25" s="18"/>
      <c r="C25" s="1">
        <v>3</v>
      </c>
      <c r="D25" s="211">
        <f>+'1 febr 2017'!D25</f>
        <v>0</v>
      </c>
      <c r="E25" s="211">
        <f>+'1 febr 2017'!E25</f>
        <v>0</v>
      </c>
      <c r="F25" s="43"/>
      <c r="G25" s="44">
        <v>0</v>
      </c>
      <c r="H25" s="44">
        <v>0</v>
      </c>
      <c r="I25" s="44">
        <v>1</v>
      </c>
      <c r="J25" s="68">
        <f t="shared" si="0"/>
        <v>1</v>
      </c>
      <c r="K25" s="42"/>
      <c r="L25" s="44">
        <v>2</v>
      </c>
      <c r="M25" s="44">
        <v>0</v>
      </c>
      <c r="N25" s="44">
        <v>0</v>
      </c>
      <c r="O25" s="68">
        <f t="shared" si="1"/>
        <v>2</v>
      </c>
      <c r="P25" s="42"/>
      <c r="Q25" s="93" t="s">
        <v>55</v>
      </c>
      <c r="R25" s="93" t="s">
        <v>55</v>
      </c>
      <c r="S25" s="123">
        <f>IF(Q25="nee",0,IF((J25-O25)&lt;0,0,(J25-O25)*(tab!$C$19*tab!$G$8+tab!$D$23)))</f>
        <v>0</v>
      </c>
      <c r="T25" s="123">
        <f>IF((J25-O25)&lt;=0,0,IF((G25-L25)*tab!$E$29+(H25-M25)*tab!$F$29+(I25-N25)*tab!$G$29&lt;=0,0,(G25-L25)*tab!$E$29+(H25-M25)*tab!$F$29+(I25-N25)*tab!$G$29))</f>
        <v>0</v>
      </c>
      <c r="U25" s="123">
        <f t="shared" si="2"/>
        <v>0</v>
      </c>
      <c r="V25" s="181"/>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11">
        <f>+'1 febr 2017'!D26</f>
        <v>0</v>
      </c>
      <c r="E26" s="211">
        <f>+'1 febr 2017'!E26</f>
        <v>0</v>
      </c>
      <c r="F26" s="43"/>
      <c r="G26" s="44">
        <v>0</v>
      </c>
      <c r="H26" s="44">
        <v>0</v>
      </c>
      <c r="I26" s="44">
        <v>2</v>
      </c>
      <c r="J26" s="68">
        <f t="shared" si="0"/>
        <v>2</v>
      </c>
      <c r="K26" s="42"/>
      <c r="L26" s="44">
        <v>3</v>
      </c>
      <c r="M26" s="44">
        <v>0</v>
      </c>
      <c r="N26" s="44">
        <v>0</v>
      </c>
      <c r="O26" s="68">
        <f t="shared" si="1"/>
        <v>3</v>
      </c>
      <c r="P26" s="42"/>
      <c r="Q26" s="93" t="s">
        <v>55</v>
      </c>
      <c r="R26" s="93" t="s">
        <v>55</v>
      </c>
      <c r="S26" s="123">
        <f>IF(Q26="nee",0,IF((J26-O26)&lt;0,0,(J26-O26)*(tab!$C$19*tab!$G$8+tab!$D$23)))</f>
        <v>0</v>
      </c>
      <c r="T26" s="123">
        <f>IF((J26-O26)&lt;=0,0,IF((G26-L26)*tab!$E$29+(H26-M26)*tab!$F$29+(I26-N26)*tab!$G$29&lt;=0,0,(G26-L26)*tab!$E$29+(H26-M26)*tab!$F$29+(I26-N26)*tab!$G$29))</f>
        <v>0</v>
      </c>
      <c r="U26" s="123">
        <f t="shared" si="2"/>
        <v>0</v>
      </c>
      <c r="V26" s="181"/>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11">
        <f>+'1 febr 2017'!D27</f>
        <v>0</v>
      </c>
      <c r="E27" s="211">
        <f>+'1 febr 2017'!E27</f>
        <v>0</v>
      </c>
      <c r="F27" s="43"/>
      <c r="G27" s="44">
        <v>4</v>
      </c>
      <c r="H27" s="44">
        <v>0</v>
      </c>
      <c r="I27" s="44">
        <v>0</v>
      </c>
      <c r="J27" s="68">
        <f t="shared" si="0"/>
        <v>4</v>
      </c>
      <c r="K27" s="42"/>
      <c r="L27" s="44">
        <v>0</v>
      </c>
      <c r="M27" s="44">
        <v>0</v>
      </c>
      <c r="N27" s="44">
        <v>3</v>
      </c>
      <c r="O27" s="68">
        <f t="shared" si="1"/>
        <v>3</v>
      </c>
      <c r="P27" s="42"/>
      <c r="Q27" s="93" t="s">
        <v>55</v>
      </c>
      <c r="R27" s="93" t="s">
        <v>55</v>
      </c>
      <c r="S27" s="123">
        <f>IF(Q27="nee",0,IF((J27-O27)&lt;0,0,(J27-O27)*(tab!$C$19*tab!$G$8+tab!$D$23)))</f>
        <v>3783.6167600000003</v>
      </c>
      <c r="T27" s="123">
        <f>IF((J27-O27)&lt;=0,0,IF((G27-L27)*tab!$E$29+(H27-M27)*tab!$F$29+(I27-N27)*tab!$G$29&lt;=0,0,(G27-L27)*tab!$E$29+(H27-M27)*tab!$F$29+(I27-N27)*tab!$G$29))</f>
        <v>0</v>
      </c>
      <c r="U27" s="123">
        <f t="shared" si="2"/>
        <v>3783.6167600000003</v>
      </c>
      <c r="V27" s="181"/>
      <c r="W27" s="123">
        <f>IF(R27="nee",0,IF((J27-O27)&lt;0,0,(J27-O27)*tab!$C$57))</f>
        <v>639.42999999999995</v>
      </c>
      <c r="X27" s="123">
        <f>IF(R27="nee",0,IF((J27-O27)&lt;=0,0,IF((G27-L27)*tab!$G$57+(H27-M27)*tab!$H$57+(I27-N27)*tab!$I$57&lt;=0,0,(G27-L27)*tab!$G$57+(H27-M27)*tab!$H$57+(I27-N27)*tab!$I$57)))</f>
        <v>0</v>
      </c>
      <c r="Y27" s="123">
        <f t="shared" si="3"/>
        <v>639.42999999999995</v>
      </c>
      <c r="Z27" s="5"/>
      <c r="AA27" s="22"/>
    </row>
    <row r="28" spans="2:27" ht="12" customHeight="1" x14ac:dyDescent="0.2">
      <c r="B28" s="18"/>
      <c r="C28" s="1">
        <v>6</v>
      </c>
      <c r="D28" s="211">
        <f>+'1 febr 2017'!D28</f>
        <v>0</v>
      </c>
      <c r="E28" s="211">
        <f>+'1 febr 2017'!E28</f>
        <v>0</v>
      </c>
      <c r="F28" s="43"/>
      <c r="G28" s="44">
        <v>4</v>
      </c>
      <c r="H28" s="44">
        <v>0</v>
      </c>
      <c r="I28" s="44">
        <v>0</v>
      </c>
      <c r="J28" s="68">
        <f t="shared" si="0"/>
        <v>4</v>
      </c>
      <c r="K28" s="42"/>
      <c r="L28" s="44">
        <v>0</v>
      </c>
      <c r="M28" s="44">
        <v>0</v>
      </c>
      <c r="N28" s="44">
        <v>5</v>
      </c>
      <c r="O28" s="68">
        <f t="shared" si="1"/>
        <v>5</v>
      </c>
      <c r="P28" s="42"/>
      <c r="Q28" s="93" t="s">
        <v>55</v>
      </c>
      <c r="R28" s="93" t="s">
        <v>55</v>
      </c>
      <c r="S28" s="123">
        <f>IF(Q28="nee",0,IF((J28-O28)&lt;0,0,(J28-O28)*(tab!$C$19*tab!$G$8+tab!$D$23)))</f>
        <v>0</v>
      </c>
      <c r="T28" s="123">
        <f>IF((J28-O28)&lt;=0,0,IF((G28-L28)*tab!$E$29+(H28-M28)*tab!$F$29+(I28-N28)*tab!$G$29&lt;=0,0,(G28-L28)*tab!$E$29+(H28-M28)*tab!$F$29+(I28-N28)*tab!$G$29))</f>
        <v>0</v>
      </c>
      <c r="U28" s="123">
        <f t="shared" si="2"/>
        <v>0</v>
      </c>
      <c r="V28" s="181"/>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11">
        <f>+'1 febr 2017'!D29</f>
        <v>0</v>
      </c>
      <c r="E29" s="211">
        <f>+'1 febr 2017'!E29</f>
        <v>0</v>
      </c>
      <c r="F29" s="43"/>
      <c r="G29" s="44">
        <v>0</v>
      </c>
      <c r="H29" s="44">
        <v>0</v>
      </c>
      <c r="I29" s="44">
        <v>5</v>
      </c>
      <c r="J29" s="68">
        <f t="shared" si="0"/>
        <v>5</v>
      </c>
      <c r="K29" s="42"/>
      <c r="L29" s="44">
        <v>4</v>
      </c>
      <c r="M29" s="44">
        <v>0</v>
      </c>
      <c r="N29" s="44">
        <v>0</v>
      </c>
      <c r="O29" s="68">
        <f t="shared" si="1"/>
        <v>4</v>
      </c>
      <c r="P29" s="42"/>
      <c r="Q29" s="93" t="s">
        <v>55</v>
      </c>
      <c r="R29" s="93" t="s">
        <v>55</v>
      </c>
      <c r="S29" s="123">
        <f>IF(Q29="nee",0,IF((J29-O29)&lt;0,0,(J29-O29)*(tab!$C$19*tab!$G$8+tab!$D$23)))</f>
        <v>3783.6167600000003</v>
      </c>
      <c r="T29" s="123">
        <f>IF((J29-O29)&lt;=0,0,IF((G29-L29)*tab!$E$29+(H29-M29)*tab!$F$29+(I29-N29)*tab!$G$29&lt;=0,0,(G29-L29)*tab!$E$29+(H29-M29)*tab!$F$29+(I29-N29)*tab!$G$29))</f>
        <v>61915.363663999982</v>
      </c>
      <c r="U29" s="123">
        <f t="shared" si="2"/>
        <v>65698.980423999979</v>
      </c>
      <c r="V29" s="181"/>
      <c r="W29" s="123">
        <f>IF(R29="nee",0,IF((J29-O29)&lt;0,0,(J29-O29)*tab!$C$57))</f>
        <v>639.42999999999995</v>
      </c>
      <c r="X29" s="123">
        <f>IF(R29="nee",0,IF((J29-O29)&lt;=0,0,IF((G29-L29)*tab!$G$57+(H29-M29)*tab!$H$57+(I29-N29)*tab!$I$57&lt;=0,0,(G29-L29)*tab!$G$57+(H29-M29)*tab!$H$57+(I29-N29)*tab!$I$57)))</f>
        <v>4918.1600000000008</v>
      </c>
      <c r="Y29" s="123">
        <f t="shared" si="3"/>
        <v>5557.5900000000011</v>
      </c>
      <c r="Z29" s="5"/>
      <c r="AA29" s="22"/>
    </row>
    <row r="30" spans="2:27" ht="12" customHeight="1" x14ac:dyDescent="0.2">
      <c r="B30" s="18"/>
      <c r="C30" s="1">
        <v>8</v>
      </c>
      <c r="D30" s="211">
        <f>+'1 febr 2017'!D30</f>
        <v>0</v>
      </c>
      <c r="E30" s="211">
        <f>+'1 febr 2017'!E30</f>
        <v>0</v>
      </c>
      <c r="F30" s="43"/>
      <c r="G30" s="44">
        <v>0</v>
      </c>
      <c r="H30" s="44">
        <v>0</v>
      </c>
      <c r="I30" s="44">
        <v>0</v>
      </c>
      <c r="J30" s="68">
        <f t="shared" si="0"/>
        <v>0</v>
      </c>
      <c r="K30" s="42"/>
      <c r="L30" s="44">
        <v>0</v>
      </c>
      <c r="M30" s="44">
        <v>0</v>
      </c>
      <c r="N30" s="44">
        <v>0</v>
      </c>
      <c r="O30" s="68">
        <f t="shared" si="1"/>
        <v>0</v>
      </c>
      <c r="P30" s="42"/>
      <c r="Q30" s="93" t="s">
        <v>55</v>
      </c>
      <c r="R30" s="93" t="s">
        <v>55</v>
      </c>
      <c r="S30" s="123">
        <f>IF(Q30="nee",0,IF((J30-O30)&lt;0,0,(J30-O30)*(tab!$C$19*tab!$G$8+tab!$D$23)))</f>
        <v>0</v>
      </c>
      <c r="T30" s="123">
        <f>IF((J30-O30)&lt;=0,0,IF((G30-L30)*tab!$E$29+(H30-M30)*tab!$F$29+(I30-N30)*tab!$G$29&lt;=0,0,(G30-L30)*tab!$E$29+(H30-M30)*tab!$F$29+(I30-N30)*tab!$G$29))</f>
        <v>0</v>
      </c>
      <c r="U30" s="123">
        <f t="shared" si="2"/>
        <v>0</v>
      </c>
      <c r="V30" s="181"/>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11">
        <f>+'1 febr 2017'!D31</f>
        <v>0</v>
      </c>
      <c r="E31" s="211">
        <f>+'1 febr 2017'!E31</f>
        <v>0</v>
      </c>
      <c r="F31" s="43"/>
      <c r="G31" s="44">
        <v>0</v>
      </c>
      <c r="H31" s="44">
        <v>0</v>
      </c>
      <c r="I31" s="44">
        <v>0</v>
      </c>
      <c r="J31" s="68">
        <f t="shared" si="0"/>
        <v>0</v>
      </c>
      <c r="K31" s="42"/>
      <c r="L31" s="44">
        <v>0</v>
      </c>
      <c r="M31" s="44">
        <v>0</v>
      </c>
      <c r="N31" s="44">
        <v>0</v>
      </c>
      <c r="O31" s="68">
        <f t="shared" si="1"/>
        <v>0</v>
      </c>
      <c r="P31" s="42"/>
      <c r="Q31" s="93" t="s">
        <v>55</v>
      </c>
      <c r="R31" s="93" t="s">
        <v>55</v>
      </c>
      <c r="S31" s="123">
        <f>IF(Q31="nee",0,IF((J31-O31)&lt;0,0,(J31-O31)*(tab!$C$19*tab!$G$8+tab!$D$23)))</f>
        <v>0</v>
      </c>
      <c r="T31" s="123">
        <f>IF((J31-O31)&lt;=0,0,IF((G31-L31)*tab!$E$29+(H31-M31)*tab!$F$29+(I31-N31)*tab!$G$29&lt;=0,0,(G31-L31)*tab!$E$29+(H31-M31)*tab!$F$29+(I31-N31)*tab!$G$29))</f>
        <v>0</v>
      </c>
      <c r="U31" s="123">
        <f t="shared" si="2"/>
        <v>0</v>
      </c>
      <c r="V31" s="181"/>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11">
        <f>+'1 febr 2017'!D32</f>
        <v>0</v>
      </c>
      <c r="E32" s="211">
        <f>+'1 febr 2017'!E32</f>
        <v>0</v>
      </c>
      <c r="F32" s="43"/>
      <c r="G32" s="44">
        <v>0</v>
      </c>
      <c r="H32" s="44">
        <v>0</v>
      </c>
      <c r="I32" s="44">
        <v>0</v>
      </c>
      <c r="J32" s="68">
        <f t="shared" si="0"/>
        <v>0</v>
      </c>
      <c r="K32" s="42"/>
      <c r="L32" s="44">
        <v>0</v>
      </c>
      <c r="M32" s="44">
        <v>0</v>
      </c>
      <c r="N32" s="44">
        <v>0</v>
      </c>
      <c r="O32" s="68">
        <f t="shared" si="1"/>
        <v>0</v>
      </c>
      <c r="P32" s="42"/>
      <c r="Q32" s="93" t="s">
        <v>55</v>
      </c>
      <c r="R32" s="93" t="s">
        <v>55</v>
      </c>
      <c r="S32" s="123">
        <f>IF(Q32="nee",0,IF((J32-O32)&lt;0,0,(J32-O32)*(tab!$C$19*tab!$G$8+tab!$D$23)))</f>
        <v>0</v>
      </c>
      <c r="T32" s="123">
        <f>IF((J32-O32)&lt;=0,0,IF((G32-L32)*tab!$E$29+(H32-M32)*tab!$F$29+(I32-N32)*tab!$G$29&lt;=0,0,(G32-L32)*tab!$E$29+(H32-M32)*tab!$F$29+(I32-N32)*tab!$G$29))</f>
        <v>0</v>
      </c>
      <c r="U32" s="123">
        <f t="shared" si="2"/>
        <v>0</v>
      </c>
      <c r="V32" s="181"/>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11">
        <f>+'1 febr 2017'!D33</f>
        <v>0</v>
      </c>
      <c r="E33" s="211">
        <f>+'1 febr 2017'!E33</f>
        <v>0</v>
      </c>
      <c r="F33" s="43"/>
      <c r="G33" s="44">
        <v>0</v>
      </c>
      <c r="H33" s="44">
        <v>0</v>
      </c>
      <c r="I33" s="44">
        <v>0</v>
      </c>
      <c r="J33" s="68">
        <f t="shared" si="0"/>
        <v>0</v>
      </c>
      <c r="K33" s="42"/>
      <c r="L33" s="44">
        <v>0</v>
      </c>
      <c r="M33" s="44">
        <v>0</v>
      </c>
      <c r="N33" s="44">
        <v>0</v>
      </c>
      <c r="O33" s="68">
        <f t="shared" si="1"/>
        <v>0</v>
      </c>
      <c r="P33" s="42"/>
      <c r="Q33" s="93" t="s">
        <v>55</v>
      </c>
      <c r="R33" s="93" t="s">
        <v>55</v>
      </c>
      <c r="S33" s="123">
        <f>IF(Q33="nee",0,IF((J33-O33)&lt;0,0,(J33-O33)*(tab!$C$19*tab!$G$8+tab!$D$23)))</f>
        <v>0</v>
      </c>
      <c r="T33" s="123">
        <f>IF((J33-O33)&lt;=0,0,IF((G33-L33)*tab!$E$29+(H33-M33)*tab!$F$29+(I33-N33)*tab!$G$29&lt;=0,0,(G33-L33)*tab!$E$29+(H33-M33)*tab!$F$29+(I33-N33)*tab!$G$29))</f>
        <v>0</v>
      </c>
      <c r="U33" s="123">
        <f t="shared" si="2"/>
        <v>0</v>
      </c>
      <c r="V33" s="181"/>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11">
        <f>+'1 febr 2017'!D34</f>
        <v>0</v>
      </c>
      <c r="E34" s="211">
        <f>+'1 febr 2017'!E34</f>
        <v>0</v>
      </c>
      <c r="F34" s="43"/>
      <c r="G34" s="44">
        <v>2</v>
      </c>
      <c r="H34" s="44">
        <v>2</v>
      </c>
      <c r="I34" s="44">
        <v>2</v>
      </c>
      <c r="J34" s="68">
        <f t="shared" si="0"/>
        <v>6</v>
      </c>
      <c r="K34" s="42"/>
      <c r="L34" s="44">
        <v>1</v>
      </c>
      <c r="M34" s="44">
        <v>1</v>
      </c>
      <c r="N34" s="44">
        <v>1</v>
      </c>
      <c r="O34" s="68">
        <f t="shared" si="1"/>
        <v>3</v>
      </c>
      <c r="P34" s="42"/>
      <c r="Q34" s="93" t="s">
        <v>55</v>
      </c>
      <c r="R34" s="93" t="s">
        <v>55</v>
      </c>
      <c r="S34" s="123">
        <f>IF(Q34="nee",0,IF((J34-O34)&lt;0,0,(J34-O34)*(tab!$C$19*tab!$G$8+tab!$D$23)))</f>
        <v>11350.850280000001</v>
      </c>
      <c r="T34" s="123">
        <f>IF((J34-O34)&lt;=0,0,IF((G34-L34)*tab!$E$29+(H34-M34)*tab!$F$29+(I34-N34)*tab!$G$29&lt;=0,0,(G34-L34)*tab!$E$29+(H34-M34)*tab!$F$29+(I34-N34)*tab!$G$29))</f>
        <v>40600.642447999999</v>
      </c>
      <c r="U34" s="123">
        <f t="shared" si="2"/>
        <v>51951.492727999997</v>
      </c>
      <c r="V34" s="181"/>
      <c r="W34" s="123">
        <f>IF(R34="nee",0,IF((J34-O34)&lt;0,0,(J34-O34)*tab!$C$57))</f>
        <v>1918.29</v>
      </c>
      <c r="X34" s="123">
        <f>IF(R34="nee",0,IF((J34-O34)&lt;=0,0,IF((G34-L34)*tab!$G$57+(H34-M34)*tab!$H$57+(I34-N34)*tab!$I$57&lt;=0,0,(G34-L34)*tab!$G$57+(H34-M34)*tab!$H$57+(I34-N34)*tab!$I$57)))</f>
        <v>3419.42</v>
      </c>
      <c r="Y34" s="123">
        <f t="shared" si="3"/>
        <v>5337.71</v>
      </c>
      <c r="Z34" s="5"/>
      <c r="AA34" s="22"/>
    </row>
    <row r="35" spans="2:27" ht="12" customHeight="1" x14ac:dyDescent="0.2">
      <c r="B35" s="18"/>
      <c r="C35" s="1">
        <v>13</v>
      </c>
      <c r="D35" s="211">
        <f>+'1 febr 2017'!D35</f>
        <v>0</v>
      </c>
      <c r="E35" s="211">
        <f>+'1 febr 2017'!E35</f>
        <v>0</v>
      </c>
      <c r="F35" s="43"/>
      <c r="G35" s="44"/>
      <c r="H35" s="44"/>
      <c r="I35" s="44"/>
      <c r="J35" s="68">
        <f t="shared" si="0"/>
        <v>0</v>
      </c>
      <c r="K35" s="42"/>
      <c r="L35" s="44"/>
      <c r="M35" s="44"/>
      <c r="N35" s="44"/>
      <c r="O35" s="68">
        <f t="shared" si="1"/>
        <v>0</v>
      </c>
      <c r="P35" s="42"/>
      <c r="Q35" s="93" t="s">
        <v>55</v>
      </c>
      <c r="R35" s="93" t="s">
        <v>55</v>
      </c>
      <c r="S35" s="123">
        <f>IF(Q35="nee",0,IF((J35-O35)&lt;0,0,(J35-O35)*(tab!$C$19*tab!$G$8+tab!$D$23)))</f>
        <v>0</v>
      </c>
      <c r="T35" s="123">
        <f>IF((J35-O35)&lt;=0,0,IF((G35-L35)*tab!$E$29+(H35-M35)*tab!$F$29+(I35-N35)*tab!$G$29&lt;=0,0,(G35-L35)*tab!$E$29+(H35-M35)*tab!$F$29+(I35-N35)*tab!$G$29))</f>
        <v>0</v>
      </c>
      <c r="U35" s="123">
        <f t="shared" si="2"/>
        <v>0</v>
      </c>
      <c r="V35" s="181"/>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11">
        <f>+'1 febr 2017'!D36</f>
        <v>0</v>
      </c>
      <c r="E36" s="211">
        <f>+'1 febr 2017'!E36</f>
        <v>0</v>
      </c>
      <c r="F36" s="43"/>
      <c r="G36" s="44"/>
      <c r="H36" s="44"/>
      <c r="I36" s="44"/>
      <c r="J36" s="68">
        <f t="shared" si="0"/>
        <v>0</v>
      </c>
      <c r="K36" s="42"/>
      <c r="L36" s="44"/>
      <c r="M36" s="44"/>
      <c r="N36" s="44"/>
      <c r="O36" s="68">
        <f t="shared" si="1"/>
        <v>0</v>
      </c>
      <c r="P36" s="42"/>
      <c r="Q36" s="93" t="s">
        <v>55</v>
      </c>
      <c r="R36" s="93" t="s">
        <v>55</v>
      </c>
      <c r="S36" s="123">
        <f>IF(Q36="nee",0,IF((J36-O36)&lt;0,0,(J36-O36)*(tab!$C$19*tab!$G$8+tab!$D$23)))</f>
        <v>0</v>
      </c>
      <c r="T36" s="123">
        <f>IF((J36-O36)&lt;=0,0,IF((G36-L36)*tab!$E$29+(H36-M36)*tab!$F$29+(I36-N36)*tab!$G$29&lt;=0,0,(G36-L36)*tab!$E$29+(H36-M36)*tab!$F$29+(I36-N36)*tab!$G$29))</f>
        <v>0</v>
      </c>
      <c r="U36" s="123">
        <f t="shared" si="2"/>
        <v>0</v>
      </c>
      <c r="V36" s="181"/>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11">
        <f>+'1 febr 2017'!D37</f>
        <v>0</v>
      </c>
      <c r="E37" s="211">
        <f>+'1 febr 2017'!E37</f>
        <v>0</v>
      </c>
      <c r="F37" s="43"/>
      <c r="G37" s="44"/>
      <c r="H37" s="44"/>
      <c r="I37" s="44"/>
      <c r="J37" s="68">
        <f t="shared" si="0"/>
        <v>0</v>
      </c>
      <c r="K37" s="42"/>
      <c r="L37" s="44"/>
      <c r="M37" s="44"/>
      <c r="N37" s="44"/>
      <c r="O37" s="68">
        <f t="shared" si="1"/>
        <v>0</v>
      </c>
      <c r="P37" s="42"/>
      <c r="Q37" s="93" t="s">
        <v>55</v>
      </c>
      <c r="R37" s="93" t="s">
        <v>55</v>
      </c>
      <c r="S37" s="123">
        <f>IF(Q37="nee",0,IF((J37-O37)&lt;0,0,(J37-O37)*(tab!$C$19*tab!$G$8+tab!$D$23)))</f>
        <v>0</v>
      </c>
      <c r="T37" s="123">
        <f>IF((J37-O37)&lt;=0,0,IF((G37-L37)*tab!$E$29+(H37-M37)*tab!$F$29+(I37-N37)*tab!$G$29&lt;=0,0,(G37-L37)*tab!$E$29+(H37-M37)*tab!$F$29+(I37-N37)*tab!$G$29))</f>
        <v>0</v>
      </c>
      <c r="U37" s="123">
        <f t="shared" si="2"/>
        <v>0</v>
      </c>
      <c r="V37" s="181"/>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11">
        <f>+'1 febr 2017'!D38</f>
        <v>0</v>
      </c>
      <c r="E38" s="211">
        <f>+'1 febr 2017'!E38</f>
        <v>0</v>
      </c>
      <c r="F38" s="43"/>
      <c r="G38" s="44"/>
      <c r="H38" s="44"/>
      <c r="I38" s="44"/>
      <c r="J38" s="68">
        <f t="shared" si="0"/>
        <v>0</v>
      </c>
      <c r="K38" s="42"/>
      <c r="L38" s="44"/>
      <c r="M38" s="44"/>
      <c r="N38" s="44"/>
      <c r="O38" s="68">
        <f t="shared" si="1"/>
        <v>0</v>
      </c>
      <c r="P38" s="42"/>
      <c r="Q38" s="93" t="s">
        <v>55</v>
      </c>
      <c r="R38" s="93" t="s">
        <v>55</v>
      </c>
      <c r="S38" s="123">
        <f>IF(Q38="nee",0,IF((J38-O38)&lt;0,0,(J38-O38)*(tab!$C$19*tab!$G$8+tab!$D$23)))</f>
        <v>0</v>
      </c>
      <c r="T38" s="123">
        <f>IF((J38-O38)&lt;=0,0,IF((G38-L38)*tab!$E$29+(H38-M38)*tab!$F$29+(I38-N38)*tab!$G$29&lt;=0,0,(G38-L38)*tab!$E$29+(H38-M38)*tab!$F$29+(I38-N38)*tab!$G$29))</f>
        <v>0</v>
      </c>
      <c r="U38" s="123">
        <f t="shared" si="2"/>
        <v>0</v>
      </c>
      <c r="V38" s="181"/>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11">
        <f>+'1 febr 2017'!D39</f>
        <v>0</v>
      </c>
      <c r="E39" s="211">
        <f>+'1 febr 2017'!E39</f>
        <v>0</v>
      </c>
      <c r="F39" s="43"/>
      <c r="G39" s="44"/>
      <c r="H39" s="44"/>
      <c r="I39" s="44"/>
      <c r="J39" s="68">
        <f t="shared" si="0"/>
        <v>0</v>
      </c>
      <c r="K39" s="42"/>
      <c r="L39" s="44"/>
      <c r="M39" s="44"/>
      <c r="N39" s="44"/>
      <c r="O39" s="68">
        <f t="shared" si="1"/>
        <v>0</v>
      </c>
      <c r="P39" s="42"/>
      <c r="Q39" s="93" t="s">
        <v>55</v>
      </c>
      <c r="R39" s="93" t="s">
        <v>55</v>
      </c>
      <c r="S39" s="123">
        <f>IF(Q39="nee",0,IF((J39-O39)&lt;0,0,(J39-O39)*(tab!$C$19*tab!$G$8+tab!$D$23)))</f>
        <v>0</v>
      </c>
      <c r="T39" s="123">
        <f>IF((J39-O39)&lt;=0,0,IF((G39-L39)*tab!$E$29+(H39-M39)*tab!$F$29+(I39-N39)*tab!$G$29&lt;=0,0,(G39-L39)*tab!$E$29+(H39-M39)*tab!$F$29+(I39-N39)*tab!$G$29))</f>
        <v>0</v>
      </c>
      <c r="U39" s="123">
        <f t="shared" si="2"/>
        <v>0</v>
      </c>
      <c r="V39" s="181"/>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11">
        <f>+'1 febr 2017'!D40</f>
        <v>0</v>
      </c>
      <c r="E40" s="211">
        <f>+'1 febr 2017'!E40</f>
        <v>0</v>
      </c>
      <c r="F40" s="43"/>
      <c r="G40" s="44"/>
      <c r="H40" s="44"/>
      <c r="I40" s="44"/>
      <c r="J40" s="68">
        <f t="shared" si="0"/>
        <v>0</v>
      </c>
      <c r="K40" s="42"/>
      <c r="L40" s="44"/>
      <c r="M40" s="44"/>
      <c r="N40" s="44"/>
      <c r="O40" s="68">
        <f t="shared" si="1"/>
        <v>0</v>
      </c>
      <c r="P40" s="42"/>
      <c r="Q40" s="93" t="s">
        <v>55</v>
      </c>
      <c r="R40" s="93" t="s">
        <v>55</v>
      </c>
      <c r="S40" s="123">
        <f>IF(Q40="nee",0,IF((J40-O40)&lt;0,0,(J40-O40)*(tab!$C$19*tab!$G$8+tab!$D$23)))</f>
        <v>0</v>
      </c>
      <c r="T40" s="123">
        <f>IF((J40-O40)&lt;=0,0,IF((G40-L40)*tab!$E$29+(H40-M40)*tab!$F$29+(I40-N40)*tab!$G$29&lt;=0,0,(G40-L40)*tab!$E$29+(H40-M40)*tab!$F$29+(I40-N40)*tab!$G$29))</f>
        <v>0</v>
      </c>
      <c r="U40" s="123">
        <f t="shared" si="2"/>
        <v>0</v>
      </c>
      <c r="V40" s="181"/>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11">
        <f>+'1 febr 2017'!D41</f>
        <v>0</v>
      </c>
      <c r="E41" s="211">
        <f>+'1 febr 2017'!E41</f>
        <v>0</v>
      </c>
      <c r="F41" s="43"/>
      <c r="G41" s="44"/>
      <c r="H41" s="44"/>
      <c r="I41" s="44"/>
      <c r="J41" s="68">
        <f t="shared" si="0"/>
        <v>0</v>
      </c>
      <c r="K41" s="42"/>
      <c r="L41" s="44"/>
      <c r="M41" s="44"/>
      <c r="N41" s="44"/>
      <c r="O41" s="68">
        <f t="shared" si="1"/>
        <v>0</v>
      </c>
      <c r="P41" s="42"/>
      <c r="Q41" s="93" t="s">
        <v>55</v>
      </c>
      <c r="R41" s="93" t="s">
        <v>55</v>
      </c>
      <c r="S41" s="123">
        <f>IF(Q41="nee",0,IF((J41-O41)&lt;0,0,(J41-O41)*(tab!$C$19*tab!$G$8+tab!$D$23)))</f>
        <v>0</v>
      </c>
      <c r="T41" s="123">
        <f>IF((J41-O41)&lt;=0,0,IF((G41-L41)*tab!$E$29+(H41-M41)*tab!$F$29+(I41-N41)*tab!$G$29&lt;=0,0,(G41-L41)*tab!$E$29+(H41-M41)*tab!$F$29+(I41-N41)*tab!$G$29))</f>
        <v>0</v>
      </c>
      <c r="U41" s="123">
        <f t="shared" si="2"/>
        <v>0</v>
      </c>
      <c r="V41" s="181"/>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11">
        <f>+'1 febr 2017'!D42</f>
        <v>0</v>
      </c>
      <c r="E42" s="211">
        <f>+'1 febr 2017'!E42</f>
        <v>0</v>
      </c>
      <c r="F42" s="43"/>
      <c r="G42" s="44"/>
      <c r="H42" s="44"/>
      <c r="I42" s="44"/>
      <c r="J42" s="68">
        <f t="shared" si="0"/>
        <v>0</v>
      </c>
      <c r="K42" s="42"/>
      <c r="L42" s="44"/>
      <c r="M42" s="44"/>
      <c r="N42" s="44"/>
      <c r="O42" s="68">
        <f t="shared" si="1"/>
        <v>0</v>
      </c>
      <c r="P42" s="42"/>
      <c r="Q42" s="93" t="s">
        <v>55</v>
      </c>
      <c r="R42" s="93" t="s">
        <v>55</v>
      </c>
      <c r="S42" s="123">
        <f>IF(Q42="nee",0,IF((J42-O42)&lt;0,0,(J42-O42)*(tab!$C$19*tab!$G$8+tab!$D$23)))</f>
        <v>0</v>
      </c>
      <c r="T42" s="123">
        <f>IF((J42-O42)&lt;=0,0,IF((G42-L42)*tab!$E$29+(H42-M42)*tab!$F$29+(I42-N42)*tab!$G$29&lt;=0,0,(G42-L42)*tab!$E$29+(H42-M42)*tab!$F$29+(I42-N42)*tab!$G$29))</f>
        <v>0</v>
      </c>
      <c r="U42" s="123">
        <f t="shared" si="2"/>
        <v>0</v>
      </c>
      <c r="V42" s="181"/>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11">
        <f>+'1 febr 2017'!D43</f>
        <v>0</v>
      </c>
      <c r="E43" s="211">
        <f>+'1 febr 2017'!E43</f>
        <v>0</v>
      </c>
      <c r="F43" s="43"/>
      <c r="G43" s="44"/>
      <c r="H43" s="44"/>
      <c r="I43" s="44"/>
      <c r="J43" s="68">
        <f t="shared" si="0"/>
        <v>0</v>
      </c>
      <c r="K43" s="42"/>
      <c r="L43" s="44"/>
      <c r="M43" s="44"/>
      <c r="N43" s="44"/>
      <c r="O43" s="68">
        <f t="shared" si="1"/>
        <v>0</v>
      </c>
      <c r="P43" s="42"/>
      <c r="Q43" s="93" t="s">
        <v>55</v>
      </c>
      <c r="R43" s="93" t="s">
        <v>55</v>
      </c>
      <c r="S43" s="123">
        <f>IF(Q43="nee",0,IF((J43-O43)&lt;0,0,(J43-O43)*(tab!$C$19*tab!$G$8+tab!$D$23)))</f>
        <v>0</v>
      </c>
      <c r="T43" s="123">
        <f>IF((J43-O43)&lt;=0,0,IF((G43-L43)*tab!$E$29+(H43-M43)*tab!$F$29+(I43-N43)*tab!$G$29&lt;=0,0,(G43-L43)*tab!$E$29+(H43-M43)*tab!$F$29+(I43-N43)*tab!$G$29))</f>
        <v>0</v>
      </c>
      <c r="U43" s="123">
        <f t="shared" si="2"/>
        <v>0</v>
      </c>
      <c r="V43" s="181"/>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11">
        <f>+'1 febr 2017'!D44</f>
        <v>0</v>
      </c>
      <c r="E44" s="211">
        <f>+'1 febr 2017'!E44</f>
        <v>0</v>
      </c>
      <c r="F44" s="43"/>
      <c r="G44" s="44"/>
      <c r="H44" s="44"/>
      <c r="I44" s="44"/>
      <c r="J44" s="68">
        <f t="shared" si="0"/>
        <v>0</v>
      </c>
      <c r="K44" s="42"/>
      <c r="L44" s="44"/>
      <c r="M44" s="44"/>
      <c r="N44" s="44"/>
      <c r="O44" s="68">
        <f t="shared" si="1"/>
        <v>0</v>
      </c>
      <c r="P44" s="42"/>
      <c r="Q44" s="93" t="s">
        <v>55</v>
      </c>
      <c r="R44" s="93" t="s">
        <v>55</v>
      </c>
      <c r="S44" s="123">
        <f>IF(Q44="nee",0,IF((J44-O44)&lt;0,0,(J44-O44)*(tab!$C$19*tab!$G$8+tab!$D$23)))</f>
        <v>0</v>
      </c>
      <c r="T44" s="123">
        <f>IF((J44-O44)&lt;=0,0,IF((G44-L44)*tab!$E$29+(H44-M44)*tab!$F$29+(I44-N44)*tab!$G$29&lt;=0,0,(G44-L44)*tab!$E$29+(H44-M44)*tab!$F$29+(I44-N44)*tab!$G$29))</f>
        <v>0</v>
      </c>
      <c r="U44" s="123">
        <f t="shared" si="2"/>
        <v>0</v>
      </c>
      <c r="V44" s="181"/>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11">
        <f>+'1 febr 2017'!D45</f>
        <v>0</v>
      </c>
      <c r="E45" s="211">
        <f>+'1 febr 2017'!E45</f>
        <v>0</v>
      </c>
      <c r="F45" s="43"/>
      <c r="G45" s="44"/>
      <c r="H45" s="44"/>
      <c r="I45" s="44"/>
      <c r="J45" s="68">
        <f t="shared" si="0"/>
        <v>0</v>
      </c>
      <c r="K45" s="42"/>
      <c r="L45" s="44"/>
      <c r="M45" s="44"/>
      <c r="N45" s="44"/>
      <c r="O45" s="68">
        <f t="shared" si="1"/>
        <v>0</v>
      </c>
      <c r="P45" s="42"/>
      <c r="Q45" s="93" t="s">
        <v>55</v>
      </c>
      <c r="R45" s="93" t="s">
        <v>55</v>
      </c>
      <c r="S45" s="123">
        <f>IF(Q45="nee",0,IF((J45-O45)&lt;0,0,(J45-O45)*(tab!$C$19*tab!$G$8+tab!$D$23)))</f>
        <v>0</v>
      </c>
      <c r="T45" s="123">
        <f>IF((J45-O45)&lt;=0,0,IF((G45-L45)*tab!$E$29+(H45-M45)*tab!$F$29+(I45-N45)*tab!$G$29&lt;=0,0,(G45-L45)*tab!$E$29+(H45-M45)*tab!$F$29+(I45-N45)*tab!$G$29))</f>
        <v>0</v>
      </c>
      <c r="U45" s="123">
        <f t="shared" si="2"/>
        <v>0</v>
      </c>
      <c r="V45" s="181"/>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11">
        <f>+'1 febr 2017'!D46</f>
        <v>0</v>
      </c>
      <c r="E46" s="211">
        <f>+'1 febr 2017'!E46</f>
        <v>0</v>
      </c>
      <c r="F46" s="43"/>
      <c r="G46" s="44"/>
      <c r="H46" s="44"/>
      <c r="I46" s="44"/>
      <c r="J46" s="68">
        <f t="shared" si="0"/>
        <v>0</v>
      </c>
      <c r="K46" s="42"/>
      <c r="L46" s="44"/>
      <c r="M46" s="44"/>
      <c r="N46" s="44"/>
      <c r="O46" s="68">
        <f t="shared" si="1"/>
        <v>0</v>
      </c>
      <c r="P46" s="42"/>
      <c r="Q46" s="93" t="s">
        <v>55</v>
      </c>
      <c r="R46" s="93" t="s">
        <v>55</v>
      </c>
      <c r="S46" s="123">
        <f>IF(Q46="nee",0,IF((J46-O46)&lt;0,0,(J46-O46)*(tab!$C$19*tab!$G$8+tab!$D$23)))</f>
        <v>0</v>
      </c>
      <c r="T46" s="123">
        <f>IF((J46-O46)&lt;=0,0,IF((G46-L46)*tab!$E$29+(H46-M46)*tab!$F$29+(I46-N46)*tab!$G$29&lt;=0,0,(G46-L46)*tab!$E$29+(H46-M46)*tab!$F$29+(I46-N46)*tab!$G$29))</f>
        <v>0</v>
      </c>
      <c r="U46" s="123">
        <f t="shared" si="2"/>
        <v>0</v>
      </c>
      <c r="V46" s="181"/>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11">
        <f>+'1 febr 2017'!D47</f>
        <v>0</v>
      </c>
      <c r="E47" s="211">
        <f>+'1 febr 2017'!E47</f>
        <v>0</v>
      </c>
      <c r="F47" s="43"/>
      <c r="G47" s="44"/>
      <c r="H47" s="44"/>
      <c r="I47" s="44"/>
      <c r="J47" s="68">
        <f t="shared" si="0"/>
        <v>0</v>
      </c>
      <c r="K47" s="42"/>
      <c r="L47" s="44"/>
      <c r="M47" s="44"/>
      <c r="N47" s="44"/>
      <c r="O47" s="68">
        <f t="shared" si="1"/>
        <v>0</v>
      </c>
      <c r="P47" s="42"/>
      <c r="Q47" s="93" t="s">
        <v>55</v>
      </c>
      <c r="R47" s="93" t="s">
        <v>55</v>
      </c>
      <c r="S47" s="123">
        <f>IF(Q47="nee",0,IF((J47-O47)&lt;0,0,(J47-O47)*(tab!$C$19*tab!$G$8+tab!$D$23)))</f>
        <v>0</v>
      </c>
      <c r="T47" s="123">
        <f>IF((J47-O47)&lt;=0,0,IF((G47-L47)*tab!$E$29+(H47-M47)*tab!$F$29+(I47-N47)*tab!$G$29&lt;=0,0,(G47-L47)*tab!$E$29+(H47-M47)*tab!$F$29+(I47-N47)*tab!$G$29))</f>
        <v>0</v>
      </c>
      <c r="U47" s="123">
        <f t="shared" si="2"/>
        <v>0</v>
      </c>
      <c r="V47" s="181"/>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11">
        <f>+'1 febr 2017'!D48</f>
        <v>0</v>
      </c>
      <c r="E48" s="211">
        <f>+'1 febr 2017'!E48</f>
        <v>0</v>
      </c>
      <c r="F48" s="43"/>
      <c r="G48" s="44"/>
      <c r="H48" s="44"/>
      <c r="I48" s="44"/>
      <c r="J48" s="68">
        <f t="shared" si="0"/>
        <v>0</v>
      </c>
      <c r="K48" s="42"/>
      <c r="L48" s="44"/>
      <c r="M48" s="44"/>
      <c r="N48" s="44"/>
      <c r="O48" s="68">
        <f t="shared" si="1"/>
        <v>0</v>
      </c>
      <c r="P48" s="42"/>
      <c r="Q48" s="93" t="s">
        <v>55</v>
      </c>
      <c r="R48" s="93" t="s">
        <v>55</v>
      </c>
      <c r="S48" s="123">
        <f>IF(Q48="nee",0,IF((J48-O48)&lt;0,0,(J48-O48)*(tab!$C$19*tab!$G$8+tab!$D$23)))</f>
        <v>0</v>
      </c>
      <c r="T48" s="123">
        <f>IF((J48-O48)&lt;=0,0,IF((G48-L48)*tab!$E$29+(H48-M48)*tab!$F$29+(I48-N48)*tab!$G$29&lt;=0,0,(G48-L48)*tab!$E$29+(H48-M48)*tab!$F$29+(I48-N48)*tab!$G$29))</f>
        <v>0</v>
      </c>
      <c r="U48" s="123">
        <f t="shared" si="2"/>
        <v>0</v>
      </c>
      <c r="V48" s="181"/>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11">
        <f>+'1 febr 2017'!D49</f>
        <v>0</v>
      </c>
      <c r="E49" s="211">
        <f>+'1 febr 2017'!E49</f>
        <v>0</v>
      </c>
      <c r="F49" s="43"/>
      <c r="G49" s="44"/>
      <c r="H49" s="44"/>
      <c r="I49" s="44"/>
      <c r="J49" s="68">
        <f t="shared" si="0"/>
        <v>0</v>
      </c>
      <c r="K49" s="42"/>
      <c r="L49" s="44"/>
      <c r="M49" s="44"/>
      <c r="N49" s="44"/>
      <c r="O49" s="68">
        <f t="shared" si="1"/>
        <v>0</v>
      </c>
      <c r="P49" s="42"/>
      <c r="Q49" s="93" t="s">
        <v>55</v>
      </c>
      <c r="R49" s="93" t="s">
        <v>55</v>
      </c>
      <c r="S49" s="123">
        <f>IF(Q49="nee",0,IF((J49-O49)&lt;0,0,(J49-O49)*(tab!$C$19*tab!$G$8+tab!$D$23)))</f>
        <v>0</v>
      </c>
      <c r="T49" s="123">
        <f>IF((J49-O49)&lt;=0,0,IF((G49-L49)*tab!$E$29+(H49-M49)*tab!$F$29+(I49-N49)*tab!$G$29&lt;=0,0,(G49-L49)*tab!$E$29+(H49-M49)*tab!$F$29+(I49-N49)*tab!$G$29))</f>
        <v>0</v>
      </c>
      <c r="U49" s="123">
        <f t="shared" si="2"/>
        <v>0</v>
      </c>
      <c r="V49" s="181"/>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11">
        <f>+'1 febr 2017'!D50</f>
        <v>0</v>
      </c>
      <c r="E50" s="211">
        <f>+'1 febr 2017'!E50</f>
        <v>0</v>
      </c>
      <c r="F50" s="43"/>
      <c r="G50" s="44"/>
      <c r="H50" s="44"/>
      <c r="I50" s="44"/>
      <c r="J50" s="68">
        <f t="shared" si="0"/>
        <v>0</v>
      </c>
      <c r="K50" s="42"/>
      <c r="L50" s="44"/>
      <c r="M50" s="44"/>
      <c r="N50" s="44"/>
      <c r="O50" s="68">
        <f t="shared" si="1"/>
        <v>0</v>
      </c>
      <c r="P50" s="42"/>
      <c r="Q50" s="93" t="s">
        <v>55</v>
      </c>
      <c r="R50" s="93" t="s">
        <v>55</v>
      </c>
      <c r="S50" s="123">
        <f>IF(Q50="nee",0,IF((J50-O50)&lt;0,0,(J50-O50)*(tab!$C$19*tab!$G$8+tab!$D$23)))</f>
        <v>0</v>
      </c>
      <c r="T50" s="123">
        <f>IF((J50-O50)&lt;=0,0,IF((G50-L50)*tab!$E$29+(H50-M50)*tab!$F$29+(I50-N50)*tab!$G$29&lt;=0,0,(G50-L50)*tab!$E$29+(H50-M50)*tab!$F$29+(I50-N50)*tab!$G$29))</f>
        <v>0</v>
      </c>
      <c r="U50" s="123">
        <f t="shared" si="2"/>
        <v>0</v>
      </c>
      <c r="V50" s="181"/>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11">
        <f>+'1 febr 2017'!D51</f>
        <v>0</v>
      </c>
      <c r="E51" s="211">
        <f>+'1 febr 2017'!E51</f>
        <v>0</v>
      </c>
      <c r="F51" s="43"/>
      <c r="G51" s="44"/>
      <c r="H51" s="44"/>
      <c r="I51" s="44"/>
      <c r="J51" s="68">
        <f t="shared" si="0"/>
        <v>0</v>
      </c>
      <c r="K51" s="42"/>
      <c r="L51" s="44"/>
      <c r="M51" s="44"/>
      <c r="N51" s="44"/>
      <c r="O51" s="68">
        <f t="shared" si="1"/>
        <v>0</v>
      </c>
      <c r="P51" s="42"/>
      <c r="Q51" s="93" t="s">
        <v>55</v>
      </c>
      <c r="R51" s="93" t="s">
        <v>55</v>
      </c>
      <c r="S51" s="123">
        <f>IF(Q51="nee",0,IF((J51-O51)&lt;0,0,(J51-O51)*(tab!$C$19*tab!$G$8+tab!$D$23)))</f>
        <v>0</v>
      </c>
      <c r="T51" s="123">
        <f>IF((J51-O51)&lt;=0,0,IF((G51-L51)*tab!$E$29+(H51-M51)*tab!$F$29+(I51-N51)*tab!$G$29&lt;=0,0,(G51-L51)*tab!$E$29+(H51-M51)*tab!$F$29+(I51-N51)*tab!$G$29))</f>
        <v>0</v>
      </c>
      <c r="U51" s="123">
        <f t="shared" si="2"/>
        <v>0</v>
      </c>
      <c r="V51" s="181"/>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11">
        <f>+'1 febr 2017'!D52</f>
        <v>0</v>
      </c>
      <c r="E52" s="211">
        <f>+'1 febr 2017'!E52</f>
        <v>0</v>
      </c>
      <c r="F52" s="43"/>
      <c r="G52" s="44"/>
      <c r="H52" s="44"/>
      <c r="I52" s="44"/>
      <c r="J52" s="68">
        <f t="shared" si="0"/>
        <v>0</v>
      </c>
      <c r="K52" s="42"/>
      <c r="L52" s="44"/>
      <c r="M52" s="44"/>
      <c r="N52" s="44"/>
      <c r="O52" s="68">
        <f t="shared" si="1"/>
        <v>0</v>
      </c>
      <c r="P52" s="42"/>
      <c r="Q52" s="93" t="s">
        <v>55</v>
      </c>
      <c r="R52" s="93" t="s">
        <v>55</v>
      </c>
      <c r="S52" s="123">
        <f>IF(Q52="nee",0,IF((J52-O52)&lt;0,0,(J52-O52)*(tab!$C$19*tab!$G$8+tab!$D$23)))</f>
        <v>0</v>
      </c>
      <c r="T52" s="123">
        <f>IF((J52-O52)&lt;=0,0,IF((G52-L52)*tab!$E$29+(H52-M52)*tab!$F$29+(I52-N52)*tab!$G$29&lt;=0,0,(G52-L52)*tab!$E$29+(H52-M52)*tab!$F$29+(I52-N52)*tab!$G$29))</f>
        <v>0</v>
      </c>
      <c r="U52" s="123">
        <f t="shared" si="2"/>
        <v>0</v>
      </c>
      <c r="V52" s="181"/>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26485.317320000002</v>
      </c>
      <c r="T53" s="195">
        <f t="shared" si="4"/>
        <v>102516.00611199997</v>
      </c>
      <c r="U53" s="195">
        <f t="shared" si="4"/>
        <v>129001.32343199998</v>
      </c>
      <c r="V53" s="114"/>
      <c r="W53" s="196">
        <f>SUM(W23:W52)</f>
        <v>4476.01</v>
      </c>
      <c r="X53" s="196">
        <f>SUM(X23:X52)</f>
        <v>8337.5800000000017</v>
      </c>
      <c r="Y53" s="196">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63</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0"/>
      <c r="O56" s="49"/>
      <c r="P56" s="49"/>
      <c r="Q56" s="79" t="s">
        <v>87</v>
      </c>
      <c r="R56" s="81" t="s">
        <v>87</v>
      </c>
      <c r="S56" s="180" t="s">
        <v>78</v>
      </c>
      <c r="T56" s="106"/>
      <c r="U56" s="106"/>
      <c r="V56" s="106"/>
      <c r="W56" s="81" t="s">
        <v>76</v>
      </c>
      <c r="X56" s="35"/>
      <c r="Y56" s="35"/>
      <c r="Z56" s="41"/>
      <c r="AA56" s="16"/>
    </row>
    <row r="57" spans="2:27" ht="12" customHeight="1" x14ac:dyDescent="0.2">
      <c r="B57" s="18"/>
      <c r="C57" s="97"/>
      <c r="D57" s="38" t="s">
        <v>57</v>
      </c>
      <c r="E57" s="28"/>
      <c r="F57" s="27"/>
      <c r="G57" s="76" t="s">
        <v>108</v>
      </c>
      <c r="H57" s="39"/>
      <c r="I57" s="39"/>
      <c r="J57" s="39"/>
      <c r="K57" s="39"/>
      <c r="L57" s="76" t="s">
        <v>109</v>
      </c>
      <c r="M57" s="39"/>
      <c r="N57" s="39"/>
      <c r="O57" s="39"/>
      <c r="P57" s="39"/>
      <c r="Q57" s="81" t="s">
        <v>88</v>
      </c>
      <c r="R57" s="81" t="s">
        <v>90</v>
      </c>
      <c r="S57" s="76" t="s">
        <v>111</v>
      </c>
      <c r="T57" s="81"/>
      <c r="U57" s="40" t="s">
        <v>58</v>
      </c>
      <c r="V57" s="40"/>
      <c r="W57" s="76" t="s">
        <v>130</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89</v>
      </c>
      <c r="R58" s="81" t="s">
        <v>89</v>
      </c>
      <c r="S58" s="74" t="s">
        <v>67</v>
      </c>
      <c r="T58" s="74" t="s">
        <v>68</v>
      </c>
      <c r="U58" s="40" t="s">
        <v>112</v>
      </c>
      <c r="V58" s="40"/>
      <c r="W58" s="42" t="s">
        <v>67</v>
      </c>
      <c r="X58" s="42" t="s">
        <v>68</v>
      </c>
      <c r="Y58" s="40" t="s">
        <v>62</v>
      </c>
      <c r="Z58" s="5"/>
      <c r="AA58" s="22"/>
    </row>
    <row r="59" spans="2:27" ht="12" customHeight="1" x14ac:dyDescent="0.2">
      <c r="B59" s="18"/>
      <c r="C59" s="1">
        <v>1</v>
      </c>
      <c r="D59" s="67" t="str">
        <f t="shared" ref="D59:E88" si="5">+D23</f>
        <v>A</v>
      </c>
      <c r="E59" s="68" t="str">
        <f t="shared" si="5"/>
        <v>88SV</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IF(Q23="nee",0,IF((J23-O23)&lt;0,0,(J23-O23)*(tab!$C$20*tab!$G$8+tab!$D$23)))</f>
        <v>2735.2244720000003</v>
      </c>
      <c r="T59" s="123">
        <f>IF((J59-O59)&lt;=0,0,IF((G59-L59)*tab!$E$30+(H59-M59)*tab!$F$30+(I59-N59)*tab!$G$30&lt;=0,0,(G59-L59)*tab!$E$30+(H59-M59)*tab!$F$30+(I59-N59)*tab!$G$30))</f>
        <v>0</v>
      </c>
      <c r="U59" s="123">
        <f>IF(SUM(S59:T59)&lt;0,0,SUM(S59:T59))</f>
        <v>2735.2244720000003</v>
      </c>
      <c r="V59" s="181"/>
      <c r="W59" s="123">
        <f>IF(R59="nee",0,IF((J59-O59)&lt;0,0,(J59-O59)*tab!$C$58))</f>
        <v>559.23</v>
      </c>
      <c r="X59" s="123">
        <f>IF(R59="nee",0,IF((J59-O59)&lt;=0,0,IF((G59-L59)*tab!$G$58+(H59-M59)*tab!$H$58+(I59-N59)*tab!$I$58&lt;=0,0,(G59-L59)*tab!$G$58+(H59-M59)*tab!$H$58+(I59-N59)*tab!$I$58)))</f>
        <v>29.720000000000027</v>
      </c>
      <c r="Y59" s="123">
        <f>SUM(W59:X59)</f>
        <v>588.95000000000005</v>
      </c>
      <c r="Z59" s="5"/>
      <c r="AA59" s="22"/>
    </row>
    <row r="60" spans="2:27" ht="12" customHeight="1" x14ac:dyDescent="0.2">
      <c r="B60" s="18"/>
      <c r="C60" s="1">
        <v>2</v>
      </c>
      <c r="D60" s="67" t="str">
        <f t="shared" si="5"/>
        <v xml:space="preserve">B </v>
      </c>
      <c r="E60" s="68" t="str">
        <f t="shared" si="5"/>
        <v>88MK</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IF(Q24="nee",0,IF((J24-O24)&lt;0,0,(J24-O24)*(tab!$C$20*tab!$G$8+tab!$D$23)))</f>
        <v>2735.2244720000003</v>
      </c>
      <c r="T60" s="123">
        <f>IF((J60-O60)&lt;=0,0,IF((G60-L60)*tab!$E$30+(H60-M60)*tab!$F$30+(I60-N60)*tab!$G$30&lt;=0,0,(G60-L60)*tab!$E$30+(H60-M60)*tab!$F$30+(I60-N60)*tab!$G$30))</f>
        <v>0</v>
      </c>
      <c r="U60" s="123">
        <f t="shared" ref="U60:U88" si="9">IF(SUM(S60:T60)&lt;0,0,SUM(S60:T60))</f>
        <v>2735.2244720000003</v>
      </c>
      <c r="V60" s="181"/>
      <c r="W60" s="123">
        <f>IF(R60="nee",0,IF((J60-O60)&lt;0,0,(J60-O60)*tab!$C$58))</f>
        <v>559.23</v>
      </c>
      <c r="X60" s="123">
        <f>IF(R60="nee",0,IF((J60-O60)&lt;=0,0,IF((G60-L60)*tab!$G$58+(H60-M60)*tab!$H$58+(I60-N60)*tab!$I$58&lt;=0,0,(G60-L60)*tab!$G$58+(H60-M60)*tab!$H$58+(I60-N60)*tab!$I$58)))</f>
        <v>0</v>
      </c>
      <c r="Y60" s="123">
        <f t="shared" ref="Y60:Y88" si="10">SUM(W60:X60)</f>
        <v>559.23</v>
      </c>
      <c r="Z60" s="5"/>
      <c r="AA60" s="22"/>
    </row>
    <row r="61" spans="2:27" ht="12" customHeight="1" x14ac:dyDescent="0.2">
      <c r="B61" s="18"/>
      <c r="C61" s="1">
        <v>3</v>
      </c>
      <c r="D61" s="67">
        <f t="shared" si="5"/>
        <v>0</v>
      </c>
      <c r="E61" s="68">
        <f t="shared" si="5"/>
        <v>0</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IF(Q25="nee",0,IF((J25-O25)&lt;0,0,(J25-O25)*(tab!$C$20*tab!$G$8+tab!$D$23)))</f>
        <v>0</v>
      </c>
      <c r="T61" s="123">
        <f>IF((J61-O61)&lt;=0,0,IF((G61-L61)*tab!$E$30+(H61-M61)*tab!$F$30+(I61-N61)*tab!$G$30&lt;=0,0,(G61-L61)*tab!$E$30+(H61-M61)*tab!$F$30+(I61-N61)*tab!$G$30))</f>
        <v>0</v>
      </c>
      <c r="U61" s="123">
        <f t="shared" si="9"/>
        <v>0</v>
      </c>
      <c r="V61" s="181"/>
      <c r="W61" s="123">
        <f>IF(R61="nee",0,IF((J61-O61)&lt;0,0,(J61-O61)*tab!$C$58))</f>
        <v>0</v>
      </c>
      <c r="X61" s="123">
        <f>IF(R61="nee",0,IF((J61-O61)&lt;=0,0,IF((G61-L61)*tab!$G$58+(H61-M61)*tab!$H$58+(I61-N61)*tab!$I$58&lt;=0,0,(G61-L61)*tab!$G$58+(H61-M61)*tab!$H$58+(I61-N61)*tab!$I$58)))</f>
        <v>0</v>
      </c>
      <c r="Y61" s="123">
        <f t="shared" si="10"/>
        <v>0</v>
      </c>
      <c r="Z61" s="5"/>
      <c r="AA61" s="22"/>
    </row>
    <row r="62" spans="2:27" ht="12" customHeight="1" x14ac:dyDescent="0.2">
      <c r="B62" s="18"/>
      <c r="C62" s="1">
        <v>4</v>
      </c>
      <c r="D62" s="67">
        <f t="shared" si="5"/>
        <v>0</v>
      </c>
      <c r="E62" s="68">
        <f t="shared" si="5"/>
        <v>0</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IF(Q26="nee",0,IF((J26-O26)&lt;0,0,(J26-O26)*(tab!$C$20*tab!$G$8+tab!$D$23)))</f>
        <v>0</v>
      </c>
      <c r="T62" s="123">
        <f>IF((J62-O62)&lt;=0,0,IF((G62-L62)*tab!$E$30+(H62-M62)*tab!$F$30+(I62-N62)*tab!$G$30&lt;=0,0,(G62-L62)*tab!$E$30+(H62-M62)*tab!$F$30+(I62-N62)*tab!$G$30))</f>
        <v>0</v>
      </c>
      <c r="U62" s="123">
        <f t="shared" si="9"/>
        <v>0</v>
      </c>
      <c r="V62" s="181"/>
      <c r="W62" s="123">
        <f>IF(R62="nee",0,IF((J62-O62)&lt;0,0,(J62-O62)*tab!$C$58))</f>
        <v>0</v>
      </c>
      <c r="X62" s="123">
        <f>IF(R62="nee",0,IF((J62-O62)&lt;=0,0,IF((G62-L62)*tab!$G$58+(H62-M62)*tab!$H$58+(I62-N62)*tab!$I$58&lt;=0,0,(G62-L62)*tab!$G$58+(H62-M62)*tab!$H$58+(I62-N62)*tab!$I$58)))</f>
        <v>0</v>
      </c>
      <c r="Y62" s="123">
        <f t="shared" si="10"/>
        <v>0</v>
      </c>
      <c r="Z62" s="5"/>
      <c r="AA62" s="22"/>
    </row>
    <row r="63" spans="2:27" ht="12" customHeight="1" x14ac:dyDescent="0.2">
      <c r="B63" s="18"/>
      <c r="C63" s="1">
        <v>5</v>
      </c>
      <c r="D63" s="67">
        <f t="shared" si="5"/>
        <v>0</v>
      </c>
      <c r="E63" s="68">
        <f t="shared" si="5"/>
        <v>0</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IF(Q27="nee",0,IF((J27-O27)&lt;0,0,(J27-O27)*(tab!$C$20*tab!$G$8+tab!$D$23)))</f>
        <v>2735.2244720000003</v>
      </c>
      <c r="T63" s="123">
        <f>IF((J63-O63)&lt;=0,0,IF((G63-L63)*tab!$E$30+(H63-M63)*tab!$F$30+(I63-N63)*tab!$G$30&lt;=0,0,(G63-L63)*tab!$E$30+(H63-M63)*tab!$F$30+(I63-N63)*tab!$G$30))</f>
        <v>0</v>
      </c>
      <c r="U63" s="123">
        <f t="shared" si="9"/>
        <v>2735.2244720000003</v>
      </c>
      <c r="V63" s="181"/>
      <c r="W63" s="123">
        <f>IF(R63="nee",0,IF((J63-O63)&lt;0,0,(J63-O63)*tab!$C$58))</f>
        <v>0</v>
      </c>
      <c r="X63" s="123">
        <f>IF(R63="nee",0,IF((J63-O63)&lt;=0,0,IF((G63-L63)*tab!$G$58+(H63-M63)*tab!$H$58+(I63-N63)*tab!$I$58&lt;=0,0,(G63-L63)*tab!$G$58+(H63-M63)*tab!$H$58+(I63-N63)*tab!$I$58)))</f>
        <v>0</v>
      </c>
      <c r="Y63" s="123">
        <f t="shared" si="10"/>
        <v>0</v>
      </c>
      <c r="Z63" s="5"/>
      <c r="AA63" s="22"/>
    </row>
    <row r="64" spans="2:27" ht="12" customHeight="1" x14ac:dyDescent="0.2">
      <c r="B64" s="18"/>
      <c r="C64" s="1">
        <v>6</v>
      </c>
      <c r="D64" s="67">
        <f t="shared" si="5"/>
        <v>0</v>
      </c>
      <c r="E64" s="68">
        <f t="shared" si="5"/>
        <v>0</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IF(Q28="nee",0,IF((J28-O28)&lt;0,0,(J28-O28)*(tab!$C$20*tab!$G$8+tab!$D$23)))</f>
        <v>0</v>
      </c>
      <c r="T64" s="123">
        <f>IF((J64-O64)&lt;=0,0,IF((G64-L64)*tab!$E$30+(H64-M64)*tab!$F$30+(I64-N64)*tab!$G$30&lt;=0,0,(G64-L64)*tab!$E$30+(H64-M64)*tab!$F$30+(I64-N64)*tab!$G$30))</f>
        <v>0</v>
      </c>
      <c r="U64" s="123">
        <f t="shared" si="9"/>
        <v>0</v>
      </c>
      <c r="V64" s="181"/>
      <c r="W64" s="123">
        <f>IF(R64="nee",0,IF((J64-O64)&lt;0,0,(J64-O64)*tab!$C$58))</f>
        <v>0</v>
      </c>
      <c r="X64" s="123">
        <f>IF(R64="nee",0,IF((J64-O64)&lt;=0,0,IF((G64-L64)*tab!$G$58+(H64-M64)*tab!$H$58+(I64-N64)*tab!$I$58&lt;=0,0,(G64-L64)*tab!$G$58+(H64-M64)*tab!$H$58+(I64-N64)*tab!$I$58)))</f>
        <v>0</v>
      </c>
      <c r="Y64" s="123">
        <f t="shared" si="10"/>
        <v>0</v>
      </c>
      <c r="Z64" s="5"/>
      <c r="AA64" s="22"/>
    </row>
    <row r="65" spans="2:27" ht="12" customHeight="1" x14ac:dyDescent="0.2">
      <c r="B65" s="18"/>
      <c r="C65" s="1">
        <v>7</v>
      </c>
      <c r="D65" s="67">
        <f t="shared" si="5"/>
        <v>0</v>
      </c>
      <c r="E65" s="68">
        <f t="shared" si="5"/>
        <v>0</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IF(Q29="nee",0,IF((J29-O29)&lt;0,0,(J29-O29)*(tab!$C$20*tab!$G$8+tab!$D$23)))</f>
        <v>2735.2244720000003</v>
      </c>
      <c r="T65" s="123">
        <f>IF((J65-O65)&lt;=0,0,IF((G65-L65)*tab!$E$30+(H65-M65)*tab!$F$30+(I65-N65)*tab!$G$30&lt;=0,0,(G65-L65)*tab!$E$30+(H65-M65)*tab!$F$30+(I65-N65)*tab!$G$30))</f>
        <v>0</v>
      </c>
      <c r="U65" s="123">
        <f t="shared" si="9"/>
        <v>2735.2244720000003</v>
      </c>
      <c r="V65" s="181"/>
      <c r="W65" s="123">
        <f>IF(R65="nee",0,IF((J65-O65)&lt;0,0,(J65-O65)*tab!$C$58))</f>
        <v>0</v>
      </c>
      <c r="X65" s="123">
        <f>IF(R65="nee",0,IF((J65-O65)&lt;=0,0,IF((G65-L65)*tab!$G$58+(H65-M65)*tab!$H$58+(I65-N65)*tab!$I$58&lt;=0,0,(G65-L65)*tab!$G$58+(H65-M65)*tab!$H$58+(I65-N65)*tab!$I$58)))</f>
        <v>0</v>
      </c>
      <c r="Y65" s="123">
        <f t="shared" si="10"/>
        <v>0</v>
      </c>
      <c r="Z65" s="5"/>
      <c r="AA65" s="22"/>
    </row>
    <row r="66" spans="2:27" ht="12" customHeight="1" x14ac:dyDescent="0.2">
      <c r="B66" s="18"/>
      <c r="C66" s="1">
        <v>8</v>
      </c>
      <c r="D66" s="67">
        <f t="shared" si="5"/>
        <v>0</v>
      </c>
      <c r="E66" s="68">
        <f t="shared" si="5"/>
        <v>0</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IF(Q30="nee",0,IF((J30-O30)&lt;0,0,(J30-O30)*(tab!$C$20*tab!$G$8+tab!$D$23)))</f>
        <v>0</v>
      </c>
      <c r="T66" s="123">
        <f>IF((J66-O66)&lt;=0,0,IF((G66-L66)*tab!$E$30+(H66-M66)*tab!$F$30+(I66-N66)*tab!$G$30&lt;=0,0,(G66-L66)*tab!$E$30+(H66-M66)*tab!$F$30+(I66-N66)*tab!$G$30))</f>
        <v>0</v>
      </c>
      <c r="U66" s="123">
        <f t="shared" si="9"/>
        <v>0</v>
      </c>
      <c r="V66" s="181"/>
      <c r="W66" s="123">
        <f>IF(R66="nee",0,IF((J66-O66)&lt;0,0,(J66-O66)*tab!$C$58))</f>
        <v>0</v>
      </c>
      <c r="X66" s="123">
        <f>IF(R66="nee",0,IF((J66-O66)&lt;=0,0,IF((G66-L66)*tab!$G$58+(H66-M66)*tab!$H$58+(I66-N66)*tab!$I$58&lt;=0,0,(G66-L66)*tab!$G$58+(H66-M66)*tab!$H$58+(I66-N66)*tab!$I$58)))</f>
        <v>0</v>
      </c>
      <c r="Y66" s="123">
        <f t="shared" si="10"/>
        <v>0</v>
      </c>
      <c r="Z66" s="5"/>
      <c r="AA66" s="22"/>
    </row>
    <row r="67" spans="2:27" ht="12" customHeight="1" x14ac:dyDescent="0.2">
      <c r="B67" s="18"/>
      <c r="C67" s="1">
        <v>9</v>
      </c>
      <c r="D67" s="67">
        <f t="shared" si="5"/>
        <v>0</v>
      </c>
      <c r="E67" s="68">
        <f t="shared" si="5"/>
        <v>0</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IF(Q31="nee",0,IF((J31-O31)&lt;0,0,(J31-O31)*(tab!$C$20*tab!$G$8+tab!$D$23)))</f>
        <v>0</v>
      </c>
      <c r="T67" s="123">
        <f>IF((J67-O67)&lt;=0,0,IF((G67-L67)*tab!$E$30+(H67-M67)*tab!$F$30+(I67-N67)*tab!$G$30&lt;=0,0,(G67-L67)*tab!$E$30+(H67-M67)*tab!$F$30+(I67-N67)*tab!$G$30))</f>
        <v>0</v>
      </c>
      <c r="U67" s="123">
        <f t="shared" si="9"/>
        <v>0</v>
      </c>
      <c r="V67" s="181"/>
      <c r="W67" s="123">
        <f>IF(R67="nee",0,IF((J67-O67)&lt;0,0,(J67-O67)*tab!$C$58))</f>
        <v>0</v>
      </c>
      <c r="X67" s="123">
        <f>IF(R67="nee",0,IF((J67-O67)&lt;=0,0,IF((G67-L67)*tab!$G$58+(H67-M67)*tab!$H$58+(I67-N67)*tab!$I$58&lt;=0,0,(G67-L67)*tab!$G$58+(H67-M67)*tab!$H$58+(I67-N67)*tab!$I$58)))</f>
        <v>0</v>
      </c>
      <c r="Y67" s="123">
        <f t="shared" si="10"/>
        <v>0</v>
      </c>
      <c r="Z67" s="5"/>
      <c r="AA67" s="22"/>
    </row>
    <row r="68" spans="2:27" ht="12" customHeight="1" x14ac:dyDescent="0.2">
      <c r="B68" s="18"/>
      <c r="C68" s="1">
        <v>10</v>
      </c>
      <c r="D68" s="67">
        <f t="shared" si="5"/>
        <v>0</v>
      </c>
      <c r="E68" s="68">
        <f t="shared" si="5"/>
        <v>0</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IF(Q32="nee",0,IF((J32-O32)&lt;0,0,(J32-O32)*(tab!$C$20*tab!$G$8+tab!$D$23)))</f>
        <v>0</v>
      </c>
      <c r="T68" s="123">
        <f>IF((J68-O68)&lt;=0,0,IF((G68-L68)*tab!$E$30+(H68-M68)*tab!$F$30+(I68-N68)*tab!$G$30&lt;=0,0,(G68-L68)*tab!$E$30+(H68-M68)*tab!$F$30+(I68-N68)*tab!$G$30))</f>
        <v>0</v>
      </c>
      <c r="U68" s="123">
        <f t="shared" si="9"/>
        <v>0</v>
      </c>
      <c r="V68" s="181"/>
      <c r="W68" s="123">
        <f>IF(R68="nee",0,IF((J68-O68)&lt;0,0,(J68-O68)*tab!$C$58))</f>
        <v>0</v>
      </c>
      <c r="X68" s="123">
        <f>IF(R68="nee",0,IF((J68-O68)&lt;=0,0,IF((G68-L68)*tab!$G$58+(H68-M68)*tab!$H$58+(I68-N68)*tab!$I$58&lt;=0,0,(G68-L68)*tab!$G$58+(H68-M68)*tab!$H$58+(I68-N68)*tab!$I$58)))</f>
        <v>0</v>
      </c>
      <c r="Y68" s="123">
        <f t="shared" si="10"/>
        <v>0</v>
      </c>
      <c r="Z68" s="5"/>
      <c r="AA68" s="22"/>
    </row>
    <row r="69" spans="2:27" ht="12" customHeight="1" x14ac:dyDescent="0.2">
      <c r="B69" s="18"/>
      <c r="C69" s="1">
        <v>11</v>
      </c>
      <c r="D69" s="67">
        <f t="shared" si="5"/>
        <v>0</v>
      </c>
      <c r="E69" s="68">
        <f t="shared" si="5"/>
        <v>0</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IF(Q33="nee",0,IF((J33-O33)&lt;0,0,(J33-O33)*(tab!$C$20*tab!$G$8+tab!$D$23)))</f>
        <v>0</v>
      </c>
      <c r="T69" s="123">
        <f>IF((J69-O69)&lt;=0,0,IF((G69-L69)*tab!$E$30+(H69-M69)*tab!$F$30+(I69-N69)*tab!$G$30&lt;=0,0,(G69-L69)*tab!$E$30+(H69-M69)*tab!$F$30+(I69-N69)*tab!$G$30))</f>
        <v>0</v>
      </c>
      <c r="U69" s="123">
        <f t="shared" si="9"/>
        <v>0</v>
      </c>
      <c r="V69" s="181"/>
      <c r="W69" s="123">
        <f>IF(R69="nee",0,IF((J69-O69)&lt;0,0,(J69-O69)*tab!$C$58))</f>
        <v>0</v>
      </c>
      <c r="X69" s="123">
        <f>IF(R69="nee",0,IF((J69-O69)&lt;=0,0,IF((G69-L69)*tab!$G$58+(H69-M69)*tab!$H$58+(I69-N69)*tab!$I$58&lt;=0,0,(G69-L69)*tab!$G$58+(H69-M69)*tab!$H$58+(I69-N69)*tab!$I$58)))</f>
        <v>0</v>
      </c>
      <c r="Y69" s="123">
        <f t="shared" si="10"/>
        <v>0</v>
      </c>
      <c r="Z69" s="5"/>
      <c r="AA69" s="22"/>
    </row>
    <row r="70" spans="2:27" ht="12" customHeight="1" x14ac:dyDescent="0.2">
      <c r="B70" s="18"/>
      <c r="C70" s="1">
        <v>12</v>
      </c>
      <c r="D70" s="67">
        <f t="shared" si="5"/>
        <v>0</v>
      </c>
      <c r="E70" s="68">
        <f t="shared" si="5"/>
        <v>0</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IF(Q34="nee",0,IF((J34-O34)&lt;0,0,(J34-O34)*(tab!$C$20*tab!$G$8+tab!$D$23)))</f>
        <v>8205.6734160000015</v>
      </c>
      <c r="T70" s="123">
        <f>IF((J70-O70)&lt;=0,0,IF((G70-L70)*tab!$E$30+(H70-M70)*tab!$F$30+(I70-N70)*tab!$G$30&lt;=0,0,(G70-L70)*tab!$E$30+(H70-M70)*tab!$F$30+(I70-N70)*tab!$G$30))</f>
        <v>41893.233319999999</v>
      </c>
      <c r="U70" s="123">
        <f t="shared" si="9"/>
        <v>50098.906736000004</v>
      </c>
      <c r="V70" s="181"/>
      <c r="W70" s="123">
        <f>IF(R70="nee",0,IF((J70-O70)&lt;0,0,(J70-O70)*tab!$C$58))</f>
        <v>1677.69</v>
      </c>
      <c r="X70" s="123">
        <f>IF(R70="nee",0,IF((J70-O70)&lt;=0,0,IF((G70-L70)*tab!$G$58+(H70-M70)*tab!$H$58+(I70-N70)*tab!$I$58&lt;=0,0,(G70-L70)*tab!$G$58+(H70-M70)*tab!$H$58+(I70-N70)*tab!$I$58)))</f>
        <v>3575.92</v>
      </c>
      <c r="Y70" s="123">
        <f t="shared" si="10"/>
        <v>5253.6100000000006</v>
      </c>
      <c r="Z70" s="5"/>
      <c r="AA70" s="22"/>
    </row>
    <row r="71" spans="2:27" ht="12" customHeight="1" x14ac:dyDescent="0.2">
      <c r="B71" s="18"/>
      <c r="C71" s="1">
        <v>13</v>
      </c>
      <c r="D71" s="67">
        <f t="shared" si="5"/>
        <v>0</v>
      </c>
      <c r="E71" s="68">
        <f t="shared" si="5"/>
        <v>0</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IF(Q35="nee",0,IF((J35-O35)&lt;0,0,(J35-O35)*(tab!$C$20*tab!$G$8+tab!$D$23)))</f>
        <v>0</v>
      </c>
      <c r="T71" s="123">
        <f>IF((J71-O71)&lt;=0,0,IF((G71-L71)*tab!$E$30+(H71-M71)*tab!$F$30+(I71-N71)*tab!$G$30&lt;=0,0,(G71-L71)*tab!$E$30+(H71-M71)*tab!$F$30+(I71-N71)*tab!$G$30))</f>
        <v>0</v>
      </c>
      <c r="U71" s="123">
        <f t="shared" si="9"/>
        <v>0</v>
      </c>
      <c r="V71" s="181"/>
      <c r="W71" s="123">
        <f>IF(R71="nee",0,IF((J71-O71)&lt;0,0,(J71-O71)*tab!$C$58))</f>
        <v>0</v>
      </c>
      <c r="X71" s="123">
        <f>IF(R71="nee",0,IF((J71-O71)&lt;=0,0,IF((G71-L71)*tab!$G$58+(H71-M71)*tab!$H$58+(I71-N71)*tab!$I$58&lt;=0,0,(G71-L71)*tab!$G$58+(H71-M71)*tab!$H$58+(I71-N71)*tab!$I$58)))</f>
        <v>0</v>
      </c>
      <c r="Y71" s="123">
        <f t="shared" si="10"/>
        <v>0</v>
      </c>
      <c r="Z71" s="5"/>
      <c r="AA71" s="22"/>
    </row>
    <row r="72" spans="2:27" ht="12" customHeight="1" x14ac:dyDescent="0.2">
      <c r="B72" s="18"/>
      <c r="C72" s="1">
        <v>14</v>
      </c>
      <c r="D72" s="67">
        <f t="shared" si="5"/>
        <v>0</v>
      </c>
      <c r="E72" s="68">
        <f t="shared" si="5"/>
        <v>0</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IF(Q36="nee",0,IF((J36-O36)&lt;0,0,(J36-O36)*(tab!$C$20*tab!$G$8+tab!$D$23)))</f>
        <v>0</v>
      </c>
      <c r="T72" s="123">
        <f>IF((J72-O72)&lt;=0,0,IF((G72-L72)*tab!$E$30+(H72-M72)*tab!$F$30+(I72-N72)*tab!$G$30&lt;=0,0,(G72-L72)*tab!$E$30+(H72-M72)*tab!$F$30+(I72-N72)*tab!$G$30))</f>
        <v>0</v>
      </c>
      <c r="U72" s="123">
        <f t="shared" si="9"/>
        <v>0</v>
      </c>
      <c r="V72" s="181"/>
      <c r="W72" s="123">
        <f>IF(R72="nee",0,IF((J72-O72)&lt;0,0,(J72-O72)*tab!$C$58))</f>
        <v>0</v>
      </c>
      <c r="X72" s="123">
        <f>IF(R72="nee",0,IF((J72-O72)&lt;=0,0,IF((G72-L72)*tab!$G$58+(H72-M72)*tab!$H$58+(I72-N72)*tab!$I$58&lt;=0,0,(G72-L72)*tab!$G$58+(H72-M72)*tab!$H$58+(I72-N72)*tab!$I$58)))</f>
        <v>0</v>
      </c>
      <c r="Y72" s="123">
        <f t="shared" si="10"/>
        <v>0</v>
      </c>
      <c r="Z72" s="5"/>
      <c r="AA72" s="22"/>
    </row>
    <row r="73" spans="2:27" ht="12" customHeight="1" x14ac:dyDescent="0.2">
      <c r="B73" s="18"/>
      <c r="C73" s="1">
        <v>15</v>
      </c>
      <c r="D73" s="67">
        <f t="shared" si="5"/>
        <v>0</v>
      </c>
      <c r="E73" s="68">
        <f t="shared" si="5"/>
        <v>0</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IF(Q37="nee",0,IF((J37-O37)&lt;0,0,(J37-O37)*(tab!$C$20*tab!$G$8+tab!$D$23)))</f>
        <v>0</v>
      </c>
      <c r="T73" s="123">
        <f>IF((J73-O73)&lt;=0,0,IF((G73-L73)*tab!$E$30+(H73-M73)*tab!$F$30+(I73-N73)*tab!$G$30&lt;=0,0,(G73-L73)*tab!$E$30+(H73-M73)*tab!$F$30+(I73-N73)*tab!$G$30))</f>
        <v>0</v>
      </c>
      <c r="U73" s="123">
        <f t="shared" si="9"/>
        <v>0</v>
      </c>
      <c r="V73" s="181"/>
      <c r="W73" s="123">
        <f>IF(R73="nee",0,IF((J73-O73)&lt;0,0,(J73-O73)*tab!$C$58))</f>
        <v>0</v>
      </c>
      <c r="X73" s="123">
        <f>IF(R73="nee",0,IF((J73-O73)&lt;=0,0,IF((G73-L73)*tab!$G$58+(H73-M73)*tab!$H$58+(I73-N73)*tab!$I$58&lt;=0,0,(G73-L73)*tab!$G$58+(H73-M73)*tab!$H$58+(I73-N73)*tab!$I$58)))</f>
        <v>0</v>
      </c>
      <c r="Y73" s="123">
        <f t="shared" si="10"/>
        <v>0</v>
      </c>
      <c r="Z73" s="5"/>
      <c r="AA73" s="22"/>
    </row>
    <row r="74" spans="2:27" ht="12" customHeight="1" x14ac:dyDescent="0.2">
      <c r="B74" s="18"/>
      <c r="C74" s="1">
        <v>16</v>
      </c>
      <c r="D74" s="67">
        <f t="shared" si="5"/>
        <v>0</v>
      </c>
      <c r="E74" s="68">
        <f t="shared" si="5"/>
        <v>0</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IF(Q38="nee",0,IF((J38-O38)&lt;0,0,(J38-O38)*(tab!$C$20*tab!$G$8+tab!$D$23)))</f>
        <v>0</v>
      </c>
      <c r="T74" s="123">
        <f>IF((J74-O74)&lt;=0,0,IF((G74-L74)*tab!$E$30+(H74-M74)*tab!$F$30+(I74-N74)*tab!$G$30&lt;=0,0,(G74-L74)*tab!$E$30+(H74-M74)*tab!$F$30+(I74-N74)*tab!$G$30))</f>
        <v>0</v>
      </c>
      <c r="U74" s="123">
        <f t="shared" si="9"/>
        <v>0</v>
      </c>
      <c r="V74" s="181"/>
      <c r="W74" s="123">
        <f>IF(R74="nee",0,IF((J74-O74)&lt;0,0,(J74-O74)*tab!$C$58))</f>
        <v>0</v>
      </c>
      <c r="X74" s="123">
        <f>IF(R74="nee",0,IF((J74-O74)&lt;=0,0,IF((G74-L74)*tab!$G$58+(H74-M74)*tab!$H$58+(I74-N74)*tab!$I$58&lt;=0,0,(G74-L74)*tab!$G$58+(H74-M74)*tab!$H$58+(I74-N74)*tab!$I$58)))</f>
        <v>0</v>
      </c>
      <c r="Y74" s="123">
        <f t="shared" si="10"/>
        <v>0</v>
      </c>
      <c r="Z74" s="5"/>
      <c r="AA74" s="22"/>
    </row>
    <row r="75" spans="2:27" ht="12" customHeight="1" x14ac:dyDescent="0.2">
      <c r="B75" s="18"/>
      <c r="C75" s="1">
        <v>17</v>
      </c>
      <c r="D75" s="67">
        <f t="shared" si="5"/>
        <v>0</v>
      </c>
      <c r="E75" s="68">
        <f t="shared" si="5"/>
        <v>0</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IF(Q39="nee",0,IF((J39-O39)&lt;0,0,(J39-O39)*(tab!$C$20*tab!$G$8+tab!$D$23)))</f>
        <v>0</v>
      </c>
      <c r="T75" s="123">
        <f>IF((J75-O75)&lt;=0,0,IF((G75-L75)*tab!$E$30+(H75-M75)*tab!$F$30+(I75-N75)*tab!$G$30&lt;=0,0,(G75-L75)*tab!$E$30+(H75-M75)*tab!$F$30+(I75-N75)*tab!$G$30))</f>
        <v>0</v>
      </c>
      <c r="U75" s="123">
        <f t="shared" si="9"/>
        <v>0</v>
      </c>
      <c r="V75" s="181"/>
      <c r="W75" s="123">
        <f>IF(R75="nee",0,IF((J75-O75)&lt;0,0,(J75-O75)*tab!$C$58))</f>
        <v>0</v>
      </c>
      <c r="X75" s="123">
        <f>IF(R75="nee",0,IF((J75-O75)&lt;=0,0,IF((G75-L75)*tab!$G$58+(H75-M75)*tab!$H$58+(I75-N75)*tab!$I$58&lt;=0,0,(G75-L75)*tab!$G$58+(H75-M75)*tab!$H$58+(I75-N75)*tab!$I$58)))</f>
        <v>0</v>
      </c>
      <c r="Y75" s="123">
        <f t="shared" si="10"/>
        <v>0</v>
      </c>
      <c r="Z75" s="5"/>
      <c r="AA75" s="22"/>
    </row>
    <row r="76" spans="2:27" ht="12" customHeight="1" x14ac:dyDescent="0.2">
      <c r="B76" s="18"/>
      <c r="C76" s="1">
        <v>18</v>
      </c>
      <c r="D76" s="67">
        <f t="shared" si="5"/>
        <v>0</v>
      </c>
      <c r="E76" s="68">
        <f t="shared" si="5"/>
        <v>0</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IF(Q40="nee",0,IF((J40-O40)&lt;0,0,(J40-O40)*(tab!$C$20*tab!$G$8+tab!$D$23)))</f>
        <v>0</v>
      </c>
      <c r="T76" s="123">
        <f>IF((J76-O76)&lt;=0,0,IF((G76-L76)*tab!$E$30+(H76-M76)*tab!$F$30+(I76-N76)*tab!$G$30&lt;=0,0,(G76-L76)*tab!$E$30+(H76-M76)*tab!$F$30+(I76-N76)*tab!$G$30))</f>
        <v>0</v>
      </c>
      <c r="U76" s="123">
        <f t="shared" si="9"/>
        <v>0</v>
      </c>
      <c r="V76" s="181"/>
      <c r="W76" s="123">
        <f>IF(R76="nee",0,IF((J76-O76)&lt;0,0,(J76-O76)*tab!$C$58))</f>
        <v>0</v>
      </c>
      <c r="X76" s="123">
        <f>IF(R76="nee",0,IF((J76-O76)&lt;=0,0,IF((G76-L76)*tab!$G$58+(H76-M76)*tab!$H$58+(I76-N76)*tab!$I$58&lt;=0,0,(G76-L76)*tab!$G$58+(H76-M76)*tab!$H$58+(I76-N76)*tab!$I$58)))</f>
        <v>0</v>
      </c>
      <c r="Y76" s="123">
        <f t="shared" si="10"/>
        <v>0</v>
      </c>
      <c r="Z76" s="5"/>
      <c r="AA76" s="22"/>
    </row>
    <row r="77" spans="2:27" ht="12" customHeight="1" x14ac:dyDescent="0.2">
      <c r="B77" s="18"/>
      <c r="C77" s="1">
        <v>19</v>
      </c>
      <c r="D77" s="67">
        <f t="shared" si="5"/>
        <v>0</v>
      </c>
      <c r="E77" s="68">
        <f t="shared" si="5"/>
        <v>0</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IF(Q41="nee",0,IF((J41-O41)&lt;0,0,(J41-O41)*(tab!$C$20*tab!$G$8+tab!$D$23)))</f>
        <v>0</v>
      </c>
      <c r="T77" s="123">
        <f>IF((J77-O77)&lt;=0,0,IF((G77-L77)*tab!$E$30+(H77-M77)*tab!$F$30+(I77-N77)*tab!$G$30&lt;=0,0,(G77-L77)*tab!$E$30+(H77-M77)*tab!$F$30+(I77-N77)*tab!$G$30))</f>
        <v>0</v>
      </c>
      <c r="U77" s="123">
        <f t="shared" si="9"/>
        <v>0</v>
      </c>
      <c r="V77" s="181"/>
      <c r="W77" s="123">
        <f>IF(R77="nee",0,IF((J77-O77)&lt;0,0,(J77-O77)*tab!$C$58))</f>
        <v>0</v>
      </c>
      <c r="X77" s="123">
        <f>IF(R77="nee",0,IF((J77-O77)&lt;=0,0,IF((G77-L77)*tab!$G$58+(H77-M77)*tab!$H$58+(I77-N77)*tab!$I$58&lt;=0,0,(G77-L77)*tab!$G$58+(H77-M77)*tab!$H$58+(I77-N77)*tab!$I$58)))</f>
        <v>0</v>
      </c>
      <c r="Y77" s="123">
        <f t="shared" si="10"/>
        <v>0</v>
      </c>
      <c r="Z77" s="5"/>
      <c r="AA77" s="22"/>
    </row>
    <row r="78" spans="2:27" ht="12" customHeight="1" x14ac:dyDescent="0.2">
      <c r="B78" s="18"/>
      <c r="C78" s="1">
        <v>20</v>
      </c>
      <c r="D78" s="67">
        <f t="shared" si="5"/>
        <v>0</v>
      </c>
      <c r="E78" s="68">
        <f t="shared" si="5"/>
        <v>0</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IF(Q42="nee",0,IF((J42-O42)&lt;0,0,(J42-O42)*(tab!$C$20*tab!$G$8+tab!$D$23)))</f>
        <v>0</v>
      </c>
      <c r="T78" s="123">
        <f>IF((J78-O78)&lt;=0,0,IF((G78-L78)*tab!$E$30+(H78-M78)*tab!$F$30+(I78-N78)*tab!$G$30&lt;=0,0,(G78-L78)*tab!$E$30+(H78-M78)*tab!$F$30+(I78-N78)*tab!$G$30))</f>
        <v>0</v>
      </c>
      <c r="U78" s="123">
        <f t="shared" si="9"/>
        <v>0</v>
      </c>
      <c r="V78" s="181"/>
      <c r="W78" s="123">
        <f>IF(R78="nee",0,IF((J78-O78)&lt;0,0,(J78-O78)*tab!$C$58))</f>
        <v>0</v>
      </c>
      <c r="X78" s="123">
        <f>IF(R78="nee",0,IF((J78-O78)&lt;=0,0,IF((G78-L78)*tab!$G$58+(H78-M78)*tab!$H$58+(I78-N78)*tab!$I$58&lt;=0,0,(G78-L78)*tab!$G$58+(H78-M78)*tab!$H$58+(I78-N78)*tab!$I$58)))</f>
        <v>0</v>
      </c>
      <c r="Y78" s="123">
        <f t="shared" si="10"/>
        <v>0</v>
      </c>
      <c r="Z78" s="5"/>
      <c r="AA78" s="22"/>
    </row>
    <row r="79" spans="2:27" ht="12" customHeight="1" x14ac:dyDescent="0.2">
      <c r="B79" s="18"/>
      <c r="C79" s="1">
        <v>21</v>
      </c>
      <c r="D79" s="67">
        <f t="shared" si="5"/>
        <v>0</v>
      </c>
      <c r="E79" s="68">
        <f t="shared" si="5"/>
        <v>0</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IF(Q43="nee",0,IF((J43-O43)&lt;0,0,(J43-O43)*(tab!$C$20*tab!$G$8+tab!$D$23)))</f>
        <v>0</v>
      </c>
      <c r="T79" s="123">
        <f>IF((J79-O79)&lt;=0,0,IF((G79-L79)*tab!$E$30+(H79-M79)*tab!$F$30+(I79-N79)*tab!$G$30&lt;=0,0,(G79-L79)*tab!$E$30+(H79-M79)*tab!$F$30+(I79-N79)*tab!$G$30))</f>
        <v>0</v>
      </c>
      <c r="U79" s="123">
        <f t="shared" si="9"/>
        <v>0</v>
      </c>
      <c r="V79" s="181"/>
      <c r="W79" s="123">
        <f>IF(R79="nee",0,IF((J79-O79)&lt;0,0,(J79-O79)*tab!$C$58))</f>
        <v>0</v>
      </c>
      <c r="X79" s="123">
        <f>IF(R79="nee",0,IF((J79-O79)&lt;=0,0,IF((G79-L79)*tab!$G$58+(H79-M79)*tab!$H$58+(I79-N79)*tab!$I$58&lt;=0,0,(G79-L79)*tab!$G$58+(H79-M79)*tab!$H$58+(I79-N79)*tab!$I$58)))</f>
        <v>0</v>
      </c>
      <c r="Y79" s="123">
        <f t="shared" si="10"/>
        <v>0</v>
      </c>
      <c r="Z79" s="5"/>
      <c r="AA79" s="22"/>
    </row>
    <row r="80" spans="2:27" ht="12" customHeight="1" x14ac:dyDescent="0.2">
      <c r="B80" s="18"/>
      <c r="C80" s="1">
        <v>22</v>
      </c>
      <c r="D80" s="67">
        <f t="shared" si="5"/>
        <v>0</v>
      </c>
      <c r="E80" s="68">
        <f t="shared" si="5"/>
        <v>0</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IF(Q44="nee",0,IF((J44-O44)&lt;0,0,(J44-O44)*(tab!$C$20*tab!$G$8+tab!$D$23)))</f>
        <v>0</v>
      </c>
      <c r="T80" s="123">
        <f>IF((J80-O80)&lt;=0,0,IF((G80-L80)*tab!$E$30+(H80-M80)*tab!$F$30+(I80-N80)*tab!$G$30&lt;=0,0,(G80-L80)*tab!$E$30+(H80-M80)*tab!$F$30+(I80-N80)*tab!$G$30))</f>
        <v>0</v>
      </c>
      <c r="U80" s="123">
        <f t="shared" si="9"/>
        <v>0</v>
      </c>
      <c r="V80" s="181"/>
      <c r="W80" s="123">
        <f>IF(R80="nee",0,IF((J80-O80)&lt;0,0,(J80-O80)*tab!$C$58))</f>
        <v>0</v>
      </c>
      <c r="X80" s="123">
        <f>IF(R80="nee",0,IF((J80-O80)&lt;=0,0,IF((G80-L80)*tab!$G$58+(H80-M80)*tab!$H$58+(I80-N80)*tab!$I$58&lt;=0,0,(G80-L80)*tab!$G$58+(H80-M80)*tab!$H$58+(I80-N80)*tab!$I$58)))</f>
        <v>0</v>
      </c>
      <c r="Y80" s="123">
        <f t="shared" si="10"/>
        <v>0</v>
      </c>
      <c r="Z80" s="5"/>
      <c r="AA80" s="22"/>
    </row>
    <row r="81" spans="2:27" ht="12" customHeight="1" x14ac:dyDescent="0.2">
      <c r="B81" s="18"/>
      <c r="C81" s="1">
        <v>23</v>
      </c>
      <c r="D81" s="67">
        <f t="shared" si="5"/>
        <v>0</v>
      </c>
      <c r="E81" s="68">
        <f t="shared" si="5"/>
        <v>0</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IF(Q45="nee",0,IF((J45-O45)&lt;0,0,(J45-O45)*(tab!$C$20*tab!$G$8+tab!$D$23)))</f>
        <v>0</v>
      </c>
      <c r="T81" s="123">
        <f>IF((J81-O81)&lt;=0,0,IF((G81-L81)*tab!$E$30+(H81-M81)*tab!$F$30+(I81-N81)*tab!$G$30&lt;=0,0,(G81-L81)*tab!$E$30+(H81-M81)*tab!$F$30+(I81-N81)*tab!$G$30))</f>
        <v>0</v>
      </c>
      <c r="U81" s="123">
        <f t="shared" si="9"/>
        <v>0</v>
      </c>
      <c r="V81" s="181"/>
      <c r="W81" s="123">
        <f>IF(R81="nee",0,IF((J81-O81)&lt;0,0,(J81-O81)*tab!$C$58))</f>
        <v>0</v>
      </c>
      <c r="X81" s="123">
        <f>IF(R81="nee",0,IF((J81-O81)&lt;=0,0,IF((G81-L81)*tab!$G$58+(H81-M81)*tab!$H$58+(I81-N81)*tab!$I$58&lt;=0,0,(G81-L81)*tab!$G$58+(H81-M81)*tab!$H$58+(I81-N81)*tab!$I$58)))</f>
        <v>0</v>
      </c>
      <c r="Y81" s="123">
        <f t="shared" si="10"/>
        <v>0</v>
      </c>
      <c r="Z81" s="5"/>
      <c r="AA81" s="22"/>
    </row>
    <row r="82" spans="2:27" ht="12" customHeight="1" x14ac:dyDescent="0.2">
      <c r="B82" s="18"/>
      <c r="C82" s="1">
        <v>24</v>
      </c>
      <c r="D82" s="67">
        <f t="shared" si="5"/>
        <v>0</v>
      </c>
      <c r="E82" s="68">
        <f t="shared" si="5"/>
        <v>0</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IF(Q46="nee",0,IF((J46-O46)&lt;0,0,(J46-O46)*(tab!$C$20*tab!$G$8+tab!$D$23)))</f>
        <v>0</v>
      </c>
      <c r="T82" s="123">
        <f>IF((J82-O82)&lt;=0,0,IF((G82-L82)*tab!$E$30+(H82-M82)*tab!$F$30+(I82-N82)*tab!$G$30&lt;=0,0,(G82-L82)*tab!$E$30+(H82-M82)*tab!$F$30+(I82-N82)*tab!$G$30))</f>
        <v>0</v>
      </c>
      <c r="U82" s="123">
        <f t="shared" si="9"/>
        <v>0</v>
      </c>
      <c r="V82" s="181"/>
      <c r="W82" s="123">
        <f>IF(R82="nee",0,IF((J82-O82)&lt;0,0,(J82-O82)*tab!$C$58))</f>
        <v>0</v>
      </c>
      <c r="X82" s="123">
        <f>IF(R82="nee",0,IF((J82-O82)&lt;=0,0,IF((G82-L82)*tab!$G$58+(H82-M82)*tab!$H$58+(I82-N82)*tab!$I$58&lt;=0,0,(G82-L82)*tab!$G$58+(H82-M82)*tab!$H$58+(I82-N82)*tab!$I$58)))</f>
        <v>0</v>
      </c>
      <c r="Y82" s="123">
        <f t="shared" si="10"/>
        <v>0</v>
      </c>
      <c r="Z82" s="5"/>
      <c r="AA82" s="22"/>
    </row>
    <row r="83" spans="2:27" ht="12" customHeight="1" x14ac:dyDescent="0.2">
      <c r="B83" s="18"/>
      <c r="C83" s="1">
        <v>25</v>
      </c>
      <c r="D83" s="67">
        <f t="shared" si="5"/>
        <v>0</v>
      </c>
      <c r="E83" s="68">
        <f t="shared" si="5"/>
        <v>0</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IF(Q47="nee",0,IF((J47-O47)&lt;0,0,(J47-O47)*(tab!$C$20*tab!$G$8+tab!$D$23)))</f>
        <v>0</v>
      </c>
      <c r="T83" s="123">
        <f>IF((J83-O83)&lt;=0,0,IF((G83-L83)*tab!$E$30+(H83-M83)*tab!$F$30+(I83-N83)*tab!$G$30&lt;=0,0,(G83-L83)*tab!$E$30+(H83-M83)*tab!$F$30+(I83-N83)*tab!$G$30))</f>
        <v>0</v>
      </c>
      <c r="U83" s="123">
        <f t="shared" si="9"/>
        <v>0</v>
      </c>
      <c r="V83" s="181"/>
      <c r="W83" s="123">
        <f>IF(R83="nee",0,IF((J83-O83)&lt;0,0,(J83-O83)*tab!$C$58))</f>
        <v>0</v>
      </c>
      <c r="X83" s="123">
        <f>IF(R83="nee",0,IF((J83-O83)&lt;=0,0,IF((G83-L83)*tab!$G$58+(H83-M83)*tab!$H$58+(I83-N83)*tab!$I$58&lt;=0,0,(G83-L83)*tab!$G$58+(H83-M83)*tab!$H$58+(I83-N83)*tab!$I$58)))</f>
        <v>0</v>
      </c>
      <c r="Y83" s="123">
        <f t="shared" si="10"/>
        <v>0</v>
      </c>
      <c r="Z83" s="5"/>
      <c r="AA83" s="22"/>
    </row>
    <row r="84" spans="2:27" ht="12" customHeight="1" x14ac:dyDescent="0.2">
      <c r="B84" s="18"/>
      <c r="C84" s="1">
        <v>26</v>
      </c>
      <c r="D84" s="67">
        <f t="shared" si="5"/>
        <v>0</v>
      </c>
      <c r="E84" s="68">
        <f t="shared" si="5"/>
        <v>0</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IF(Q48="nee",0,IF((J48-O48)&lt;0,0,(J48-O48)*(tab!$C$20*tab!$G$8+tab!$D$23)))</f>
        <v>0</v>
      </c>
      <c r="T84" s="123">
        <f>IF((J84-O84)&lt;=0,0,IF((G84-L84)*tab!$E$30+(H84-M84)*tab!$F$30+(I84-N84)*tab!$G$30&lt;=0,0,(G84-L84)*tab!$E$30+(H84-M84)*tab!$F$30+(I84-N84)*tab!$G$30))</f>
        <v>0</v>
      </c>
      <c r="U84" s="123">
        <f t="shared" si="9"/>
        <v>0</v>
      </c>
      <c r="V84" s="181"/>
      <c r="W84" s="123">
        <f>IF(R84="nee",0,IF((J84-O84)&lt;0,0,(J84-O84)*tab!$C$58))</f>
        <v>0</v>
      </c>
      <c r="X84" s="123">
        <f>IF(R84="nee",0,IF((J84-O84)&lt;=0,0,IF((G84-L84)*tab!$G$58+(H84-M84)*tab!$H$58+(I84-N84)*tab!$I$58&lt;=0,0,(G84-L84)*tab!$G$58+(H84-M84)*tab!$H$58+(I84-N84)*tab!$I$58)))</f>
        <v>0</v>
      </c>
      <c r="Y84" s="123">
        <f t="shared" si="10"/>
        <v>0</v>
      </c>
      <c r="Z84" s="5"/>
      <c r="AA84" s="22"/>
    </row>
    <row r="85" spans="2:27" ht="12" customHeight="1" x14ac:dyDescent="0.2">
      <c r="B85" s="18"/>
      <c r="C85" s="1">
        <v>27</v>
      </c>
      <c r="D85" s="67">
        <f t="shared" si="5"/>
        <v>0</v>
      </c>
      <c r="E85" s="68">
        <f t="shared" si="5"/>
        <v>0</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IF(Q49="nee",0,IF((J49-O49)&lt;0,0,(J49-O49)*(tab!$C$20*tab!$G$8+tab!$D$23)))</f>
        <v>0</v>
      </c>
      <c r="T85" s="123">
        <f>IF((J85-O85)&lt;=0,0,IF((G85-L85)*tab!$E$30+(H85-M85)*tab!$F$30+(I85-N85)*tab!$G$30&lt;=0,0,(G85-L85)*tab!$E$30+(H85-M85)*tab!$F$30+(I85-N85)*tab!$G$30))</f>
        <v>0</v>
      </c>
      <c r="U85" s="123">
        <f t="shared" si="9"/>
        <v>0</v>
      </c>
      <c r="V85" s="181"/>
      <c r="W85" s="123">
        <f>IF(R85="nee",0,IF((J85-O85)&lt;0,0,(J85-O85)*tab!$C$58))</f>
        <v>0</v>
      </c>
      <c r="X85" s="123">
        <f>IF(R85="nee",0,IF((J85-O85)&lt;=0,0,IF((G85-L85)*tab!$G$58+(H85-M85)*tab!$H$58+(I85-N85)*tab!$I$58&lt;=0,0,(G85-L85)*tab!$G$58+(H85-M85)*tab!$H$58+(I85-N85)*tab!$I$58)))</f>
        <v>0</v>
      </c>
      <c r="Y85" s="123">
        <f t="shared" si="10"/>
        <v>0</v>
      </c>
      <c r="Z85" s="5"/>
      <c r="AA85" s="22"/>
    </row>
    <row r="86" spans="2:27" ht="12" customHeight="1" x14ac:dyDescent="0.2">
      <c r="B86" s="18"/>
      <c r="C86" s="1">
        <v>28</v>
      </c>
      <c r="D86" s="67">
        <f t="shared" si="5"/>
        <v>0</v>
      </c>
      <c r="E86" s="68">
        <f t="shared" si="5"/>
        <v>0</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IF(Q50="nee",0,IF((J50-O50)&lt;0,0,(J50-O50)*(tab!$C$20*tab!$G$8+tab!$D$23)))</f>
        <v>0</v>
      </c>
      <c r="T86" s="123">
        <f>IF((J86-O86)&lt;=0,0,IF((G86-L86)*tab!$E$30+(H86-M86)*tab!$F$30+(I86-N86)*tab!$G$30&lt;=0,0,(G86-L86)*tab!$E$30+(H86-M86)*tab!$F$30+(I86-N86)*tab!$G$30))</f>
        <v>0</v>
      </c>
      <c r="U86" s="123">
        <f t="shared" si="9"/>
        <v>0</v>
      </c>
      <c r="V86" s="181"/>
      <c r="W86" s="123">
        <f>IF(R86="nee",0,IF((J86-O86)&lt;0,0,(J86-O86)*tab!$C$58))</f>
        <v>0</v>
      </c>
      <c r="X86" s="123">
        <f>IF(R86="nee",0,IF((J86-O86)&lt;=0,0,IF((G86-L86)*tab!$G$58+(H86-M86)*tab!$H$58+(I86-N86)*tab!$I$58&lt;=0,0,(G86-L86)*tab!$G$58+(H86-M86)*tab!$H$58+(I86-N86)*tab!$I$58)))</f>
        <v>0</v>
      </c>
      <c r="Y86" s="123">
        <f t="shared" si="10"/>
        <v>0</v>
      </c>
      <c r="Z86" s="5"/>
      <c r="AA86" s="22"/>
    </row>
    <row r="87" spans="2:27" ht="12" customHeight="1" x14ac:dyDescent="0.2">
      <c r="B87" s="18"/>
      <c r="C87" s="1">
        <v>29</v>
      </c>
      <c r="D87" s="67">
        <f t="shared" si="5"/>
        <v>0</v>
      </c>
      <c r="E87" s="68">
        <f t="shared" si="5"/>
        <v>0</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IF(Q51="nee",0,IF((J51-O51)&lt;0,0,(J51-O51)*(tab!$C$20*tab!$G$8+tab!$D$23)))</f>
        <v>0</v>
      </c>
      <c r="T87" s="123">
        <f>IF((J87-O87)&lt;=0,0,IF((G87-L87)*tab!$E$30+(H87-M87)*tab!$F$30+(I87-N87)*tab!$G$30&lt;=0,0,(G87-L87)*tab!$E$30+(H87-M87)*tab!$F$30+(I87-N87)*tab!$G$30))</f>
        <v>0</v>
      </c>
      <c r="U87" s="123">
        <f t="shared" si="9"/>
        <v>0</v>
      </c>
      <c r="V87" s="181"/>
      <c r="W87" s="123">
        <f>IF(R87="nee",0,IF((J87-O87)&lt;0,0,(J87-O87)*tab!$C$58))</f>
        <v>0</v>
      </c>
      <c r="X87" s="123">
        <f>IF(R87="nee",0,IF((J87-O87)&lt;=0,0,IF((G87-L87)*tab!$G$58+(H87-M87)*tab!$H$58+(I87-N87)*tab!$I$58&lt;=0,0,(G87-L87)*tab!$G$58+(H87-M87)*tab!$H$58+(I87-N87)*tab!$I$58)))</f>
        <v>0</v>
      </c>
      <c r="Y87" s="123">
        <f t="shared" si="10"/>
        <v>0</v>
      </c>
      <c r="Z87" s="5"/>
      <c r="AA87" s="22"/>
    </row>
    <row r="88" spans="2:27" ht="12" customHeight="1" x14ac:dyDescent="0.2">
      <c r="B88" s="18"/>
      <c r="C88" s="1">
        <v>30</v>
      </c>
      <c r="D88" s="67">
        <f t="shared" si="5"/>
        <v>0</v>
      </c>
      <c r="E88" s="68">
        <f t="shared" si="5"/>
        <v>0</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IF(Q52="nee",0,IF((J52-O52)&lt;0,0,(J52-O52)*(tab!$C$20*tab!$G$8+tab!$D$23)))</f>
        <v>0</v>
      </c>
      <c r="T88" s="123">
        <f>IF((J88-O88)&lt;=0,0,IF((G88-L88)*tab!$E$30+(H88-M88)*tab!$F$30+(I88-N88)*tab!$G$30&lt;=0,0,(G88-L88)*tab!$E$30+(H88-M88)*tab!$F$30+(I88-N88)*tab!$G$30))</f>
        <v>0</v>
      </c>
      <c r="U88" s="123">
        <f t="shared" si="9"/>
        <v>0</v>
      </c>
      <c r="V88" s="181"/>
      <c r="W88" s="123">
        <f>IF(R88="nee",0,IF((J88-O88)&lt;0,0,(J88-O88)*tab!$C$58))</f>
        <v>0</v>
      </c>
      <c r="X88" s="123">
        <f>IF(R88="nee",0,IF((J88-O88)&lt;=0,0,IF((G88-L88)*tab!$G$58+(H88-M88)*tab!$H$58+(I88-N88)*tab!$I$58&lt;=0,0,(G88-L88)*tab!$G$58+(H88-M88)*tab!$H$58+(I88-N88)*tab!$I$58)))</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19146.571304000005</v>
      </c>
      <c r="T89" s="195">
        <f t="shared" si="11"/>
        <v>41893.233319999999</v>
      </c>
      <c r="U89" s="195">
        <f t="shared" si="11"/>
        <v>61039.804624000004</v>
      </c>
      <c r="V89" s="114"/>
      <c r="W89" s="196">
        <f>SUM(W59:W88)</f>
        <v>2796.15</v>
      </c>
      <c r="X89" s="196">
        <f>SUM(X59:X88)</f>
        <v>3605.6400000000003</v>
      </c>
      <c r="Y89" s="196">
        <f>SUM(Y59:Y88)</f>
        <v>6401.7900000000009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87</v>
      </c>
      <c r="R92" s="81" t="s">
        <v>87</v>
      </c>
      <c r="S92" s="180" t="s">
        <v>78</v>
      </c>
      <c r="T92" s="106"/>
      <c r="U92" s="106"/>
      <c r="V92" s="106"/>
      <c r="W92" s="81" t="s">
        <v>76</v>
      </c>
      <c r="X92" s="35"/>
      <c r="Y92" s="35"/>
      <c r="Z92" s="41"/>
      <c r="AA92" s="16"/>
    </row>
    <row r="93" spans="2:27" ht="12" customHeight="1" x14ac:dyDescent="0.2">
      <c r="B93" s="18"/>
      <c r="C93" s="97"/>
      <c r="D93" s="38" t="s">
        <v>57</v>
      </c>
      <c r="E93" s="28"/>
      <c r="F93" s="27"/>
      <c r="G93" s="76" t="s">
        <v>108</v>
      </c>
      <c r="H93" s="39"/>
      <c r="I93" s="39"/>
      <c r="J93" s="39"/>
      <c r="K93" s="39"/>
      <c r="L93" s="76" t="s">
        <v>109</v>
      </c>
      <c r="M93" s="39"/>
      <c r="N93" s="39"/>
      <c r="O93" s="39"/>
      <c r="P93" s="39"/>
      <c r="Q93" s="81" t="s">
        <v>88</v>
      </c>
      <c r="R93" s="81" t="s">
        <v>90</v>
      </c>
      <c r="S93" s="76" t="s">
        <v>111</v>
      </c>
      <c r="T93" s="81"/>
      <c r="U93" s="40" t="s">
        <v>58</v>
      </c>
      <c r="V93" s="40"/>
      <c r="W93" s="76" t="s">
        <v>130</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89</v>
      </c>
      <c r="R94" s="81" t="s">
        <v>89</v>
      </c>
      <c r="S94" s="74" t="s">
        <v>67</v>
      </c>
      <c r="T94" s="74" t="s">
        <v>68</v>
      </c>
      <c r="U94" s="40" t="s">
        <v>112</v>
      </c>
      <c r="V94" s="40"/>
      <c r="W94" s="42" t="s">
        <v>67</v>
      </c>
      <c r="X94" s="42" t="s">
        <v>68</v>
      </c>
      <c r="Y94" s="40" t="s">
        <v>62</v>
      </c>
      <c r="Z94" s="5"/>
      <c r="AA94" s="22"/>
    </row>
    <row r="95" spans="2:27" ht="12" customHeight="1" x14ac:dyDescent="0.2">
      <c r="B95" s="18"/>
      <c r="C95" s="1">
        <v>1</v>
      </c>
      <c r="D95" s="118" t="str">
        <f>+D59</f>
        <v>A</v>
      </c>
      <c r="E95" s="118" t="str">
        <f>+E59</f>
        <v>88SV</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IF(Q23="nee",0,IF((J23-O23)&lt;0,0,(J23-O23)*(tab!$C$21*tab!$G$8+tab!$D$23)))</f>
        <v>5002.6775600000001</v>
      </c>
      <c r="T95" s="123">
        <f>IF((J95-O95)&lt;=0,0,IF((G95-L95)*tab!$E$31+(H95-M95)*tab!$F$31+(I95-N95)*tab!$G$31&lt;=0,0,(G95-L95)*tab!$E$31+(H95-M95)*tab!$F$31+(I95-N95)*tab!$G$31))</f>
        <v>0</v>
      </c>
      <c r="U95" s="123">
        <f>IF(SUM(S95:T95)&lt;0,0,SUM(S95:T95))</f>
        <v>5002.6775600000001</v>
      </c>
      <c r="V95" s="181"/>
      <c r="W95" s="123">
        <f>IF(R95="nee",0,IF((J95-O95)&lt;0,0,(J95-O95)*tab!$C$59))</f>
        <v>1177.4100000000001</v>
      </c>
      <c r="X95" s="123">
        <f>IF(R95="nee",0,IF((J95-O95)&lt;=0,0,IF((G95-L95)*tab!$G$59+(H95-M95)*tab!$H$59+(I95-N95)*tab!$I$59&lt;=0,0,(G95-L95)*tab!$G$59+(H95-M95)*tab!$H$59+(I95-N95)*tab!$I$59)))</f>
        <v>83.629999999999882</v>
      </c>
      <c r="Y95" s="123">
        <f>SUM(W95:X95)</f>
        <v>1261.04</v>
      </c>
      <c r="Z95" s="5"/>
      <c r="AA95" s="22"/>
    </row>
    <row r="96" spans="2:27" ht="12" customHeight="1" x14ac:dyDescent="0.2">
      <c r="B96" s="18"/>
      <c r="C96" s="1">
        <v>2</v>
      </c>
      <c r="D96" s="118" t="s">
        <v>94</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IF(Q24="nee",0,IF((J24-O24)&lt;0,0,(J24-O24)*(tab!$C$21*tab!$G$8+tab!$D$23)))</f>
        <v>5002.6775600000001</v>
      </c>
      <c r="T96" s="123">
        <f>IF((J96-O96)&lt;=0,0,IF((G96-L96)*tab!$E$31+(H96-M96)*tab!$F$31+(I96-N96)*tab!$G$31&lt;=0,0,(G96-L96)*tab!$E$31+(H96-M96)*tab!$F$31+(I96-N96)*tab!$G$31))</f>
        <v>0</v>
      </c>
      <c r="U96" s="123">
        <f t="shared" ref="U96:U124" si="15">IF(SUM(S96:T96)&lt;0,0,SUM(S96:T96))</f>
        <v>5002.6775600000001</v>
      </c>
      <c r="V96" s="181"/>
      <c r="W96" s="123">
        <f>IF(R96="nee",0,IF((J96-O96)&lt;0,0,(J96-O96)*tab!$C$59))</f>
        <v>1177.4100000000001</v>
      </c>
      <c r="X96" s="123">
        <f>IF(R96="nee",0,IF((J96-O96)&lt;=0,0,IF((G96-L96)*tab!$G$59+(H96-M96)*tab!$H$59+(I96-N96)*tab!$I$59&lt;=0,0,(G96-L96)*tab!$G$59+(H96-M96)*tab!$H$59+(I96-N96)*tab!$I$59)))</f>
        <v>0</v>
      </c>
      <c r="Y96" s="123">
        <f t="shared" ref="Y96:Y124" si="16">SUM(W96:X96)</f>
        <v>1177.4100000000001</v>
      </c>
      <c r="Z96" s="5"/>
      <c r="AA96" s="22"/>
    </row>
    <row r="97" spans="2:27" ht="12" customHeight="1" x14ac:dyDescent="0.2">
      <c r="B97" s="18"/>
      <c r="C97" s="1">
        <v>3</v>
      </c>
      <c r="D97" s="118" t="s">
        <v>95</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IF(Q25="nee",0,IF((J25-O25)&lt;0,0,(J25-O25)*(tab!$C$21*tab!$G$8+tab!$D$23)))</f>
        <v>0</v>
      </c>
      <c r="T97" s="123">
        <f>IF((J97-O97)&lt;=0,0,IF((G97-L97)*tab!$E$31+(H97-M97)*tab!$F$31+(I97-N97)*tab!$G$31&lt;=0,0,(G97-L97)*tab!$E$31+(H97-M97)*tab!$F$31+(I97-N97)*tab!$G$31))</f>
        <v>0</v>
      </c>
      <c r="U97" s="123">
        <f t="shared" si="15"/>
        <v>0</v>
      </c>
      <c r="V97" s="181"/>
      <c r="W97" s="123">
        <f>IF(R97="nee",0,IF((J97-O97)&lt;0,0,(J97-O97)*tab!$C$59))</f>
        <v>0</v>
      </c>
      <c r="X97" s="123">
        <f>IF(R97="nee",0,IF((J97-O97)&lt;=0,0,IF((G97-L97)*tab!$G$59+(H97-M97)*tab!$H$59+(I97-N97)*tab!$I$59&lt;=0,0,(G97-L97)*tab!$G$59+(H97-M97)*tab!$H$59+(I97-N97)*tab!$I$59)))</f>
        <v>0</v>
      </c>
      <c r="Y97" s="123">
        <f t="shared" si="16"/>
        <v>0</v>
      </c>
      <c r="Z97" s="5"/>
      <c r="AA97" s="22"/>
    </row>
    <row r="98" spans="2:27" ht="12" customHeight="1" x14ac:dyDescent="0.2">
      <c r="B98" s="18"/>
      <c r="C98" s="1">
        <v>4</v>
      </c>
      <c r="D98" s="118" t="s">
        <v>96</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IF(Q26="nee",0,IF((J26-O26)&lt;0,0,(J26-O26)*(tab!$C$21*tab!$G$8+tab!$D$23)))</f>
        <v>0</v>
      </c>
      <c r="T98" s="123">
        <f>IF((J98-O98)&lt;=0,0,IF((G98-L98)*tab!$E$31+(H98-M98)*tab!$F$31+(I98-N98)*tab!$G$31&lt;=0,0,(G98-L98)*tab!$E$31+(H98-M98)*tab!$F$31+(I98-N98)*tab!$G$31))</f>
        <v>0</v>
      </c>
      <c r="U98" s="123">
        <f t="shared" si="15"/>
        <v>0</v>
      </c>
      <c r="V98" s="181"/>
      <c r="W98" s="123">
        <f>IF(R98="nee",0,IF((J98-O98)&lt;0,0,(J98-O98)*tab!$C$59))</f>
        <v>0</v>
      </c>
      <c r="X98" s="123">
        <f>IF(R98="nee",0,IF((J98-O98)&lt;=0,0,IF((G98-L98)*tab!$G$59+(H98-M98)*tab!$H$59+(I98-N98)*tab!$I$59&lt;=0,0,(G98-L98)*tab!$G$59+(H98-M98)*tab!$H$59+(I98-N98)*tab!$I$59)))</f>
        <v>0</v>
      </c>
      <c r="Y98" s="123">
        <f t="shared" si="16"/>
        <v>0</v>
      </c>
      <c r="Z98" s="5"/>
      <c r="AA98" s="22"/>
    </row>
    <row r="99" spans="2:27" ht="12" customHeight="1" x14ac:dyDescent="0.2">
      <c r="B99" s="18"/>
      <c r="C99" s="1">
        <v>5</v>
      </c>
      <c r="D99" s="118" t="s">
        <v>97</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IF(Q27="nee",0,IF((J27-O27)&lt;0,0,(J27-O27)*(tab!$C$21*tab!$G$8+tab!$D$23)))</f>
        <v>5002.6775600000001</v>
      </c>
      <c r="T99" s="123">
        <f>IF((J99-O99)&lt;=0,0,IF((G99-L99)*tab!$E$31+(H99-M99)*tab!$F$31+(I99-N99)*tab!$G$31&lt;=0,0,(G99-L99)*tab!$E$31+(H99-M99)*tab!$F$31+(I99-N99)*tab!$G$31))</f>
        <v>0</v>
      </c>
      <c r="U99" s="123">
        <f t="shared" si="15"/>
        <v>5002.6775600000001</v>
      </c>
      <c r="V99" s="181"/>
      <c r="W99" s="123">
        <f>IF(R99="nee",0,IF((J99-O99)&lt;0,0,(J99-O99)*tab!$C$59))</f>
        <v>0</v>
      </c>
      <c r="X99" s="123">
        <f>IF(R99="nee",0,IF((J99-O99)&lt;=0,0,IF((G99-L99)*tab!$G$59+(H99-M99)*tab!$H$59+(I99-N99)*tab!$I$59&lt;=0,0,(G99-L99)*tab!$G$59+(H99-M99)*tab!$H$59+(I99-N99)*tab!$I$59)))</f>
        <v>0</v>
      </c>
      <c r="Y99" s="123">
        <f t="shared" si="16"/>
        <v>0</v>
      </c>
      <c r="Z99" s="5"/>
      <c r="AA99" s="22"/>
    </row>
    <row r="100" spans="2:27" ht="12" customHeight="1" x14ac:dyDescent="0.2">
      <c r="B100" s="18"/>
      <c r="C100" s="1">
        <v>6</v>
      </c>
      <c r="D100" s="118" t="s">
        <v>98</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IF(Q28="nee",0,IF((J28-O28)&lt;0,0,(J28-O28)*(tab!$C$21*tab!$G$8+tab!$D$23)))</f>
        <v>0</v>
      </c>
      <c r="T100" s="123">
        <f>IF((J100-O100)&lt;=0,0,IF((G100-L100)*tab!$E$31+(H100-M100)*tab!$F$31+(I100-N100)*tab!$G$31&lt;=0,0,(G100-L100)*tab!$E$31+(H100-M100)*tab!$F$31+(I100-N100)*tab!$G$31))</f>
        <v>0</v>
      </c>
      <c r="U100" s="123">
        <f t="shared" si="15"/>
        <v>0</v>
      </c>
      <c r="V100" s="181"/>
      <c r="W100" s="123">
        <f>IF(R100="nee",0,IF((J100-O100)&lt;0,0,(J100-O100)*tab!$C$59))</f>
        <v>0</v>
      </c>
      <c r="X100" s="123">
        <f>IF(R100="nee",0,IF((J100-O100)&lt;=0,0,IF((G100-L100)*tab!$G$59+(H100-M100)*tab!$H$59+(I100-N100)*tab!$I$59&lt;=0,0,(G100-L100)*tab!$G$59+(H100-M100)*tab!$H$59+(I100-N100)*tab!$I$59)))</f>
        <v>0</v>
      </c>
      <c r="Y100" s="123">
        <f t="shared" si="16"/>
        <v>0</v>
      </c>
      <c r="Z100" s="5"/>
      <c r="AA100" s="22"/>
    </row>
    <row r="101" spans="2:27" ht="12" customHeight="1" x14ac:dyDescent="0.2">
      <c r="B101" s="18"/>
      <c r="C101" s="1">
        <v>7</v>
      </c>
      <c r="D101" s="118" t="s">
        <v>99</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IF(Q29="nee",0,IF((J29-O29)&lt;0,0,(J29-O29)*(tab!$C$21*tab!$G$8+tab!$D$23)))</f>
        <v>5002.6775600000001</v>
      </c>
      <c r="T101" s="123">
        <f>IF((J101-O101)&lt;=0,0,IF((G101-L101)*tab!$E$31+(H101-M101)*tab!$F$31+(I101-N101)*tab!$G$31&lt;=0,0,(G101-L101)*tab!$E$31+(H101-M101)*tab!$F$31+(I101-N101)*tab!$G$31))</f>
        <v>0</v>
      </c>
      <c r="U101" s="123">
        <f t="shared" si="15"/>
        <v>5002.6775600000001</v>
      </c>
      <c r="V101" s="181"/>
      <c r="W101" s="123">
        <f>IF(R101="nee",0,IF((J101-O101)&lt;0,0,(J101-O101)*tab!$C$59))</f>
        <v>0</v>
      </c>
      <c r="X101" s="123">
        <f>IF(R101="nee",0,IF((J101-O101)&lt;=0,0,IF((G101-L101)*tab!$G$59+(H101-M101)*tab!$H$59+(I101-N101)*tab!$I$59&lt;=0,0,(G101-L101)*tab!$G$59+(H101-M101)*tab!$H$59+(I101-N101)*tab!$I$59)))</f>
        <v>0</v>
      </c>
      <c r="Y101" s="123">
        <f t="shared" si="16"/>
        <v>0</v>
      </c>
      <c r="Z101" s="5"/>
      <c r="AA101" s="22"/>
    </row>
    <row r="102" spans="2:27" ht="12" customHeight="1" x14ac:dyDescent="0.2">
      <c r="B102" s="18"/>
      <c r="C102" s="1">
        <v>8</v>
      </c>
      <c r="D102" s="118" t="s">
        <v>100</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IF(Q30="nee",0,IF((J30-O30)&lt;0,0,(J30-O30)*(tab!$C$21*tab!$G$8+tab!$D$23)))</f>
        <v>0</v>
      </c>
      <c r="T102" s="123">
        <f>IF((J102-O102)&lt;=0,0,IF((G102-L102)*tab!$E$31+(H102-M102)*tab!$F$31+(I102-N102)*tab!$G$31&lt;=0,0,(G102-L102)*tab!$E$31+(H102-M102)*tab!$F$31+(I102-N102)*tab!$G$31))</f>
        <v>0</v>
      </c>
      <c r="U102" s="123">
        <f t="shared" si="15"/>
        <v>0</v>
      </c>
      <c r="V102" s="181"/>
      <c r="W102" s="123">
        <f>IF(R102="nee",0,IF((J102-O102)&lt;0,0,(J102-O102)*tab!$C$59))</f>
        <v>0</v>
      </c>
      <c r="X102" s="123">
        <f>IF(R102="nee",0,IF((J102-O102)&lt;=0,0,IF((G102-L102)*tab!$G$59+(H102-M102)*tab!$H$59+(I102-N102)*tab!$I$59&lt;=0,0,(G102-L102)*tab!$G$59+(H102-M102)*tab!$H$59+(I102-N102)*tab!$I$59)))</f>
        <v>0</v>
      </c>
      <c r="Y102" s="123">
        <f t="shared" si="16"/>
        <v>0</v>
      </c>
      <c r="Z102" s="5"/>
      <c r="AA102" s="22"/>
    </row>
    <row r="103" spans="2:27" ht="12" customHeight="1" x14ac:dyDescent="0.2">
      <c r="B103" s="18"/>
      <c r="C103" s="1">
        <v>9</v>
      </c>
      <c r="D103" s="118" t="s">
        <v>101</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IF(Q31="nee",0,IF((J31-O31)&lt;0,0,(J31-O31)*(tab!$C$21*tab!$G$8+tab!$D$23)))</f>
        <v>0</v>
      </c>
      <c r="T103" s="123">
        <f>IF((J103-O103)&lt;=0,0,IF((G103-L103)*tab!$E$31+(H103-M103)*tab!$F$31+(I103-N103)*tab!$G$31&lt;=0,0,(G103-L103)*tab!$E$31+(H103-M103)*tab!$F$31+(I103-N103)*tab!$G$31))</f>
        <v>0</v>
      </c>
      <c r="U103" s="123">
        <f t="shared" si="15"/>
        <v>0</v>
      </c>
      <c r="V103" s="181"/>
      <c r="W103" s="123">
        <f>IF(R103="nee",0,IF((J103-O103)&lt;0,0,(J103-O103)*tab!$C$59))</f>
        <v>0</v>
      </c>
      <c r="X103" s="123">
        <f>IF(R103="nee",0,IF((J103-O103)&lt;=0,0,IF((G103-L103)*tab!$G$59+(H103-M103)*tab!$H$59+(I103-N103)*tab!$I$59&lt;=0,0,(G103-L103)*tab!$G$59+(H103-M103)*tab!$H$59+(I103-N103)*tab!$I$59)))</f>
        <v>0</v>
      </c>
      <c r="Y103" s="123">
        <f t="shared" si="16"/>
        <v>0</v>
      </c>
      <c r="Z103" s="5"/>
      <c r="AA103" s="22"/>
    </row>
    <row r="104" spans="2:27" ht="12" customHeight="1" x14ac:dyDescent="0.2">
      <c r="B104" s="18"/>
      <c r="C104" s="1">
        <v>10</v>
      </c>
      <c r="D104" s="118" t="s">
        <v>102</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IF(Q32="nee",0,IF((J32-O32)&lt;0,0,(J32-O32)*(tab!$C$21*tab!$G$8+tab!$D$23)))</f>
        <v>0</v>
      </c>
      <c r="T104" s="123">
        <f>IF((J104-O104)&lt;=0,0,IF((G104-L104)*tab!$E$31+(H104-M104)*tab!$F$31+(I104-N104)*tab!$G$31&lt;=0,0,(G104-L104)*tab!$E$31+(H104-M104)*tab!$F$31+(I104-N104)*tab!$G$31))</f>
        <v>0</v>
      </c>
      <c r="U104" s="123">
        <f t="shared" si="15"/>
        <v>0</v>
      </c>
      <c r="V104" s="181"/>
      <c r="W104" s="123">
        <f>IF(R104="nee",0,IF((J104-O104)&lt;0,0,(J104-O104)*tab!$C$59))</f>
        <v>0</v>
      </c>
      <c r="X104" s="123">
        <f>IF(R104="nee",0,IF((J104-O104)&lt;=0,0,IF((G104-L104)*tab!$G$59+(H104-M104)*tab!$H$59+(I104-N104)*tab!$I$59&lt;=0,0,(G104-L104)*tab!$G$59+(H104-M104)*tab!$H$59+(I104-N104)*tab!$I$59)))</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IF(Q33="nee",0,IF((J33-O33)&lt;0,0,(J33-O33)*(tab!$C$21*tab!$G$8+tab!$D$23)))</f>
        <v>0</v>
      </c>
      <c r="T105" s="123">
        <f>IF((J105-O105)&lt;=0,0,IF((G105-L105)*tab!$E$31+(H105-M105)*tab!$F$31+(I105-N105)*tab!$G$31&lt;=0,0,(G105-L105)*tab!$E$31+(H105-M105)*tab!$F$31+(I105-N105)*tab!$G$31))</f>
        <v>0</v>
      </c>
      <c r="U105" s="123">
        <f t="shared" si="15"/>
        <v>0</v>
      </c>
      <c r="V105" s="181"/>
      <c r="W105" s="123">
        <f>IF(R105="nee",0,IF((J105-O105)&lt;0,0,(J105-O105)*tab!$C$59))</f>
        <v>0</v>
      </c>
      <c r="X105" s="123">
        <f>IF(R105="nee",0,IF((J105-O105)&lt;=0,0,IF((G105-L105)*tab!$G$59+(H105-M105)*tab!$H$59+(I105-N105)*tab!$I$59&lt;=0,0,(G105-L105)*tab!$G$59+(H105-M105)*tab!$H$59+(I105-N105)*tab!$I$59)))</f>
        <v>0</v>
      </c>
      <c r="Y105" s="123">
        <f t="shared" si="16"/>
        <v>0</v>
      </c>
      <c r="Z105" s="5"/>
      <c r="AA105" s="22"/>
    </row>
    <row r="106" spans="2:27" ht="12" customHeight="1" x14ac:dyDescent="0.2">
      <c r="B106" s="18"/>
      <c r="C106" s="1">
        <v>12</v>
      </c>
      <c r="D106" s="118" t="s">
        <v>103</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IF(Q34="nee",0,IF((J34-O34)&lt;0,0,(J34-O34)*(tab!$C$21*tab!$G$8+tab!$D$23)))</f>
        <v>15008.03268</v>
      </c>
      <c r="T106" s="123">
        <f>IF((J106-O106)&lt;=0,0,IF((G106-L106)*tab!$E$31+(H106-M106)*tab!$F$31+(I106-N106)*tab!$G$31&lt;=0,0,(G106-L106)*tab!$E$31+(H106-M106)*tab!$F$31+(I106-N106)*tab!$G$31))</f>
        <v>43438.434024000002</v>
      </c>
      <c r="U106" s="123">
        <f t="shared" si="15"/>
        <v>58446.466704000006</v>
      </c>
      <c r="V106" s="181"/>
      <c r="W106" s="123">
        <f>IF(R106="nee",0,IF((J106-O106)&lt;0,0,(J106-O106)*tab!$C$59))</f>
        <v>3532.2300000000005</v>
      </c>
      <c r="X106" s="123">
        <f>IF(R106="nee",0,IF((J106-O106)&lt;=0,0,IF((G106-L106)*tab!$G$59+(H106-M106)*tab!$H$59+(I106-N106)*tab!$I$59&lt;=0,0,(G106-L106)*tab!$G$59+(H106-M106)*tab!$H$59+(I106-N106)*tab!$I$59)))</f>
        <v>2557.3199999999997</v>
      </c>
      <c r="Y106" s="123">
        <f t="shared" si="16"/>
        <v>6089.55</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IF(Q35="nee",0,IF((J35-O35)&lt;0,0,(J35-O35)*(tab!$C$21*tab!$G$8+tab!$D$23)))</f>
        <v>0</v>
      </c>
      <c r="T107" s="123">
        <f>IF((J107-O107)&lt;=0,0,IF((G107-L107)*tab!$E$31+(H107-M107)*tab!$F$31+(I107-N107)*tab!$G$31&lt;=0,0,(G107-L107)*tab!$E$31+(H107-M107)*tab!$F$31+(I107-N107)*tab!$G$31))</f>
        <v>0</v>
      </c>
      <c r="U107" s="123">
        <f t="shared" si="15"/>
        <v>0</v>
      </c>
      <c r="V107" s="181"/>
      <c r="W107" s="123">
        <f>IF(R107="nee",0,IF((J107-O107)&lt;0,0,(J107-O107)*tab!$C$59))</f>
        <v>0</v>
      </c>
      <c r="X107" s="123">
        <f>IF(R107="nee",0,IF((J107-O107)&lt;=0,0,IF((G107-L107)*tab!$G$59+(H107-M107)*tab!$H$59+(I107-N107)*tab!$I$59&lt;=0,0,(G107-L107)*tab!$G$59+(H107-M107)*tab!$H$59+(I107-N107)*tab!$I$59)))</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IF(Q36="nee",0,IF((J36-O36)&lt;0,0,(J36-O36)*(tab!$C$21*tab!$G$8+tab!$D$23)))</f>
        <v>0</v>
      </c>
      <c r="T108" s="123">
        <f>IF((J108-O108)&lt;=0,0,IF((G108-L108)*tab!$E$31+(H108-M108)*tab!$F$31+(I108-N108)*tab!$G$31&lt;=0,0,(G108-L108)*tab!$E$31+(H108-M108)*tab!$F$31+(I108-N108)*tab!$G$31))</f>
        <v>0</v>
      </c>
      <c r="U108" s="123">
        <f t="shared" si="15"/>
        <v>0</v>
      </c>
      <c r="V108" s="181"/>
      <c r="W108" s="123">
        <f>IF(R108="nee",0,IF((J108-O108)&lt;0,0,(J108-O108)*tab!$C$59))</f>
        <v>0</v>
      </c>
      <c r="X108" s="123">
        <f>IF(R108="nee",0,IF((J108-O108)&lt;=0,0,IF((G108-L108)*tab!$G$59+(H108-M108)*tab!$H$59+(I108-N108)*tab!$I$59&lt;=0,0,(G108-L108)*tab!$G$59+(H108-M108)*tab!$H$59+(I108-N108)*tab!$I$59)))</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IF(Q37="nee",0,IF((J37-O37)&lt;0,0,(J37-O37)*(tab!$C$21*tab!$G$8+tab!$D$23)))</f>
        <v>0</v>
      </c>
      <c r="T109" s="123">
        <f>IF((J109-O109)&lt;=0,0,IF((G109-L109)*tab!$E$31+(H109-M109)*tab!$F$31+(I109-N109)*tab!$G$31&lt;=0,0,(G109-L109)*tab!$E$31+(H109-M109)*tab!$F$31+(I109-N109)*tab!$G$31))</f>
        <v>0</v>
      </c>
      <c r="U109" s="123">
        <f t="shared" si="15"/>
        <v>0</v>
      </c>
      <c r="V109" s="181"/>
      <c r="W109" s="123">
        <f>IF(R109="nee",0,IF((J109-O109)&lt;0,0,(J109-O109)*tab!$C$59))</f>
        <v>0</v>
      </c>
      <c r="X109" s="123">
        <f>IF(R109="nee",0,IF((J109-O109)&lt;=0,0,IF((G109-L109)*tab!$G$59+(H109-M109)*tab!$H$59+(I109-N109)*tab!$I$59&lt;=0,0,(G109-L109)*tab!$G$59+(H109-M109)*tab!$H$59+(I109-N109)*tab!$I$59)))</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IF(Q38="nee",0,IF((J38-O38)&lt;0,0,(J38-O38)*(tab!$C$21*tab!$G$8+tab!$D$23)))</f>
        <v>0</v>
      </c>
      <c r="T110" s="123">
        <f>IF((J110-O110)&lt;=0,0,IF((G110-L110)*tab!$E$31+(H110-M110)*tab!$F$31+(I110-N110)*tab!$G$31&lt;=0,0,(G110-L110)*tab!$E$31+(H110-M110)*tab!$F$31+(I110-N110)*tab!$G$31))</f>
        <v>0</v>
      </c>
      <c r="U110" s="123">
        <f t="shared" si="15"/>
        <v>0</v>
      </c>
      <c r="V110" s="181"/>
      <c r="W110" s="123">
        <f>IF(R110="nee",0,IF((J110-O110)&lt;0,0,(J110-O110)*tab!$C$59))</f>
        <v>0</v>
      </c>
      <c r="X110" s="123">
        <f>IF(R110="nee",0,IF((J110-O110)&lt;=0,0,IF((G110-L110)*tab!$G$59+(H110-M110)*tab!$H$59+(I110-N110)*tab!$I$59&lt;=0,0,(G110-L110)*tab!$G$59+(H110-M110)*tab!$H$59+(I110-N110)*tab!$I$59)))</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IF(Q39="nee",0,IF((J39-O39)&lt;0,0,(J39-O39)*(tab!$C$21*tab!$G$8+tab!$D$23)))</f>
        <v>0</v>
      </c>
      <c r="T111" s="123">
        <f>IF((J111-O111)&lt;=0,0,IF((G111-L111)*tab!$E$31+(H111-M111)*tab!$F$31+(I111-N111)*tab!$G$31&lt;=0,0,(G111-L111)*tab!$E$31+(H111-M111)*tab!$F$31+(I111-N111)*tab!$G$31))</f>
        <v>0</v>
      </c>
      <c r="U111" s="123">
        <f t="shared" si="15"/>
        <v>0</v>
      </c>
      <c r="V111" s="181"/>
      <c r="W111" s="123">
        <f>IF(R111="nee",0,IF((J111-O111)&lt;0,0,(J111-O111)*tab!$C$59))</f>
        <v>0</v>
      </c>
      <c r="X111" s="123">
        <f>IF(R111="nee",0,IF((J111-O111)&lt;=0,0,IF((G111-L111)*tab!$G$59+(H111-M111)*tab!$H$59+(I111-N111)*tab!$I$59&lt;=0,0,(G111-L111)*tab!$G$59+(H111-M111)*tab!$H$59+(I111-N111)*tab!$I$59)))</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IF(Q40="nee",0,IF((J40-O40)&lt;0,0,(J40-O40)*(tab!$C$21*tab!$G$8+tab!$D$23)))</f>
        <v>0</v>
      </c>
      <c r="T112" s="123">
        <f>IF((J112-O112)&lt;=0,0,IF((G112-L112)*tab!$E$31+(H112-M112)*tab!$F$31+(I112-N112)*tab!$G$31&lt;=0,0,(G112-L112)*tab!$E$31+(H112-M112)*tab!$F$31+(I112-N112)*tab!$G$31))</f>
        <v>0</v>
      </c>
      <c r="U112" s="123">
        <f t="shared" si="15"/>
        <v>0</v>
      </c>
      <c r="V112" s="181"/>
      <c r="W112" s="123">
        <f>IF(R112="nee",0,IF((J112-O112)&lt;0,0,(J112-O112)*tab!$C$59))</f>
        <v>0</v>
      </c>
      <c r="X112" s="123">
        <f>IF(R112="nee",0,IF((J112-O112)&lt;=0,0,IF((G112-L112)*tab!$G$59+(H112-M112)*tab!$H$59+(I112-N112)*tab!$I$59&lt;=0,0,(G112-L112)*tab!$G$59+(H112-M112)*tab!$H$59+(I112-N112)*tab!$I$59)))</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IF(Q41="nee",0,IF((J41-O41)&lt;0,0,(J41-O41)*(tab!$C$21*tab!$G$8+tab!$D$23)))</f>
        <v>0</v>
      </c>
      <c r="T113" s="123">
        <f>IF((J113-O113)&lt;=0,0,IF((G113-L113)*tab!$E$31+(H113-M113)*tab!$F$31+(I113-N113)*tab!$G$31&lt;=0,0,(G113-L113)*tab!$E$31+(H113-M113)*tab!$F$31+(I113-N113)*tab!$G$31))</f>
        <v>0</v>
      </c>
      <c r="U113" s="123">
        <f t="shared" si="15"/>
        <v>0</v>
      </c>
      <c r="V113" s="181"/>
      <c r="W113" s="123">
        <f>IF(R113="nee",0,IF((J113-O113)&lt;0,0,(J113-O113)*tab!$C$59))</f>
        <v>0</v>
      </c>
      <c r="X113" s="123">
        <f>IF(R113="nee",0,IF((J113-O113)&lt;=0,0,IF((G113-L113)*tab!$G$59+(H113-M113)*tab!$H$59+(I113-N113)*tab!$I$59&lt;=0,0,(G113-L113)*tab!$G$59+(H113-M113)*tab!$H$59+(I113-N113)*tab!$I$59)))</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IF(Q42="nee",0,IF((J42-O42)&lt;0,0,(J42-O42)*(tab!$C$21*tab!$G$8+tab!$D$23)))</f>
        <v>0</v>
      </c>
      <c r="T114" s="123">
        <f>IF((J114-O114)&lt;=0,0,IF((G114-L114)*tab!$E$31+(H114-M114)*tab!$F$31+(I114-N114)*tab!$G$31&lt;=0,0,(G114-L114)*tab!$E$31+(H114-M114)*tab!$F$31+(I114-N114)*tab!$G$31))</f>
        <v>0</v>
      </c>
      <c r="U114" s="123">
        <f t="shared" si="15"/>
        <v>0</v>
      </c>
      <c r="V114" s="181"/>
      <c r="W114" s="123">
        <f>IF(R114="nee",0,IF((J114-O114)&lt;0,0,(J114-O114)*tab!$C$59))</f>
        <v>0</v>
      </c>
      <c r="X114" s="123">
        <f>IF(R114="nee",0,IF((J114-O114)&lt;=0,0,IF((G114-L114)*tab!$G$59+(H114-M114)*tab!$H$59+(I114-N114)*tab!$I$59&lt;=0,0,(G114-L114)*tab!$G$59+(H114-M114)*tab!$H$59+(I114-N114)*tab!$I$59)))</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IF(Q43="nee",0,IF((J43-O43)&lt;0,0,(J43-O43)*(tab!$C$21*tab!$G$8+tab!$D$23)))</f>
        <v>0</v>
      </c>
      <c r="T115" s="123">
        <f>IF((J115-O115)&lt;=0,0,IF((G115-L115)*tab!$E$31+(H115-M115)*tab!$F$31+(I115-N115)*tab!$G$31&lt;=0,0,(G115-L115)*tab!$E$31+(H115-M115)*tab!$F$31+(I115-N115)*tab!$G$31))</f>
        <v>0</v>
      </c>
      <c r="U115" s="123">
        <f t="shared" si="15"/>
        <v>0</v>
      </c>
      <c r="V115" s="181"/>
      <c r="W115" s="123">
        <f>IF(R115="nee",0,IF((J115-O115)&lt;0,0,(J115-O115)*tab!$C$59))</f>
        <v>0</v>
      </c>
      <c r="X115" s="123">
        <f>IF(R115="nee",0,IF((J115-O115)&lt;=0,0,IF((G115-L115)*tab!$G$59+(H115-M115)*tab!$H$59+(I115-N115)*tab!$I$59&lt;=0,0,(G115-L115)*tab!$G$59+(H115-M115)*tab!$H$59+(I115-N115)*tab!$I$59)))</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IF(Q44="nee",0,IF((J44-O44)&lt;0,0,(J44-O44)*(tab!$C$21*tab!$G$8+tab!$D$23)))</f>
        <v>0</v>
      </c>
      <c r="T116" s="123">
        <f>IF((J116-O116)&lt;=0,0,IF((G116-L116)*tab!$E$31+(H116-M116)*tab!$F$31+(I116-N116)*tab!$G$31&lt;=0,0,(G116-L116)*tab!$E$31+(H116-M116)*tab!$F$31+(I116-N116)*tab!$G$31))</f>
        <v>0</v>
      </c>
      <c r="U116" s="123">
        <f t="shared" si="15"/>
        <v>0</v>
      </c>
      <c r="V116" s="181"/>
      <c r="W116" s="123">
        <f>IF(R116="nee",0,IF((J116-O116)&lt;0,0,(J116-O116)*tab!$C$59))</f>
        <v>0</v>
      </c>
      <c r="X116" s="123">
        <f>IF(R116="nee",0,IF((J116-O116)&lt;=0,0,IF((G116-L116)*tab!$G$59+(H116-M116)*tab!$H$59+(I116-N116)*tab!$I$59&lt;=0,0,(G116-L116)*tab!$G$59+(H116-M116)*tab!$H$59+(I116-N116)*tab!$I$59)))</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IF(Q45="nee",0,IF((J45-O45)&lt;0,0,(J45-O45)*(tab!$C$21*tab!$G$8+tab!$D$23)))</f>
        <v>0</v>
      </c>
      <c r="T117" s="123">
        <f>IF((J117-O117)&lt;=0,0,IF((G117-L117)*tab!$E$31+(H117-M117)*tab!$F$31+(I117-N117)*tab!$G$31&lt;=0,0,(G117-L117)*tab!$E$31+(H117-M117)*tab!$F$31+(I117-N117)*tab!$G$31))</f>
        <v>0</v>
      </c>
      <c r="U117" s="123">
        <f t="shared" si="15"/>
        <v>0</v>
      </c>
      <c r="V117" s="181"/>
      <c r="W117" s="123">
        <f>IF(R117="nee",0,IF((J117-O117)&lt;0,0,(J117-O117)*tab!$C$59))</f>
        <v>0</v>
      </c>
      <c r="X117" s="123">
        <f>IF(R117="nee",0,IF((J117-O117)&lt;=0,0,IF((G117-L117)*tab!$G$59+(H117-M117)*tab!$H$59+(I117-N117)*tab!$I$59&lt;=0,0,(G117-L117)*tab!$G$59+(H117-M117)*tab!$H$59+(I117-N117)*tab!$I$59)))</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IF(Q46="nee",0,IF((J46-O46)&lt;0,0,(J46-O46)*(tab!$C$21*tab!$G$8+tab!$D$23)))</f>
        <v>0</v>
      </c>
      <c r="T118" s="123">
        <f>IF((J118-O118)&lt;=0,0,IF((G118-L118)*tab!$E$31+(H118-M118)*tab!$F$31+(I118-N118)*tab!$G$31&lt;=0,0,(G118-L118)*tab!$E$31+(H118-M118)*tab!$F$31+(I118-N118)*tab!$G$31))</f>
        <v>0</v>
      </c>
      <c r="U118" s="123">
        <f t="shared" si="15"/>
        <v>0</v>
      </c>
      <c r="V118" s="181"/>
      <c r="W118" s="123">
        <f>IF(R118="nee",0,IF((J118-O118)&lt;0,0,(J118-O118)*tab!$C$59))</f>
        <v>0</v>
      </c>
      <c r="X118" s="123">
        <f>IF(R118="nee",0,IF((J118-O118)&lt;=0,0,IF((G118-L118)*tab!$G$59+(H118-M118)*tab!$H$59+(I118-N118)*tab!$I$59&lt;=0,0,(G118-L118)*tab!$G$59+(H118-M118)*tab!$H$59+(I118-N118)*tab!$I$59)))</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IF(Q47="nee",0,IF((J47-O47)&lt;0,0,(J47-O47)*(tab!$C$21*tab!$G$8+tab!$D$23)))</f>
        <v>0</v>
      </c>
      <c r="T119" s="123">
        <f>IF((J119-O119)&lt;=0,0,IF((G119-L119)*tab!$E$31+(H119-M119)*tab!$F$31+(I119-N119)*tab!$G$31&lt;=0,0,(G119-L119)*tab!$E$31+(H119-M119)*tab!$F$31+(I119-N119)*tab!$G$31))</f>
        <v>0</v>
      </c>
      <c r="U119" s="123">
        <f t="shared" si="15"/>
        <v>0</v>
      </c>
      <c r="V119" s="181"/>
      <c r="W119" s="123">
        <f>IF(R119="nee",0,IF((J119-O119)&lt;0,0,(J119-O119)*tab!$C$59))</f>
        <v>0</v>
      </c>
      <c r="X119" s="123">
        <f>IF(R119="nee",0,IF((J119-O119)&lt;=0,0,IF((G119-L119)*tab!$G$59+(H119-M119)*tab!$H$59+(I119-N119)*tab!$I$59&lt;=0,0,(G119-L119)*tab!$G$59+(H119-M119)*tab!$H$59+(I119-N119)*tab!$I$59)))</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IF(Q48="nee",0,IF((J48-O48)&lt;0,0,(J48-O48)*(tab!$C$21*tab!$G$8+tab!$D$23)))</f>
        <v>0</v>
      </c>
      <c r="T120" s="123">
        <f>IF((J120-O120)&lt;=0,0,IF((G120-L120)*tab!$E$31+(H120-M120)*tab!$F$31+(I120-N120)*tab!$G$31&lt;=0,0,(G120-L120)*tab!$E$31+(H120-M120)*tab!$F$31+(I120-N120)*tab!$G$31))</f>
        <v>0</v>
      </c>
      <c r="U120" s="123">
        <f t="shared" si="15"/>
        <v>0</v>
      </c>
      <c r="V120" s="181"/>
      <c r="W120" s="123">
        <f>IF(R120="nee",0,IF((J120-O120)&lt;0,0,(J120-O120)*tab!$C$59))</f>
        <v>0</v>
      </c>
      <c r="X120" s="123">
        <f>IF(R120="nee",0,IF((J120-O120)&lt;=0,0,IF((G120-L120)*tab!$G$59+(H120-M120)*tab!$H$59+(I120-N120)*tab!$I$59&lt;=0,0,(G120-L120)*tab!$G$59+(H120-M120)*tab!$H$59+(I120-N120)*tab!$I$59)))</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IF(Q49="nee",0,IF((J49-O49)&lt;0,0,(J49-O49)*(tab!$C$21*tab!$G$8+tab!$D$23)))</f>
        <v>0</v>
      </c>
      <c r="T121" s="123">
        <f>IF((J121-O121)&lt;=0,0,IF((G121-L121)*tab!$E$31+(H121-M121)*tab!$F$31+(I121-N121)*tab!$G$31&lt;=0,0,(G121-L121)*tab!$E$31+(H121-M121)*tab!$F$31+(I121-N121)*tab!$G$31))</f>
        <v>0</v>
      </c>
      <c r="U121" s="123">
        <f t="shared" si="15"/>
        <v>0</v>
      </c>
      <c r="V121" s="181"/>
      <c r="W121" s="123">
        <f>IF(R121="nee",0,IF((J121-O121)&lt;0,0,(J121-O121)*tab!$C$59))</f>
        <v>0</v>
      </c>
      <c r="X121" s="123">
        <f>IF(R121="nee",0,IF((J121-O121)&lt;=0,0,IF((G121-L121)*tab!$G$59+(H121-M121)*tab!$H$59+(I121-N121)*tab!$I$59&lt;=0,0,(G121-L121)*tab!$G$59+(H121-M121)*tab!$H$59+(I121-N121)*tab!$I$59)))</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IF(Q50="nee",0,IF((J50-O50)&lt;0,0,(J50-O50)*(tab!$C$21*tab!$G$8+tab!$D$23)))</f>
        <v>0</v>
      </c>
      <c r="T122" s="123">
        <f>IF((J122-O122)&lt;=0,0,IF((G122-L122)*tab!$E$31+(H122-M122)*tab!$F$31+(I122-N122)*tab!$G$31&lt;=0,0,(G122-L122)*tab!$E$31+(H122-M122)*tab!$F$31+(I122-N122)*tab!$G$31))</f>
        <v>0</v>
      </c>
      <c r="U122" s="123">
        <f t="shared" si="15"/>
        <v>0</v>
      </c>
      <c r="V122" s="181"/>
      <c r="W122" s="123">
        <f>IF(R122="nee",0,IF((J122-O122)&lt;0,0,(J122-O122)*tab!$C$59))</f>
        <v>0</v>
      </c>
      <c r="X122" s="123">
        <f>IF(R122="nee",0,IF((J122-O122)&lt;=0,0,IF((G122-L122)*tab!$G$59+(H122-M122)*tab!$H$59+(I122-N122)*tab!$I$59&lt;=0,0,(G122-L122)*tab!$G$59+(H122-M122)*tab!$H$59+(I122-N122)*tab!$I$59)))</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IF(Q51="nee",0,IF((J51-O51)&lt;0,0,(J51-O51)*(tab!$C$21*tab!$G$8+tab!$D$23)))</f>
        <v>0</v>
      </c>
      <c r="T123" s="123">
        <f>IF((J123-O123)&lt;=0,0,IF((G123-L123)*tab!$E$31+(H123-M123)*tab!$F$31+(I123-N123)*tab!$G$31&lt;=0,0,(G123-L123)*tab!$E$31+(H123-M123)*tab!$F$31+(I123-N123)*tab!$G$31))</f>
        <v>0</v>
      </c>
      <c r="U123" s="123">
        <f t="shared" si="15"/>
        <v>0</v>
      </c>
      <c r="V123" s="181"/>
      <c r="W123" s="123">
        <f>IF(R123="nee",0,IF((J123-O123)&lt;0,0,(J123-O123)*tab!$C$59))</f>
        <v>0</v>
      </c>
      <c r="X123" s="123">
        <f>IF(R123="nee",0,IF((J123-O123)&lt;=0,0,IF((G123-L123)*tab!$G$59+(H123-M123)*tab!$H$59+(I123-N123)*tab!$I$59&lt;=0,0,(G123-L123)*tab!$G$59+(H123-M123)*tab!$H$59+(I123-N123)*tab!$I$59)))</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IF(Q52="nee",0,IF((J52-O52)&lt;0,0,(J52-O52)*(tab!$C$21*tab!$G$8+tab!$D$23)))</f>
        <v>0</v>
      </c>
      <c r="T124" s="123">
        <f>IF((J124-O124)&lt;=0,0,IF((G124-L124)*tab!$E$31+(H124-M124)*tab!$F$31+(I124-N124)*tab!$G$31&lt;=0,0,(G124-L124)*tab!$E$31+(H124-M124)*tab!$F$31+(I124-N124)*tab!$G$31))</f>
        <v>0</v>
      </c>
      <c r="U124" s="123">
        <f t="shared" si="15"/>
        <v>0</v>
      </c>
      <c r="V124" s="181"/>
      <c r="W124" s="123">
        <f>IF(R124="nee",0,IF((J124-O124)&lt;0,0,(J124-O124)*tab!$C$59))</f>
        <v>0</v>
      </c>
      <c r="X124" s="123">
        <f>IF(R124="nee",0,IF((J124-O124)&lt;=0,0,IF((G124-L124)*tab!$G$59+(H124-M124)*tab!$H$59+(I124-N124)*tab!$I$59&lt;=0,0,(G124-L124)*tab!$G$59+(H124-M124)*tab!$H$59+(I124-N124)*tab!$I$59)))</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35018.742920000004</v>
      </c>
      <c r="T125" s="197">
        <f t="shared" si="17"/>
        <v>43438.434024000002</v>
      </c>
      <c r="U125" s="197">
        <f t="shared" si="17"/>
        <v>78457.176944000006</v>
      </c>
      <c r="V125" s="117"/>
      <c r="W125" s="196">
        <f>SUM(W95:W124)</f>
        <v>5887.0500000000011</v>
      </c>
      <c r="X125" s="196">
        <f>SUM(X95:X124)</f>
        <v>2640.95</v>
      </c>
      <c r="Y125" s="196">
        <f>SUM(Y95:Y124)</f>
        <v>8528</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111</v>
      </c>
      <c r="T128" s="81"/>
      <c r="U128" s="40" t="s">
        <v>58</v>
      </c>
      <c r="V128" s="40"/>
      <c r="W128" s="76" t="s">
        <v>130</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112</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8">
        <f>+S53</f>
        <v>26485.317320000002</v>
      </c>
      <c r="T130" s="198">
        <f>+T53</f>
        <v>102516.00611199997</v>
      </c>
      <c r="U130" s="198">
        <f>+U53</f>
        <v>129001.32343199998</v>
      </c>
      <c r="V130" s="94"/>
      <c r="W130" s="53">
        <f>+W53</f>
        <v>4476.01</v>
      </c>
      <c r="X130" s="53">
        <f>+X53</f>
        <v>8337.5800000000017</v>
      </c>
      <c r="Y130" s="53">
        <f>+Y53</f>
        <v>12813.59</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8">
        <f>+S89</f>
        <v>19146.571304000005</v>
      </c>
      <c r="T131" s="198">
        <f>+T89</f>
        <v>41893.233319999999</v>
      </c>
      <c r="U131" s="198">
        <f>+U89</f>
        <v>61039.804624000004</v>
      </c>
      <c r="V131" s="94"/>
      <c r="W131" s="53">
        <f>+W89</f>
        <v>2796.15</v>
      </c>
      <c r="X131" s="53">
        <f>+X89</f>
        <v>3605.6400000000003</v>
      </c>
      <c r="Y131" s="53">
        <f>+Y89</f>
        <v>6401.7900000000009</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8">
        <f t="shared" ref="S132:U132" si="18">+S125</f>
        <v>35018.742920000004</v>
      </c>
      <c r="T132" s="198">
        <f t="shared" si="18"/>
        <v>43438.434024000002</v>
      </c>
      <c r="U132" s="198">
        <f t="shared" si="18"/>
        <v>78457.176944000006</v>
      </c>
      <c r="V132" s="94"/>
      <c r="W132" s="60">
        <f>+W125</f>
        <v>5887.0500000000011</v>
      </c>
      <c r="X132" s="60">
        <f>+X125</f>
        <v>2640.95</v>
      </c>
      <c r="Y132" s="60">
        <f>+Y125</f>
        <v>8528</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113</v>
      </c>
      <c r="E134" s="38"/>
      <c r="F134" s="45"/>
      <c r="G134" s="98"/>
      <c r="H134" s="98"/>
      <c r="I134" s="98"/>
      <c r="J134" s="47"/>
      <c r="K134" s="47"/>
      <c r="L134" s="98"/>
      <c r="M134" s="98"/>
      <c r="N134" s="98"/>
      <c r="O134" s="47"/>
      <c r="P134" s="47"/>
      <c r="Q134" s="47"/>
      <c r="R134" s="47"/>
      <c r="S134" s="196">
        <f>SUM(S130:S133)</f>
        <v>80650.631544000003</v>
      </c>
      <c r="T134" s="196">
        <f>SUM(T130:T133)</f>
        <v>187847.67345599999</v>
      </c>
      <c r="U134" s="196">
        <f>SUM(U130:U133)</f>
        <v>268498.30499999999</v>
      </c>
      <c r="V134" s="54"/>
      <c r="W134" s="199">
        <f>SUM(W130:W133)</f>
        <v>13159.210000000001</v>
      </c>
      <c r="X134" s="199">
        <f>SUM(X130:X133)</f>
        <v>14584.170000000002</v>
      </c>
      <c r="Y134" s="199">
        <f>SUM(Y130:Y133)</f>
        <v>27743.38</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110</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PO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48</v>
      </c>
      <c r="E8" s="200"/>
      <c r="F8" s="200"/>
      <c r="G8" s="203" t="str">
        <f>+'1 februari'!G8</f>
        <v>SWV PO ergens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49</v>
      </c>
      <c r="E9" s="200"/>
      <c r="F9" s="200"/>
      <c r="G9" s="203" t="s">
        <v>93</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50</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54</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116</v>
      </c>
      <c r="D15" s="192"/>
      <c r="E15" s="192"/>
      <c r="F15" s="192"/>
      <c r="G15" s="190" t="s">
        <v>117</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114</v>
      </c>
      <c r="D16" s="187"/>
      <c r="E16" s="188" t="s">
        <v>37</v>
      </c>
      <c r="F16" s="188"/>
      <c r="G16" s="187" t="s">
        <v>115</v>
      </c>
      <c r="H16" s="189"/>
      <c r="I16" s="189"/>
      <c r="J16" s="194" t="s">
        <v>126</v>
      </c>
      <c r="K16" s="189"/>
      <c r="L16" s="183"/>
      <c r="M16" s="183"/>
      <c r="N16" s="183"/>
      <c r="O16" s="21"/>
      <c r="P16" s="183"/>
      <c r="Q16" s="183"/>
      <c r="R16" s="183"/>
      <c r="S16" s="183"/>
      <c r="T16" s="183"/>
      <c r="U16" s="183"/>
      <c r="V16" s="183"/>
      <c r="W16" s="184"/>
      <c r="X16" s="184"/>
      <c r="Y16" s="184"/>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56</v>
      </c>
      <c r="E19" s="27"/>
      <c r="F19" s="27"/>
      <c r="G19" s="28" t="s">
        <v>125</v>
      </c>
      <c r="H19" s="29"/>
      <c r="I19" s="29"/>
      <c r="J19" s="30"/>
      <c r="K19" s="30"/>
      <c r="L19" s="28"/>
      <c r="M19" s="29"/>
      <c r="N19" s="120"/>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1"/>
      <c r="J20" s="106"/>
      <c r="K20" s="106"/>
      <c r="L20" s="107"/>
      <c r="M20" s="105"/>
      <c r="N20" s="122"/>
      <c r="O20" s="106"/>
      <c r="P20" s="106"/>
      <c r="Q20" s="79" t="s">
        <v>87</v>
      </c>
      <c r="R20" s="81" t="s">
        <v>87</v>
      </c>
      <c r="S20" s="180" t="s">
        <v>78</v>
      </c>
      <c r="T20" s="106"/>
      <c r="U20" s="106"/>
      <c r="V20" s="106"/>
      <c r="W20" s="81" t="s">
        <v>76</v>
      </c>
      <c r="X20" s="35"/>
      <c r="Y20" s="35"/>
      <c r="Z20" s="36"/>
      <c r="AA20" s="37"/>
    </row>
    <row r="21" spans="2:27" s="104" customFormat="1" ht="12" customHeight="1" x14ac:dyDescent="0.2">
      <c r="B21" s="75"/>
      <c r="C21" s="100"/>
      <c r="D21" s="83" t="s">
        <v>57</v>
      </c>
      <c r="E21" s="101"/>
      <c r="F21" s="102"/>
      <c r="G21" s="76" t="s">
        <v>108</v>
      </c>
      <c r="H21" s="39"/>
      <c r="I21" s="39"/>
      <c r="J21" s="39"/>
      <c r="K21" s="39"/>
      <c r="L21" s="76" t="s">
        <v>109</v>
      </c>
      <c r="M21" s="39"/>
      <c r="N21" s="39"/>
      <c r="O21" s="39"/>
      <c r="P21" s="39"/>
      <c r="Q21" s="81" t="s">
        <v>88</v>
      </c>
      <c r="R21" s="81" t="s">
        <v>90</v>
      </c>
      <c r="S21" s="76" t="s">
        <v>111</v>
      </c>
      <c r="T21" s="81"/>
      <c r="U21" s="40" t="s">
        <v>58</v>
      </c>
      <c r="V21" s="40"/>
      <c r="W21" s="76" t="s">
        <v>130</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89</v>
      </c>
      <c r="R22" s="81" t="s">
        <v>89</v>
      </c>
      <c r="S22" s="74" t="s">
        <v>67</v>
      </c>
      <c r="T22" s="74" t="s">
        <v>68</v>
      </c>
      <c r="U22" s="40" t="s">
        <v>112</v>
      </c>
      <c r="V22" s="40"/>
      <c r="W22" s="42" t="s">
        <v>67</v>
      </c>
      <c r="X22" s="42" t="s">
        <v>68</v>
      </c>
      <c r="Y22" s="40" t="s">
        <v>62</v>
      </c>
      <c r="Z22" s="5"/>
      <c r="AA22" s="22"/>
    </row>
    <row r="23" spans="2:27" ht="12" customHeight="1" x14ac:dyDescent="0.2">
      <c r="B23" s="18"/>
      <c r="C23" s="1">
        <v>1</v>
      </c>
      <c r="D23" s="211" t="str">
        <f>+'1 febr 2018'!D23</f>
        <v>A</v>
      </c>
      <c r="E23" s="211" t="str">
        <f>+'1 febr 2018'!E23</f>
        <v>88SV</v>
      </c>
      <c r="F23" s="43"/>
      <c r="G23" s="44">
        <v>2</v>
      </c>
      <c r="H23" s="44">
        <v>0</v>
      </c>
      <c r="I23" s="44">
        <v>0</v>
      </c>
      <c r="J23" s="68">
        <f>SUM(G23:I23)</f>
        <v>2</v>
      </c>
      <c r="K23" s="42"/>
      <c r="L23" s="44">
        <v>0</v>
      </c>
      <c r="M23" s="44">
        <v>0</v>
      </c>
      <c r="N23" s="44">
        <v>1</v>
      </c>
      <c r="O23" s="68">
        <f>SUM(L23:N23)</f>
        <v>1</v>
      </c>
      <c r="P23" s="42"/>
      <c r="Q23" s="93" t="s">
        <v>55</v>
      </c>
      <c r="R23" s="93" t="s">
        <v>55</v>
      </c>
      <c r="S23" s="123">
        <f>IF(Q23="nee",0,IF((J23-O23)&lt;0,0,(J23-O23)*(tab!$C$19*tab!$H$8+tab!$D$23)))</f>
        <v>3783.6167600000003</v>
      </c>
      <c r="T23" s="123">
        <f>IF((J23-O23)&lt;=0,0,IF((G23-L23)*tab!$E$29+(H23-M23)*tab!$F$29+(I23-N23)*tab!$G$29&lt;=0,0,(G23-L23)*tab!$E$29+(H23-M23)*tab!$F$29+(I23-N23)*tab!$G$29))</f>
        <v>0</v>
      </c>
      <c r="U23" s="123">
        <f>IF(SUM(S23:T23)&lt;0,0,SUM(S23:T23))</f>
        <v>3783.6167600000003</v>
      </c>
      <c r="V23" s="181"/>
      <c r="W23" s="123">
        <f>IF(R23="nee",0,IF((J23-O23)&lt;0,0,(J23-O23)*tab!$C$57))</f>
        <v>639.42999999999995</v>
      </c>
      <c r="X23" s="123">
        <f>IF(R23="nee",0,IF((J23-O23)&lt;=0,0,IF((G23-L23)*tab!$G$57+(H23-M23)*tab!$H$57+(I23-N23)*tab!$I$57&lt;=0,0,(G23-L23)*tab!$G$57+(H23-M23)*tab!$H$57+(I23-N23)*tab!$I$57)))</f>
        <v>0</v>
      </c>
      <c r="Y23" s="123">
        <f>SUM(W23:X23)</f>
        <v>639.42999999999995</v>
      </c>
      <c r="Z23" s="5"/>
      <c r="AA23" s="22"/>
    </row>
    <row r="24" spans="2:27" ht="12" customHeight="1" x14ac:dyDescent="0.2">
      <c r="B24" s="18"/>
      <c r="C24" s="1">
        <v>2</v>
      </c>
      <c r="D24" s="211" t="str">
        <f>+'1 febr 2018'!D24</f>
        <v xml:space="preserve">B </v>
      </c>
      <c r="E24" s="211" t="str">
        <f>+'1 febr 2018'!E24</f>
        <v>88MK</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3">
        <f>IF(Q24="nee",0,IF((J24-O24)&lt;0,0,(J24-O24)*(tab!$C$19*tab!$H$8+tab!$D$23)))</f>
        <v>3783.6167600000003</v>
      </c>
      <c r="T24" s="123">
        <f>IF((J24-O24)&lt;=0,0,IF((G24-L24)*tab!$E$29+(H24-M24)*tab!$F$29+(I24-N24)*tab!$G$29&lt;=0,0,(G24-L24)*tab!$E$29+(H24-M24)*tab!$F$29+(I24-N24)*tab!$G$29))</f>
        <v>0</v>
      </c>
      <c r="U24" s="123">
        <f t="shared" ref="U24:U52" si="2">IF(SUM(S24:T24)&lt;0,0,SUM(S24:T24))</f>
        <v>3783.6167600000003</v>
      </c>
      <c r="V24" s="181"/>
      <c r="W24" s="123">
        <f>IF(R24="nee",0,IF((J24-O24)&lt;0,0,(J24-O24)*tab!$C$57))</f>
        <v>639.42999999999995</v>
      </c>
      <c r="X24" s="123">
        <f>IF(R24="nee",0,IF((J24-O24)&lt;=0,0,IF((G24-L24)*tab!$G$57+(H24-M24)*tab!$H$57+(I24-N24)*tab!$I$57&lt;=0,0,(G24-L24)*tab!$G$57+(H24-M24)*tab!$H$57+(I24-N24)*tab!$I$57)))</f>
        <v>0</v>
      </c>
      <c r="Y24" s="123">
        <f t="shared" ref="Y24:Y52" si="3">SUM(W24:X24)</f>
        <v>639.42999999999995</v>
      </c>
      <c r="Z24" s="5"/>
      <c r="AA24" s="22"/>
    </row>
    <row r="25" spans="2:27" ht="12" customHeight="1" x14ac:dyDescent="0.2">
      <c r="B25" s="18"/>
      <c r="C25" s="1">
        <v>3</v>
      </c>
      <c r="D25" s="211">
        <f>+'1 febr 2018'!D25</f>
        <v>0</v>
      </c>
      <c r="E25" s="211">
        <f>+'1 febr 2018'!E25</f>
        <v>0</v>
      </c>
      <c r="F25" s="43"/>
      <c r="G25" s="44">
        <v>0</v>
      </c>
      <c r="H25" s="44">
        <v>0</v>
      </c>
      <c r="I25" s="44">
        <v>1</v>
      </c>
      <c r="J25" s="68">
        <f t="shared" si="0"/>
        <v>1</v>
      </c>
      <c r="K25" s="42"/>
      <c r="L25" s="44">
        <v>2</v>
      </c>
      <c r="M25" s="44">
        <v>0</v>
      </c>
      <c r="N25" s="44">
        <v>0</v>
      </c>
      <c r="O25" s="68">
        <f t="shared" si="1"/>
        <v>2</v>
      </c>
      <c r="P25" s="42"/>
      <c r="Q25" s="93" t="s">
        <v>55</v>
      </c>
      <c r="R25" s="93" t="s">
        <v>55</v>
      </c>
      <c r="S25" s="123">
        <f>IF(Q25="nee",0,IF((J25-O25)&lt;0,0,(J25-O25)*(tab!$C$19*tab!$H$8+tab!$D$23)))</f>
        <v>0</v>
      </c>
      <c r="T25" s="123">
        <f>IF((J25-O25)&lt;=0,0,IF((G25-L25)*tab!$E$29+(H25-M25)*tab!$F$29+(I25-N25)*tab!$G$29&lt;=0,0,(G25-L25)*tab!$E$29+(H25-M25)*tab!$F$29+(I25-N25)*tab!$G$29))</f>
        <v>0</v>
      </c>
      <c r="U25" s="123">
        <f t="shared" si="2"/>
        <v>0</v>
      </c>
      <c r="V25" s="181"/>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11">
        <f>+'1 febr 2018'!D26</f>
        <v>0</v>
      </c>
      <c r="E26" s="211">
        <f>+'1 febr 2018'!E26</f>
        <v>0</v>
      </c>
      <c r="F26" s="43"/>
      <c r="G26" s="44">
        <v>0</v>
      </c>
      <c r="H26" s="44">
        <v>0</v>
      </c>
      <c r="I26" s="44">
        <v>2</v>
      </c>
      <c r="J26" s="68">
        <f t="shared" si="0"/>
        <v>2</v>
      </c>
      <c r="K26" s="42"/>
      <c r="L26" s="44">
        <v>3</v>
      </c>
      <c r="M26" s="44">
        <v>0</v>
      </c>
      <c r="N26" s="44">
        <v>0</v>
      </c>
      <c r="O26" s="68">
        <f t="shared" si="1"/>
        <v>3</v>
      </c>
      <c r="P26" s="42"/>
      <c r="Q26" s="93" t="s">
        <v>55</v>
      </c>
      <c r="R26" s="93" t="s">
        <v>55</v>
      </c>
      <c r="S26" s="123">
        <f>IF(Q26="nee",0,IF((J26-O26)&lt;0,0,(J26-O26)*(tab!$C$19*tab!$H$8+tab!$D$23)))</f>
        <v>0</v>
      </c>
      <c r="T26" s="123">
        <f>IF((J26-O26)&lt;=0,0,IF((G26-L26)*tab!$E$29+(H26-M26)*tab!$F$29+(I26-N26)*tab!$G$29&lt;=0,0,(G26-L26)*tab!$E$29+(H26-M26)*tab!$F$29+(I26-N26)*tab!$G$29))</f>
        <v>0</v>
      </c>
      <c r="U26" s="123">
        <f t="shared" si="2"/>
        <v>0</v>
      </c>
      <c r="V26" s="181"/>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11">
        <f>+'1 febr 2018'!D27</f>
        <v>0</v>
      </c>
      <c r="E27" s="211">
        <f>+'1 febr 2018'!E27</f>
        <v>0</v>
      </c>
      <c r="F27" s="43"/>
      <c r="G27" s="44">
        <v>4</v>
      </c>
      <c r="H27" s="44">
        <v>0</v>
      </c>
      <c r="I27" s="44">
        <v>0</v>
      </c>
      <c r="J27" s="68">
        <f t="shared" si="0"/>
        <v>4</v>
      </c>
      <c r="K27" s="42"/>
      <c r="L27" s="44">
        <v>0</v>
      </c>
      <c r="M27" s="44">
        <v>0</v>
      </c>
      <c r="N27" s="44">
        <v>3</v>
      </c>
      <c r="O27" s="68">
        <f t="shared" si="1"/>
        <v>3</v>
      </c>
      <c r="P27" s="42"/>
      <c r="Q27" s="93" t="s">
        <v>55</v>
      </c>
      <c r="R27" s="93" t="s">
        <v>55</v>
      </c>
      <c r="S27" s="123">
        <f>IF(Q27="nee",0,IF((J27-O27)&lt;0,0,(J27-O27)*(tab!$C$19*tab!$H$8+tab!$D$23)))</f>
        <v>3783.6167600000003</v>
      </c>
      <c r="T27" s="123">
        <f>IF((J27-O27)&lt;=0,0,IF((G27-L27)*tab!$E$29+(H27-M27)*tab!$F$29+(I27-N27)*tab!$G$29&lt;=0,0,(G27-L27)*tab!$E$29+(H27-M27)*tab!$F$29+(I27-N27)*tab!$G$29))</f>
        <v>0</v>
      </c>
      <c r="U27" s="123">
        <f t="shared" si="2"/>
        <v>3783.6167600000003</v>
      </c>
      <c r="V27" s="181"/>
      <c r="W27" s="123">
        <f>IF(R27="nee",0,IF((J27-O27)&lt;0,0,(J27-O27)*tab!$C$57))</f>
        <v>639.42999999999995</v>
      </c>
      <c r="X27" s="123">
        <f>IF(R27="nee",0,IF((J27-O27)&lt;=0,0,IF((G27-L27)*tab!$G$57+(H27-M27)*tab!$H$57+(I27-N27)*tab!$I$57&lt;=0,0,(G27-L27)*tab!$G$57+(H27-M27)*tab!$H$57+(I27-N27)*tab!$I$57)))</f>
        <v>0</v>
      </c>
      <c r="Y27" s="123">
        <f t="shared" si="3"/>
        <v>639.42999999999995</v>
      </c>
      <c r="Z27" s="5"/>
      <c r="AA27" s="22"/>
    </row>
    <row r="28" spans="2:27" ht="12" customHeight="1" x14ac:dyDescent="0.2">
      <c r="B28" s="18"/>
      <c r="C28" s="1">
        <v>6</v>
      </c>
      <c r="D28" s="211">
        <f>+'1 febr 2018'!D28</f>
        <v>0</v>
      </c>
      <c r="E28" s="211">
        <f>+'1 febr 2018'!E28</f>
        <v>0</v>
      </c>
      <c r="F28" s="43"/>
      <c r="G28" s="44">
        <v>4</v>
      </c>
      <c r="H28" s="44">
        <v>0</v>
      </c>
      <c r="I28" s="44">
        <v>0</v>
      </c>
      <c r="J28" s="68">
        <f t="shared" si="0"/>
        <v>4</v>
      </c>
      <c r="K28" s="42"/>
      <c r="L28" s="44">
        <v>0</v>
      </c>
      <c r="M28" s="44">
        <v>0</v>
      </c>
      <c r="N28" s="44">
        <v>5</v>
      </c>
      <c r="O28" s="68">
        <f t="shared" si="1"/>
        <v>5</v>
      </c>
      <c r="P28" s="42"/>
      <c r="Q28" s="93" t="s">
        <v>55</v>
      </c>
      <c r="R28" s="93" t="s">
        <v>55</v>
      </c>
      <c r="S28" s="123">
        <f>IF(Q28="nee",0,IF((J28-O28)&lt;0,0,(J28-O28)*(tab!$C$19*tab!$H$8+tab!$D$23)))</f>
        <v>0</v>
      </c>
      <c r="T28" s="123">
        <f>IF((J28-O28)&lt;=0,0,IF((G28-L28)*tab!$E$29+(H28-M28)*tab!$F$29+(I28-N28)*tab!$G$29&lt;=0,0,(G28-L28)*tab!$E$29+(H28-M28)*tab!$F$29+(I28-N28)*tab!$G$29))</f>
        <v>0</v>
      </c>
      <c r="U28" s="123">
        <f t="shared" si="2"/>
        <v>0</v>
      </c>
      <c r="V28" s="181"/>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11">
        <f>+'1 febr 2018'!D29</f>
        <v>0</v>
      </c>
      <c r="E29" s="211">
        <f>+'1 febr 2018'!E29</f>
        <v>0</v>
      </c>
      <c r="F29" s="43"/>
      <c r="G29" s="44">
        <v>0</v>
      </c>
      <c r="H29" s="44">
        <v>0</v>
      </c>
      <c r="I29" s="44">
        <v>5</v>
      </c>
      <c r="J29" s="68">
        <f t="shared" si="0"/>
        <v>5</v>
      </c>
      <c r="K29" s="42"/>
      <c r="L29" s="44">
        <v>4</v>
      </c>
      <c r="M29" s="44">
        <v>0</v>
      </c>
      <c r="N29" s="44">
        <v>0</v>
      </c>
      <c r="O29" s="68">
        <f t="shared" si="1"/>
        <v>4</v>
      </c>
      <c r="P29" s="42"/>
      <c r="Q29" s="93" t="s">
        <v>55</v>
      </c>
      <c r="R29" s="93" t="s">
        <v>55</v>
      </c>
      <c r="S29" s="123">
        <f>IF(Q29="nee",0,IF((J29-O29)&lt;0,0,(J29-O29)*(tab!$C$19*tab!$H$8+tab!$D$23)))</f>
        <v>3783.6167600000003</v>
      </c>
      <c r="T29" s="123">
        <f>IF((J29-O29)&lt;=0,0,IF((G29-L29)*tab!$E$29+(H29-M29)*tab!$F$29+(I29-N29)*tab!$G$29&lt;=0,0,(G29-L29)*tab!$E$29+(H29-M29)*tab!$F$29+(I29-N29)*tab!$G$29))</f>
        <v>61915.363663999982</v>
      </c>
      <c r="U29" s="123">
        <f t="shared" si="2"/>
        <v>65698.980423999979</v>
      </c>
      <c r="V29" s="181"/>
      <c r="W29" s="123">
        <f>IF(R29="nee",0,IF((J29-O29)&lt;0,0,(J29-O29)*tab!$C$57))</f>
        <v>639.42999999999995</v>
      </c>
      <c r="X29" s="123">
        <f>IF(R29="nee",0,IF((J29-O29)&lt;=0,0,IF((G29-L29)*tab!$G$57+(H29-M29)*tab!$H$57+(I29-N29)*tab!$I$57&lt;=0,0,(G29-L29)*tab!$G$57+(H29-M29)*tab!$H$57+(I29-N29)*tab!$I$57)))</f>
        <v>4918.1600000000008</v>
      </c>
      <c r="Y29" s="123">
        <f t="shared" si="3"/>
        <v>5557.5900000000011</v>
      </c>
      <c r="Z29" s="5"/>
      <c r="AA29" s="22"/>
    </row>
    <row r="30" spans="2:27" ht="12" customHeight="1" x14ac:dyDescent="0.2">
      <c r="B30" s="18"/>
      <c r="C30" s="1">
        <v>8</v>
      </c>
      <c r="D30" s="211">
        <f>+'1 febr 2018'!D30</f>
        <v>0</v>
      </c>
      <c r="E30" s="211">
        <f>+'1 febr 2018'!E30</f>
        <v>0</v>
      </c>
      <c r="F30" s="43"/>
      <c r="G30" s="44">
        <v>0</v>
      </c>
      <c r="H30" s="44">
        <v>0</v>
      </c>
      <c r="I30" s="44">
        <v>0</v>
      </c>
      <c r="J30" s="68">
        <f t="shared" si="0"/>
        <v>0</v>
      </c>
      <c r="K30" s="42"/>
      <c r="L30" s="44">
        <v>0</v>
      </c>
      <c r="M30" s="44">
        <v>0</v>
      </c>
      <c r="N30" s="44">
        <v>0</v>
      </c>
      <c r="O30" s="68">
        <f t="shared" si="1"/>
        <v>0</v>
      </c>
      <c r="P30" s="42"/>
      <c r="Q30" s="93" t="s">
        <v>55</v>
      </c>
      <c r="R30" s="93" t="s">
        <v>55</v>
      </c>
      <c r="S30" s="123">
        <f>IF(Q30="nee",0,IF((J30-O30)&lt;0,0,(J30-O30)*(tab!$C$19*tab!$H$8+tab!$D$23)))</f>
        <v>0</v>
      </c>
      <c r="T30" s="123">
        <f>IF((J30-O30)&lt;=0,0,IF((G30-L30)*tab!$E$29+(H30-M30)*tab!$F$29+(I30-N30)*tab!$G$29&lt;=0,0,(G30-L30)*tab!$E$29+(H30-M30)*tab!$F$29+(I30-N30)*tab!$G$29))</f>
        <v>0</v>
      </c>
      <c r="U30" s="123">
        <f t="shared" si="2"/>
        <v>0</v>
      </c>
      <c r="V30" s="181"/>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11">
        <f>+'1 febr 2018'!D31</f>
        <v>0</v>
      </c>
      <c r="E31" s="211">
        <f>+'1 febr 2018'!E31</f>
        <v>0</v>
      </c>
      <c r="F31" s="43"/>
      <c r="G31" s="44">
        <v>0</v>
      </c>
      <c r="H31" s="44">
        <v>0</v>
      </c>
      <c r="I31" s="44">
        <v>0</v>
      </c>
      <c r="J31" s="68">
        <f t="shared" si="0"/>
        <v>0</v>
      </c>
      <c r="K31" s="42"/>
      <c r="L31" s="44">
        <v>0</v>
      </c>
      <c r="M31" s="44">
        <v>0</v>
      </c>
      <c r="N31" s="44">
        <v>0</v>
      </c>
      <c r="O31" s="68">
        <f t="shared" si="1"/>
        <v>0</v>
      </c>
      <c r="P31" s="42"/>
      <c r="Q31" s="93" t="s">
        <v>55</v>
      </c>
      <c r="R31" s="93" t="s">
        <v>55</v>
      </c>
      <c r="S31" s="123">
        <f>IF(Q31="nee",0,IF((J31-O31)&lt;0,0,(J31-O31)*(tab!$C$19*tab!$H$8+tab!$D$23)))</f>
        <v>0</v>
      </c>
      <c r="T31" s="123">
        <f>IF((J31-O31)&lt;=0,0,IF((G31-L31)*tab!$E$29+(H31-M31)*tab!$F$29+(I31-N31)*tab!$G$29&lt;=0,0,(G31-L31)*tab!$E$29+(H31-M31)*tab!$F$29+(I31-N31)*tab!$G$29))</f>
        <v>0</v>
      </c>
      <c r="U31" s="123">
        <f t="shared" si="2"/>
        <v>0</v>
      </c>
      <c r="V31" s="181"/>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11">
        <f>+'1 febr 2018'!D32</f>
        <v>0</v>
      </c>
      <c r="E32" s="211">
        <f>+'1 febr 2018'!E32</f>
        <v>0</v>
      </c>
      <c r="F32" s="43"/>
      <c r="G32" s="44">
        <v>0</v>
      </c>
      <c r="H32" s="44">
        <v>0</v>
      </c>
      <c r="I32" s="44">
        <v>0</v>
      </c>
      <c r="J32" s="68">
        <f t="shared" si="0"/>
        <v>0</v>
      </c>
      <c r="K32" s="42"/>
      <c r="L32" s="44">
        <v>0</v>
      </c>
      <c r="M32" s="44">
        <v>0</v>
      </c>
      <c r="N32" s="44">
        <v>0</v>
      </c>
      <c r="O32" s="68">
        <f t="shared" si="1"/>
        <v>0</v>
      </c>
      <c r="P32" s="42"/>
      <c r="Q32" s="93" t="s">
        <v>55</v>
      </c>
      <c r="R32" s="93" t="s">
        <v>55</v>
      </c>
      <c r="S32" s="123">
        <f>IF(Q32="nee",0,IF((J32-O32)&lt;0,0,(J32-O32)*(tab!$C$19*tab!$H$8+tab!$D$23)))</f>
        <v>0</v>
      </c>
      <c r="T32" s="123">
        <f>IF((J32-O32)&lt;=0,0,IF((G32-L32)*tab!$E$29+(H32-M32)*tab!$F$29+(I32-N32)*tab!$G$29&lt;=0,0,(G32-L32)*tab!$E$29+(H32-M32)*tab!$F$29+(I32-N32)*tab!$G$29))</f>
        <v>0</v>
      </c>
      <c r="U32" s="123">
        <f t="shared" si="2"/>
        <v>0</v>
      </c>
      <c r="V32" s="181"/>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11">
        <f>+'1 febr 2018'!D33</f>
        <v>0</v>
      </c>
      <c r="E33" s="211">
        <f>+'1 febr 2018'!E33</f>
        <v>0</v>
      </c>
      <c r="F33" s="43"/>
      <c r="G33" s="44">
        <v>0</v>
      </c>
      <c r="H33" s="44">
        <v>0</v>
      </c>
      <c r="I33" s="44">
        <v>0</v>
      </c>
      <c r="J33" s="68">
        <f t="shared" si="0"/>
        <v>0</v>
      </c>
      <c r="K33" s="42"/>
      <c r="L33" s="44">
        <v>0</v>
      </c>
      <c r="M33" s="44">
        <v>0</v>
      </c>
      <c r="N33" s="44">
        <v>0</v>
      </c>
      <c r="O33" s="68">
        <f t="shared" si="1"/>
        <v>0</v>
      </c>
      <c r="P33" s="42"/>
      <c r="Q33" s="93" t="s">
        <v>55</v>
      </c>
      <c r="R33" s="93" t="s">
        <v>55</v>
      </c>
      <c r="S33" s="123">
        <f>IF(Q33="nee",0,IF((J33-O33)&lt;0,0,(J33-O33)*(tab!$C$19*tab!$H$8+tab!$D$23)))</f>
        <v>0</v>
      </c>
      <c r="T33" s="123">
        <f>IF((J33-O33)&lt;=0,0,IF((G33-L33)*tab!$E$29+(H33-M33)*tab!$F$29+(I33-N33)*tab!$G$29&lt;=0,0,(G33-L33)*tab!$E$29+(H33-M33)*tab!$F$29+(I33-N33)*tab!$G$29))</f>
        <v>0</v>
      </c>
      <c r="U33" s="123">
        <f t="shared" si="2"/>
        <v>0</v>
      </c>
      <c r="V33" s="181"/>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11">
        <f>+'1 febr 2018'!D34</f>
        <v>0</v>
      </c>
      <c r="E34" s="211">
        <f>+'1 febr 2018'!E34</f>
        <v>0</v>
      </c>
      <c r="F34" s="43"/>
      <c r="G34" s="44">
        <v>2</v>
      </c>
      <c r="H34" s="44">
        <v>2</v>
      </c>
      <c r="I34" s="44">
        <v>2</v>
      </c>
      <c r="J34" s="68">
        <f t="shared" si="0"/>
        <v>6</v>
      </c>
      <c r="K34" s="42"/>
      <c r="L34" s="44">
        <v>1</v>
      </c>
      <c r="M34" s="44">
        <v>1</v>
      </c>
      <c r="N34" s="44">
        <v>1</v>
      </c>
      <c r="O34" s="68">
        <f t="shared" si="1"/>
        <v>3</v>
      </c>
      <c r="P34" s="42"/>
      <c r="Q34" s="93" t="s">
        <v>55</v>
      </c>
      <c r="R34" s="93" t="s">
        <v>55</v>
      </c>
      <c r="S34" s="123">
        <f>IF(Q34="nee",0,IF((J34-O34)&lt;0,0,(J34-O34)*(tab!$C$19*tab!$H$8+tab!$D$23)))</f>
        <v>11350.850280000001</v>
      </c>
      <c r="T34" s="123">
        <f>IF((J34-O34)&lt;=0,0,IF((G34-L34)*tab!$E$29+(H34-M34)*tab!$F$29+(I34-N34)*tab!$G$29&lt;=0,0,(G34-L34)*tab!$E$29+(H34-M34)*tab!$F$29+(I34-N34)*tab!$G$29))</f>
        <v>40600.642447999999</v>
      </c>
      <c r="U34" s="123">
        <f t="shared" si="2"/>
        <v>51951.492727999997</v>
      </c>
      <c r="V34" s="181"/>
      <c r="W34" s="123">
        <f>IF(R34="nee",0,IF((J34-O34)&lt;0,0,(J34-O34)*tab!$C$57))</f>
        <v>1918.29</v>
      </c>
      <c r="X34" s="123">
        <f>IF(R34="nee",0,IF((J34-O34)&lt;=0,0,IF((G34-L34)*tab!$G$57+(H34-M34)*tab!$H$57+(I34-N34)*tab!$I$57&lt;=0,0,(G34-L34)*tab!$G$57+(H34-M34)*tab!$H$57+(I34-N34)*tab!$I$57)))</f>
        <v>3419.42</v>
      </c>
      <c r="Y34" s="123">
        <f t="shared" si="3"/>
        <v>5337.71</v>
      </c>
      <c r="Z34" s="5"/>
      <c r="AA34" s="22"/>
    </row>
    <row r="35" spans="2:27" ht="12" customHeight="1" x14ac:dyDescent="0.2">
      <c r="B35" s="18"/>
      <c r="C35" s="1">
        <v>13</v>
      </c>
      <c r="D35" s="211">
        <f>+'1 febr 2018'!D35</f>
        <v>0</v>
      </c>
      <c r="E35" s="211">
        <f>+'1 febr 2018'!E35</f>
        <v>0</v>
      </c>
      <c r="F35" s="43"/>
      <c r="G35" s="44"/>
      <c r="H35" s="44"/>
      <c r="I35" s="44"/>
      <c r="J35" s="68">
        <f t="shared" si="0"/>
        <v>0</v>
      </c>
      <c r="K35" s="42"/>
      <c r="L35" s="44"/>
      <c r="M35" s="44"/>
      <c r="N35" s="44"/>
      <c r="O35" s="68">
        <f t="shared" si="1"/>
        <v>0</v>
      </c>
      <c r="P35" s="42"/>
      <c r="Q35" s="93" t="s">
        <v>55</v>
      </c>
      <c r="R35" s="93" t="s">
        <v>55</v>
      </c>
      <c r="S35" s="123">
        <f>IF(Q35="nee",0,IF((J35-O35)&lt;0,0,(J35-O35)*(tab!$C$19*tab!$H$8+tab!$D$23)))</f>
        <v>0</v>
      </c>
      <c r="T35" s="123">
        <f>IF((J35-O35)&lt;=0,0,IF((G35-L35)*tab!$E$29+(H35-M35)*tab!$F$29+(I35-N35)*tab!$G$29&lt;=0,0,(G35-L35)*tab!$E$29+(H35-M35)*tab!$F$29+(I35-N35)*tab!$G$29))</f>
        <v>0</v>
      </c>
      <c r="U35" s="123">
        <f t="shared" si="2"/>
        <v>0</v>
      </c>
      <c r="V35" s="181"/>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11">
        <f>+'1 febr 2018'!D36</f>
        <v>0</v>
      </c>
      <c r="E36" s="211">
        <f>+'1 febr 2018'!E36</f>
        <v>0</v>
      </c>
      <c r="F36" s="43"/>
      <c r="G36" s="44"/>
      <c r="H36" s="44"/>
      <c r="I36" s="44"/>
      <c r="J36" s="68">
        <f t="shared" si="0"/>
        <v>0</v>
      </c>
      <c r="K36" s="42"/>
      <c r="L36" s="44"/>
      <c r="M36" s="44"/>
      <c r="N36" s="44"/>
      <c r="O36" s="68">
        <f t="shared" si="1"/>
        <v>0</v>
      </c>
      <c r="P36" s="42"/>
      <c r="Q36" s="93" t="s">
        <v>55</v>
      </c>
      <c r="R36" s="93" t="s">
        <v>55</v>
      </c>
      <c r="S36" s="123">
        <f>IF(Q36="nee",0,IF((J36-O36)&lt;0,0,(J36-O36)*(tab!$C$19*tab!$H$8+tab!$D$23)))</f>
        <v>0</v>
      </c>
      <c r="T36" s="123">
        <f>IF((J36-O36)&lt;=0,0,IF((G36-L36)*tab!$E$29+(H36-M36)*tab!$F$29+(I36-N36)*tab!$G$29&lt;=0,0,(G36-L36)*tab!$E$29+(H36-M36)*tab!$F$29+(I36-N36)*tab!$G$29))</f>
        <v>0</v>
      </c>
      <c r="U36" s="123">
        <f t="shared" si="2"/>
        <v>0</v>
      </c>
      <c r="V36" s="181"/>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11">
        <f>+'1 febr 2018'!D37</f>
        <v>0</v>
      </c>
      <c r="E37" s="211">
        <f>+'1 febr 2018'!E37</f>
        <v>0</v>
      </c>
      <c r="F37" s="43"/>
      <c r="G37" s="44"/>
      <c r="H37" s="44"/>
      <c r="I37" s="44"/>
      <c r="J37" s="68">
        <f t="shared" si="0"/>
        <v>0</v>
      </c>
      <c r="K37" s="42"/>
      <c r="L37" s="44"/>
      <c r="M37" s="44"/>
      <c r="N37" s="44"/>
      <c r="O37" s="68">
        <f t="shared" si="1"/>
        <v>0</v>
      </c>
      <c r="P37" s="42"/>
      <c r="Q37" s="93" t="s">
        <v>55</v>
      </c>
      <c r="R37" s="93" t="s">
        <v>55</v>
      </c>
      <c r="S37" s="123">
        <f>IF(Q37="nee",0,IF((J37-O37)&lt;0,0,(J37-O37)*(tab!$C$19*tab!$H$8+tab!$D$23)))</f>
        <v>0</v>
      </c>
      <c r="T37" s="123">
        <f>IF((J37-O37)&lt;=0,0,IF((G37-L37)*tab!$E$29+(H37-M37)*tab!$F$29+(I37-N37)*tab!$G$29&lt;=0,0,(G37-L37)*tab!$E$29+(H37-M37)*tab!$F$29+(I37-N37)*tab!$G$29))</f>
        <v>0</v>
      </c>
      <c r="U37" s="123">
        <f t="shared" si="2"/>
        <v>0</v>
      </c>
      <c r="V37" s="181"/>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11">
        <f>+'1 febr 2018'!D38</f>
        <v>0</v>
      </c>
      <c r="E38" s="211">
        <f>+'1 febr 2018'!E38</f>
        <v>0</v>
      </c>
      <c r="F38" s="43"/>
      <c r="G38" s="44"/>
      <c r="H38" s="44"/>
      <c r="I38" s="44"/>
      <c r="J38" s="68">
        <f t="shared" si="0"/>
        <v>0</v>
      </c>
      <c r="K38" s="42"/>
      <c r="L38" s="44"/>
      <c r="M38" s="44"/>
      <c r="N38" s="44"/>
      <c r="O38" s="68">
        <f t="shared" si="1"/>
        <v>0</v>
      </c>
      <c r="P38" s="42"/>
      <c r="Q38" s="93" t="s">
        <v>55</v>
      </c>
      <c r="R38" s="93" t="s">
        <v>55</v>
      </c>
      <c r="S38" s="123">
        <f>IF(Q38="nee",0,IF((J38-O38)&lt;0,0,(J38-O38)*(tab!$C$19*tab!$H$8+tab!$D$23)))</f>
        <v>0</v>
      </c>
      <c r="T38" s="123">
        <f>IF((J38-O38)&lt;=0,0,IF((G38-L38)*tab!$E$29+(H38-M38)*tab!$F$29+(I38-N38)*tab!$G$29&lt;=0,0,(G38-L38)*tab!$E$29+(H38-M38)*tab!$F$29+(I38-N38)*tab!$G$29))</f>
        <v>0</v>
      </c>
      <c r="U38" s="123">
        <f t="shared" si="2"/>
        <v>0</v>
      </c>
      <c r="V38" s="181"/>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11">
        <f>+'1 febr 2018'!D39</f>
        <v>0</v>
      </c>
      <c r="E39" s="211">
        <f>+'1 febr 2018'!E39</f>
        <v>0</v>
      </c>
      <c r="F39" s="43"/>
      <c r="G39" s="44"/>
      <c r="H39" s="44"/>
      <c r="I39" s="44"/>
      <c r="J39" s="68">
        <f t="shared" si="0"/>
        <v>0</v>
      </c>
      <c r="K39" s="42"/>
      <c r="L39" s="44"/>
      <c r="M39" s="44"/>
      <c r="N39" s="44"/>
      <c r="O39" s="68">
        <f t="shared" si="1"/>
        <v>0</v>
      </c>
      <c r="P39" s="42"/>
      <c r="Q39" s="93" t="s">
        <v>55</v>
      </c>
      <c r="R39" s="93" t="s">
        <v>55</v>
      </c>
      <c r="S39" s="123">
        <f>IF(Q39="nee",0,IF((J39-O39)&lt;0,0,(J39-O39)*(tab!$C$19*tab!$H$8+tab!$D$23)))</f>
        <v>0</v>
      </c>
      <c r="T39" s="123">
        <f>IF((J39-O39)&lt;=0,0,IF((G39-L39)*tab!$E$29+(H39-M39)*tab!$F$29+(I39-N39)*tab!$G$29&lt;=0,0,(G39-L39)*tab!$E$29+(H39-M39)*tab!$F$29+(I39-N39)*tab!$G$29))</f>
        <v>0</v>
      </c>
      <c r="U39" s="123">
        <f t="shared" si="2"/>
        <v>0</v>
      </c>
      <c r="V39" s="181"/>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11">
        <f>+'1 febr 2018'!D40</f>
        <v>0</v>
      </c>
      <c r="E40" s="211">
        <f>+'1 febr 2018'!E40</f>
        <v>0</v>
      </c>
      <c r="F40" s="43"/>
      <c r="G40" s="44"/>
      <c r="H40" s="44"/>
      <c r="I40" s="44"/>
      <c r="J40" s="68">
        <f t="shared" si="0"/>
        <v>0</v>
      </c>
      <c r="K40" s="42"/>
      <c r="L40" s="44"/>
      <c r="M40" s="44"/>
      <c r="N40" s="44"/>
      <c r="O40" s="68">
        <f t="shared" si="1"/>
        <v>0</v>
      </c>
      <c r="P40" s="42"/>
      <c r="Q40" s="93" t="s">
        <v>55</v>
      </c>
      <c r="R40" s="93" t="s">
        <v>55</v>
      </c>
      <c r="S40" s="123">
        <f>IF(Q40="nee",0,IF((J40-O40)&lt;0,0,(J40-O40)*(tab!$C$19*tab!$H$8+tab!$D$23)))</f>
        <v>0</v>
      </c>
      <c r="T40" s="123">
        <f>IF((J40-O40)&lt;=0,0,IF((G40-L40)*tab!$E$29+(H40-M40)*tab!$F$29+(I40-N40)*tab!$G$29&lt;=0,0,(G40-L40)*tab!$E$29+(H40-M40)*tab!$F$29+(I40-N40)*tab!$G$29))</f>
        <v>0</v>
      </c>
      <c r="U40" s="123">
        <f t="shared" si="2"/>
        <v>0</v>
      </c>
      <c r="V40" s="181"/>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11">
        <f>+'1 febr 2018'!D41</f>
        <v>0</v>
      </c>
      <c r="E41" s="211">
        <f>+'1 febr 2018'!E41</f>
        <v>0</v>
      </c>
      <c r="F41" s="43"/>
      <c r="G41" s="44"/>
      <c r="H41" s="44"/>
      <c r="I41" s="44"/>
      <c r="J41" s="68">
        <f t="shared" si="0"/>
        <v>0</v>
      </c>
      <c r="K41" s="42"/>
      <c r="L41" s="44"/>
      <c r="M41" s="44"/>
      <c r="N41" s="44"/>
      <c r="O41" s="68">
        <f t="shared" si="1"/>
        <v>0</v>
      </c>
      <c r="P41" s="42"/>
      <c r="Q41" s="93" t="s">
        <v>55</v>
      </c>
      <c r="R41" s="93" t="s">
        <v>55</v>
      </c>
      <c r="S41" s="123">
        <f>IF(Q41="nee",0,IF((J41-O41)&lt;0,0,(J41-O41)*(tab!$C$19*tab!$H$8+tab!$D$23)))</f>
        <v>0</v>
      </c>
      <c r="T41" s="123">
        <f>IF((J41-O41)&lt;=0,0,IF((G41-L41)*tab!$E$29+(H41-M41)*tab!$F$29+(I41-N41)*tab!$G$29&lt;=0,0,(G41-L41)*tab!$E$29+(H41-M41)*tab!$F$29+(I41-N41)*tab!$G$29))</f>
        <v>0</v>
      </c>
      <c r="U41" s="123">
        <f t="shared" si="2"/>
        <v>0</v>
      </c>
      <c r="V41" s="181"/>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11">
        <f>+'1 febr 2018'!D42</f>
        <v>0</v>
      </c>
      <c r="E42" s="211">
        <f>+'1 febr 2018'!E42</f>
        <v>0</v>
      </c>
      <c r="F42" s="43"/>
      <c r="G42" s="44"/>
      <c r="H42" s="44"/>
      <c r="I42" s="44"/>
      <c r="J42" s="68">
        <f t="shared" si="0"/>
        <v>0</v>
      </c>
      <c r="K42" s="42"/>
      <c r="L42" s="44"/>
      <c r="M42" s="44"/>
      <c r="N42" s="44"/>
      <c r="O42" s="68">
        <f t="shared" si="1"/>
        <v>0</v>
      </c>
      <c r="P42" s="42"/>
      <c r="Q42" s="93" t="s">
        <v>55</v>
      </c>
      <c r="R42" s="93" t="s">
        <v>55</v>
      </c>
      <c r="S42" s="123">
        <f>IF(Q42="nee",0,IF((J42-O42)&lt;0,0,(J42-O42)*(tab!$C$19*tab!$H$8+tab!$D$23)))</f>
        <v>0</v>
      </c>
      <c r="T42" s="123">
        <f>IF((J42-O42)&lt;=0,0,IF((G42-L42)*tab!$E$29+(H42-M42)*tab!$F$29+(I42-N42)*tab!$G$29&lt;=0,0,(G42-L42)*tab!$E$29+(H42-M42)*tab!$F$29+(I42-N42)*tab!$G$29))</f>
        <v>0</v>
      </c>
      <c r="U42" s="123">
        <f t="shared" si="2"/>
        <v>0</v>
      </c>
      <c r="V42" s="181"/>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11">
        <f>+'1 febr 2018'!D43</f>
        <v>0</v>
      </c>
      <c r="E43" s="211">
        <f>+'1 febr 2018'!E43</f>
        <v>0</v>
      </c>
      <c r="F43" s="43"/>
      <c r="G43" s="44"/>
      <c r="H43" s="44"/>
      <c r="I43" s="44"/>
      <c r="J43" s="68">
        <f t="shared" si="0"/>
        <v>0</v>
      </c>
      <c r="K43" s="42"/>
      <c r="L43" s="44"/>
      <c r="M43" s="44"/>
      <c r="N43" s="44"/>
      <c r="O43" s="68">
        <f t="shared" si="1"/>
        <v>0</v>
      </c>
      <c r="P43" s="42"/>
      <c r="Q43" s="93" t="s">
        <v>55</v>
      </c>
      <c r="R43" s="93" t="s">
        <v>55</v>
      </c>
      <c r="S43" s="123">
        <f>IF(Q43="nee",0,IF((J43-O43)&lt;0,0,(J43-O43)*(tab!$C$19*tab!$H$8+tab!$D$23)))</f>
        <v>0</v>
      </c>
      <c r="T43" s="123">
        <f>IF((J43-O43)&lt;=0,0,IF((G43-L43)*tab!$E$29+(H43-M43)*tab!$F$29+(I43-N43)*tab!$G$29&lt;=0,0,(G43-L43)*tab!$E$29+(H43-M43)*tab!$F$29+(I43-N43)*tab!$G$29))</f>
        <v>0</v>
      </c>
      <c r="U43" s="123">
        <f t="shared" si="2"/>
        <v>0</v>
      </c>
      <c r="V43" s="181"/>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11">
        <f>+'1 febr 2018'!D44</f>
        <v>0</v>
      </c>
      <c r="E44" s="211">
        <f>+'1 febr 2018'!E44</f>
        <v>0</v>
      </c>
      <c r="F44" s="43"/>
      <c r="G44" s="44"/>
      <c r="H44" s="44"/>
      <c r="I44" s="44"/>
      <c r="J44" s="68">
        <f t="shared" si="0"/>
        <v>0</v>
      </c>
      <c r="K44" s="42"/>
      <c r="L44" s="44"/>
      <c r="M44" s="44"/>
      <c r="N44" s="44"/>
      <c r="O44" s="68">
        <f t="shared" si="1"/>
        <v>0</v>
      </c>
      <c r="P44" s="42"/>
      <c r="Q44" s="93" t="s">
        <v>55</v>
      </c>
      <c r="R44" s="93" t="s">
        <v>55</v>
      </c>
      <c r="S44" s="123">
        <f>IF(Q44="nee",0,IF((J44-O44)&lt;0,0,(J44-O44)*(tab!$C$19*tab!$H$8+tab!$D$23)))</f>
        <v>0</v>
      </c>
      <c r="T44" s="123">
        <f>IF((J44-O44)&lt;=0,0,IF((G44-L44)*tab!$E$29+(H44-M44)*tab!$F$29+(I44-N44)*tab!$G$29&lt;=0,0,(G44-L44)*tab!$E$29+(H44-M44)*tab!$F$29+(I44-N44)*tab!$G$29))</f>
        <v>0</v>
      </c>
      <c r="U44" s="123">
        <f t="shared" si="2"/>
        <v>0</v>
      </c>
      <c r="V44" s="181"/>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11">
        <f>+'1 febr 2018'!D45</f>
        <v>0</v>
      </c>
      <c r="E45" s="211">
        <f>+'1 febr 2018'!E45</f>
        <v>0</v>
      </c>
      <c r="F45" s="43"/>
      <c r="G45" s="44"/>
      <c r="H45" s="44"/>
      <c r="I45" s="44"/>
      <c r="J45" s="68">
        <f t="shared" si="0"/>
        <v>0</v>
      </c>
      <c r="K45" s="42"/>
      <c r="L45" s="44"/>
      <c r="M45" s="44"/>
      <c r="N45" s="44"/>
      <c r="O45" s="68">
        <f t="shared" si="1"/>
        <v>0</v>
      </c>
      <c r="P45" s="42"/>
      <c r="Q45" s="93" t="s">
        <v>55</v>
      </c>
      <c r="R45" s="93" t="s">
        <v>55</v>
      </c>
      <c r="S45" s="123">
        <f>IF(Q45="nee",0,IF((J45-O45)&lt;0,0,(J45-O45)*(tab!$C$19*tab!$H$8+tab!$D$23)))</f>
        <v>0</v>
      </c>
      <c r="T45" s="123">
        <f>IF((J45-O45)&lt;=0,0,IF((G45-L45)*tab!$E$29+(H45-M45)*tab!$F$29+(I45-N45)*tab!$G$29&lt;=0,0,(G45-L45)*tab!$E$29+(H45-M45)*tab!$F$29+(I45-N45)*tab!$G$29))</f>
        <v>0</v>
      </c>
      <c r="U45" s="123">
        <f t="shared" si="2"/>
        <v>0</v>
      </c>
      <c r="V45" s="181"/>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11">
        <f>+'1 febr 2018'!D46</f>
        <v>0</v>
      </c>
      <c r="E46" s="211">
        <f>+'1 febr 2018'!E46</f>
        <v>0</v>
      </c>
      <c r="F46" s="43"/>
      <c r="G46" s="44"/>
      <c r="H46" s="44"/>
      <c r="I46" s="44"/>
      <c r="J46" s="68">
        <f t="shared" si="0"/>
        <v>0</v>
      </c>
      <c r="K46" s="42"/>
      <c r="L46" s="44"/>
      <c r="M46" s="44"/>
      <c r="N46" s="44"/>
      <c r="O46" s="68">
        <f t="shared" si="1"/>
        <v>0</v>
      </c>
      <c r="P46" s="42"/>
      <c r="Q46" s="93" t="s">
        <v>55</v>
      </c>
      <c r="R46" s="93" t="s">
        <v>55</v>
      </c>
      <c r="S46" s="123">
        <f>IF(Q46="nee",0,IF((J46-O46)&lt;0,0,(J46-O46)*(tab!$C$19*tab!$H$8+tab!$D$23)))</f>
        <v>0</v>
      </c>
      <c r="T46" s="123">
        <f>IF((J46-O46)&lt;=0,0,IF((G46-L46)*tab!$E$29+(H46-M46)*tab!$F$29+(I46-N46)*tab!$G$29&lt;=0,0,(G46-L46)*tab!$E$29+(H46-M46)*tab!$F$29+(I46-N46)*tab!$G$29))</f>
        <v>0</v>
      </c>
      <c r="U46" s="123">
        <f t="shared" si="2"/>
        <v>0</v>
      </c>
      <c r="V46" s="181"/>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11">
        <f>+'1 febr 2018'!D47</f>
        <v>0</v>
      </c>
      <c r="E47" s="211">
        <f>+'1 febr 2018'!E47</f>
        <v>0</v>
      </c>
      <c r="F47" s="43"/>
      <c r="G47" s="44"/>
      <c r="H47" s="44"/>
      <c r="I47" s="44"/>
      <c r="J47" s="68">
        <f t="shared" si="0"/>
        <v>0</v>
      </c>
      <c r="K47" s="42"/>
      <c r="L47" s="44"/>
      <c r="M47" s="44"/>
      <c r="N47" s="44"/>
      <c r="O47" s="68">
        <f t="shared" si="1"/>
        <v>0</v>
      </c>
      <c r="P47" s="42"/>
      <c r="Q47" s="93" t="s">
        <v>55</v>
      </c>
      <c r="R47" s="93" t="s">
        <v>55</v>
      </c>
      <c r="S47" s="123">
        <f>IF(Q47="nee",0,IF((J47-O47)&lt;0,0,(J47-O47)*(tab!$C$19*tab!$H$8+tab!$D$23)))</f>
        <v>0</v>
      </c>
      <c r="T47" s="123">
        <f>IF((J47-O47)&lt;=0,0,IF((G47-L47)*tab!$E$29+(H47-M47)*tab!$F$29+(I47-N47)*tab!$G$29&lt;=0,0,(G47-L47)*tab!$E$29+(H47-M47)*tab!$F$29+(I47-N47)*tab!$G$29))</f>
        <v>0</v>
      </c>
      <c r="U47" s="123">
        <f t="shared" si="2"/>
        <v>0</v>
      </c>
      <c r="V47" s="181"/>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11">
        <f>+'1 febr 2018'!D48</f>
        <v>0</v>
      </c>
      <c r="E48" s="211">
        <f>+'1 febr 2018'!E48</f>
        <v>0</v>
      </c>
      <c r="F48" s="43"/>
      <c r="G48" s="44"/>
      <c r="H48" s="44"/>
      <c r="I48" s="44"/>
      <c r="J48" s="68">
        <f t="shared" si="0"/>
        <v>0</v>
      </c>
      <c r="K48" s="42"/>
      <c r="L48" s="44"/>
      <c r="M48" s="44"/>
      <c r="N48" s="44"/>
      <c r="O48" s="68">
        <f t="shared" si="1"/>
        <v>0</v>
      </c>
      <c r="P48" s="42"/>
      <c r="Q48" s="93" t="s">
        <v>55</v>
      </c>
      <c r="R48" s="93" t="s">
        <v>55</v>
      </c>
      <c r="S48" s="123">
        <f>IF(Q48="nee",0,IF((J48-O48)&lt;0,0,(J48-O48)*(tab!$C$19*tab!$H$8+tab!$D$23)))</f>
        <v>0</v>
      </c>
      <c r="T48" s="123">
        <f>IF((J48-O48)&lt;=0,0,IF((G48-L48)*tab!$E$29+(H48-M48)*tab!$F$29+(I48-N48)*tab!$G$29&lt;=0,0,(G48-L48)*tab!$E$29+(H48-M48)*tab!$F$29+(I48-N48)*tab!$G$29))</f>
        <v>0</v>
      </c>
      <c r="U48" s="123">
        <f t="shared" si="2"/>
        <v>0</v>
      </c>
      <c r="V48" s="181"/>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11">
        <f>+'1 febr 2018'!D49</f>
        <v>0</v>
      </c>
      <c r="E49" s="211">
        <f>+'1 febr 2018'!E49</f>
        <v>0</v>
      </c>
      <c r="F49" s="43"/>
      <c r="G49" s="44"/>
      <c r="H49" s="44"/>
      <c r="I49" s="44"/>
      <c r="J49" s="68">
        <f t="shared" si="0"/>
        <v>0</v>
      </c>
      <c r="K49" s="42"/>
      <c r="L49" s="44"/>
      <c r="M49" s="44"/>
      <c r="N49" s="44"/>
      <c r="O49" s="68">
        <f t="shared" si="1"/>
        <v>0</v>
      </c>
      <c r="P49" s="42"/>
      <c r="Q49" s="93" t="s">
        <v>55</v>
      </c>
      <c r="R49" s="93" t="s">
        <v>55</v>
      </c>
      <c r="S49" s="123">
        <f>IF(Q49="nee",0,IF((J49-O49)&lt;0,0,(J49-O49)*(tab!$C$19*tab!$H$8+tab!$D$23)))</f>
        <v>0</v>
      </c>
      <c r="T49" s="123">
        <f>IF((J49-O49)&lt;=0,0,IF((G49-L49)*tab!$E$29+(H49-M49)*tab!$F$29+(I49-N49)*tab!$G$29&lt;=0,0,(G49-L49)*tab!$E$29+(H49-M49)*tab!$F$29+(I49-N49)*tab!$G$29))</f>
        <v>0</v>
      </c>
      <c r="U49" s="123">
        <f t="shared" si="2"/>
        <v>0</v>
      </c>
      <c r="V49" s="181"/>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11">
        <f>+'1 febr 2018'!D50</f>
        <v>0</v>
      </c>
      <c r="E50" s="211">
        <f>+'1 febr 2018'!E50</f>
        <v>0</v>
      </c>
      <c r="F50" s="43"/>
      <c r="G50" s="44"/>
      <c r="H50" s="44"/>
      <c r="I50" s="44"/>
      <c r="J50" s="68">
        <f t="shared" si="0"/>
        <v>0</v>
      </c>
      <c r="K50" s="42"/>
      <c r="L50" s="44"/>
      <c r="M50" s="44"/>
      <c r="N50" s="44"/>
      <c r="O50" s="68">
        <f t="shared" si="1"/>
        <v>0</v>
      </c>
      <c r="P50" s="42"/>
      <c r="Q50" s="93" t="s">
        <v>55</v>
      </c>
      <c r="R50" s="93" t="s">
        <v>55</v>
      </c>
      <c r="S50" s="123">
        <f>IF(Q50="nee",0,IF((J50-O50)&lt;0,0,(J50-O50)*(tab!$C$19*tab!$H$8+tab!$D$23)))</f>
        <v>0</v>
      </c>
      <c r="T50" s="123">
        <f>IF((J50-O50)&lt;=0,0,IF((G50-L50)*tab!$E$29+(H50-M50)*tab!$F$29+(I50-N50)*tab!$G$29&lt;=0,0,(G50-L50)*tab!$E$29+(H50-M50)*tab!$F$29+(I50-N50)*tab!$G$29))</f>
        <v>0</v>
      </c>
      <c r="U50" s="123">
        <f t="shared" si="2"/>
        <v>0</v>
      </c>
      <c r="V50" s="181"/>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11">
        <f>+'1 febr 2018'!D51</f>
        <v>0</v>
      </c>
      <c r="E51" s="211">
        <f>+'1 febr 2018'!E51</f>
        <v>0</v>
      </c>
      <c r="F51" s="43"/>
      <c r="G51" s="44"/>
      <c r="H51" s="44"/>
      <c r="I51" s="44"/>
      <c r="J51" s="68">
        <f t="shared" si="0"/>
        <v>0</v>
      </c>
      <c r="K51" s="42"/>
      <c r="L51" s="44"/>
      <c r="M51" s="44"/>
      <c r="N51" s="44"/>
      <c r="O51" s="68">
        <f t="shared" si="1"/>
        <v>0</v>
      </c>
      <c r="P51" s="42"/>
      <c r="Q51" s="93" t="s">
        <v>55</v>
      </c>
      <c r="R51" s="93" t="s">
        <v>55</v>
      </c>
      <c r="S51" s="123">
        <f>IF(Q51="nee",0,IF((J51-O51)&lt;0,0,(J51-O51)*(tab!$C$19*tab!$H$8+tab!$D$23)))</f>
        <v>0</v>
      </c>
      <c r="T51" s="123">
        <f>IF((J51-O51)&lt;=0,0,IF((G51-L51)*tab!$E$29+(H51-M51)*tab!$F$29+(I51-N51)*tab!$G$29&lt;=0,0,(G51-L51)*tab!$E$29+(H51-M51)*tab!$F$29+(I51-N51)*tab!$G$29))</f>
        <v>0</v>
      </c>
      <c r="U51" s="123">
        <f t="shared" si="2"/>
        <v>0</v>
      </c>
      <c r="V51" s="181"/>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11">
        <f>+'1 febr 2018'!D52</f>
        <v>0</v>
      </c>
      <c r="E52" s="211">
        <f>+'1 febr 2018'!E52</f>
        <v>0</v>
      </c>
      <c r="F52" s="43"/>
      <c r="G52" s="44"/>
      <c r="H52" s="44"/>
      <c r="I52" s="44"/>
      <c r="J52" s="68">
        <f t="shared" si="0"/>
        <v>0</v>
      </c>
      <c r="K52" s="42"/>
      <c r="L52" s="44"/>
      <c r="M52" s="44"/>
      <c r="N52" s="44"/>
      <c r="O52" s="68">
        <f t="shared" si="1"/>
        <v>0</v>
      </c>
      <c r="P52" s="42"/>
      <c r="Q52" s="93" t="s">
        <v>55</v>
      </c>
      <c r="R52" s="93" t="s">
        <v>55</v>
      </c>
      <c r="S52" s="123">
        <f>IF(Q52="nee",0,IF((J52-O52)&lt;0,0,(J52-O52)*(tab!$C$19*tab!$H$8+tab!$D$23)))</f>
        <v>0</v>
      </c>
      <c r="T52" s="123">
        <f>IF((J52-O52)&lt;=0,0,IF((G52-L52)*tab!$E$29+(H52-M52)*tab!$F$29+(I52-N52)*tab!$G$29&lt;=0,0,(G52-L52)*tab!$E$29+(H52-M52)*tab!$F$29+(I52-N52)*tab!$G$29))</f>
        <v>0</v>
      </c>
      <c r="U52" s="123">
        <f t="shared" si="2"/>
        <v>0</v>
      </c>
      <c r="V52" s="181"/>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26485.317320000002</v>
      </c>
      <c r="T53" s="195">
        <f t="shared" si="4"/>
        <v>102516.00611199997</v>
      </c>
      <c r="U53" s="195">
        <f t="shared" si="4"/>
        <v>129001.32343199998</v>
      </c>
      <c r="V53" s="114"/>
      <c r="W53" s="196">
        <f>SUM(W23:W52)</f>
        <v>4476.01</v>
      </c>
      <c r="X53" s="196">
        <f>SUM(X23:X52)</f>
        <v>8337.5800000000017</v>
      </c>
      <c r="Y53" s="196">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63</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0"/>
      <c r="O56" s="49"/>
      <c r="P56" s="49"/>
      <c r="Q56" s="79" t="s">
        <v>87</v>
      </c>
      <c r="R56" s="81" t="s">
        <v>87</v>
      </c>
      <c r="S56" s="180" t="s">
        <v>78</v>
      </c>
      <c r="T56" s="106"/>
      <c r="U56" s="106"/>
      <c r="V56" s="106"/>
      <c r="W56" s="81" t="s">
        <v>76</v>
      </c>
      <c r="X56" s="35"/>
      <c r="Y56" s="35"/>
      <c r="Z56" s="41"/>
      <c r="AA56" s="16"/>
    </row>
    <row r="57" spans="2:27" ht="12" customHeight="1" x14ac:dyDescent="0.2">
      <c r="B57" s="18"/>
      <c r="C57" s="97"/>
      <c r="D57" s="38" t="s">
        <v>57</v>
      </c>
      <c r="E57" s="28"/>
      <c r="F57" s="27"/>
      <c r="G57" s="76" t="s">
        <v>108</v>
      </c>
      <c r="H57" s="39"/>
      <c r="I57" s="39"/>
      <c r="J57" s="39"/>
      <c r="K57" s="39"/>
      <c r="L57" s="76" t="s">
        <v>109</v>
      </c>
      <c r="M57" s="39"/>
      <c r="N57" s="39"/>
      <c r="O57" s="39"/>
      <c r="P57" s="39"/>
      <c r="Q57" s="81" t="s">
        <v>88</v>
      </c>
      <c r="R57" s="81" t="s">
        <v>90</v>
      </c>
      <c r="S57" s="76" t="s">
        <v>111</v>
      </c>
      <c r="T57" s="81"/>
      <c r="U57" s="40" t="s">
        <v>58</v>
      </c>
      <c r="V57" s="40"/>
      <c r="W57" s="76" t="s">
        <v>130</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89</v>
      </c>
      <c r="R58" s="81" t="s">
        <v>89</v>
      </c>
      <c r="S58" s="74" t="s">
        <v>67</v>
      </c>
      <c r="T58" s="74" t="s">
        <v>68</v>
      </c>
      <c r="U58" s="40" t="s">
        <v>112</v>
      </c>
      <c r="V58" s="40"/>
      <c r="W58" s="42" t="s">
        <v>67</v>
      </c>
      <c r="X58" s="42" t="s">
        <v>68</v>
      </c>
      <c r="Y58" s="40" t="s">
        <v>62</v>
      </c>
      <c r="Z58" s="5"/>
      <c r="AA58" s="22"/>
    </row>
    <row r="59" spans="2:27" ht="12" customHeight="1" x14ac:dyDescent="0.2">
      <c r="B59" s="18"/>
      <c r="C59" s="1">
        <v>1</v>
      </c>
      <c r="D59" s="67" t="str">
        <f t="shared" ref="D59:E88" si="5">+D23</f>
        <v>A</v>
      </c>
      <c r="E59" s="68" t="str">
        <f t="shared" si="5"/>
        <v>88SV</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IF(Q23="nee",0,IF((J23-O23)&lt;0,0,(J23-O23)*(tab!$C$20*tab!$H$8+tab!$D$23)))</f>
        <v>2735.2244720000003</v>
      </c>
      <c r="T59" s="123">
        <f>IF((J59-O59)&lt;=0,0,IF((G59-L59)*tab!$E$30+(H59-M59)*tab!$F$30+(I59-N59)*tab!$G$30&lt;=0,0,(G59-L59)*tab!$E$30+(H59-M59)*tab!$F$30+(I59-N59)*tab!$G$30))</f>
        <v>0</v>
      </c>
      <c r="U59" s="123">
        <f>IF(SUM(S59:T59)&lt;0,0,SUM(S59:T59))</f>
        <v>2735.2244720000003</v>
      </c>
      <c r="V59" s="181"/>
      <c r="W59" s="123">
        <f>IF(R59="nee",0,IF((J59-O59)&lt;0,0,(J59-O59)*tab!$C$58))</f>
        <v>559.23</v>
      </c>
      <c r="X59" s="123">
        <f>IF(R59="nee",0,IF((J59-O59)&lt;=0,0,IF((G59-L59)*tab!$G$57+(H59-M59)*tab!$H$57+(I59-N59)*tab!$I$57&lt;=0,0,(G59-L59)*tab!$G$57+(H59-M59)*tab!$H$57+(I59-N59)*tab!$I$57)))</f>
        <v>0</v>
      </c>
      <c r="Y59" s="123">
        <f>SUM(W59:X59)</f>
        <v>559.23</v>
      </c>
      <c r="Z59" s="5"/>
      <c r="AA59" s="22"/>
    </row>
    <row r="60" spans="2:27" ht="12" customHeight="1" x14ac:dyDescent="0.2">
      <c r="B60" s="18"/>
      <c r="C60" s="1">
        <v>2</v>
      </c>
      <c r="D60" s="67" t="str">
        <f t="shared" si="5"/>
        <v xml:space="preserve">B </v>
      </c>
      <c r="E60" s="68" t="str">
        <f t="shared" si="5"/>
        <v>88MK</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IF(Q24="nee",0,IF((J24-O24)&lt;0,0,(J24-O24)*(tab!$C$20*tab!$H$8+tab!$D$23)))</f>
        <v>2735.2244720000003</v>
      </c>
      <c r="T60" s="123">
        <f>IF((J60-O60)&lt;=0,0,IF((G60-L60)*tab!$E$30+(H60-M60)*tab!$F$30+(I60-N60)*tab!$G$30&lt;=0,0,(G60-L60)*tab!$E$30+(H60-M60)*tab!$F$30+(I60-N60)*tab!$G$30))</f>
        <v>0</v>
      </c>
      <c r="U60" s="123">
        <f t="shared" ref="U60:U88" si="9">IF(SUM(S60:T60)&lt;0,0,SUM(S60:T60))</f>
        <v>2735.2244720000003</v>
      </c>
      <c r="V60" s="181"/>
      <c r="W60" s="123">
        <f>IF(R60="nee",0,IF((J60-O60)&lt;0,0,(J60-O60)*tab!$C$58))</f>
        <v>559.23</v>
      </c>
      <c r="X60" s="123">
        <f>IF(R60="nee",0,IF((J60-O60)&lt;=0,0,IF((G60-L60)*tab!$G$57+(H60-M60)*tab!$H$57+(I60-N60)*tab!$I$57&lt;=0,0,(G60-L60)*tab!$G$57+(H60-M60)*tab!$H$57+(I60-N60)*tab!$I$57)))</f>
        <v>0</v>
      </c>
      <c r="Y60" s="123">
        <f t="shared" ref="Y60:Y88" si="10">SUM(W60:X60)</f>
        <v>559.23</v>
      </c>
      <c r="Z60" s="5"/>
      <c r="AA60" s="22"/>
    </row>
    <row r="61" spans="2:27" ht="12" customHeight="1" x14ac:dyDescent="0.2">
      <c r="B61" s="18"/>
      <c r="C61" s="1">
        <v>3</v>
      </c>
      <c r="D61" s="67">
        <f t="shared" si="5"/>
        <v>0</v>
      </c>
      <c r="E61" s="68">
        <f t="shared" si="5"/>
        <v>0</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IF(Q25="nee",0,IF((J25-O25)&lt;0,0,(J25-O25)*(tab!$C$20*tab!$H$8+tab!$D$23)))</f>
        <v>0</v>
      </c>
      <c r="T61" s="123">
        <f>IF((J61-O61)&lt;=0,0,IF((G61-L61)*tab!$E$30+(H61-M61)*tab!$F$30+(I61-N61)*tab!$G$30&lt;=0,0,(G61-L61)*tab!$E$30+(H61-M61)*tab!$F$30+(I61-N61)*tab!$G$30))</f>
        <v>0</v>
      </c>
      <c r="U61" s="123">
        <f t="shared" si="9"/>
        <v>0</v>
      </c>
      <c r="V61" s="181"/>
      <c r="W61" s="123">
        <f>IF(R61="nee",0,IF((J61-O61)&lt;0,0,(J61-O61)*tab!$C$58))</f>
        <v>0</v>
      </c>
      <c r="X61" s="123">
        <f>IF(R61="nee",0,IF((J61-O61)&lt;=0,0,IF((G61-L61)*tab!$G$57+(H61-M61)*tab!$H$57+(I61-N61)*tab!$I$57&lt;=0,0,(G61-L61)*tab!$G$57+(H61-M61)*tab!$H$57+(I61-N61)*tab!$I$57)))</f>
        <v>0</v>
      </c>
      <c r="Y61" s="123">
        <f t="shared" si="10"/>
        <v>0</v>
      </c>
      <c r="Z61" s="5"/>
      <c r="AA61" s="22"/>
    </row>
    <row r="62" spans="2:27" ht="12" customHeight="1" x14ac:dyDescent="0.2">
      <c r="B62" s="18"/>
      <c r="C62" s="1">
        <v>4</v>
      </c>
      <c r="D62" s="67">
        <f t="shared" si="5"/>
        <v>0</v>
      </c>
      <c r="E62" s="68">
        <f t="shared" si="5"/>
        <v>0</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IF(Q26="nee",0,IF((J26-O26)&lt;0,0,(J26-O26)*(tab!$C$20*tab!$H$8+tab!$D$23)))</f>
        <v>0</v>
      </c>
      <c r="T62" s="123">
        <f>IF((J62-O62)&lt;=0,0,IF((G62-L62)*tab!$E$30+(H62-M62)*tab!$F$30+(I62-N62)*tab!$G$30&lt;=0,0,(G62-L62)*tab!$E$30+(H62-M62)*tab!$F$30+(I62-N62)*tab!$G$30))</f>
        <v>0</v>
      </c>
      <c r="U62" s="123">
        <f t="shared" si="9"/>
        <v>0</v>
      </c>
      <c r="V62" s="181"/>
      <c r="W62" s="123">
        <f>IF(R62="nee",0,IF((J62-O62)&lt;0,0,(J62-O62)*tab!$C$58))</f>
        <v>0</v>
      </c>
      <c r="X62" s="123">
        <f>IF(R62="nee",0,IF((J62-O62)&lt;=0,0,IF((G62-L62)*tab!$G$57+(H62-M62)*tab!$H$57+(I62-N62)*tab!$I$57&lt;=0,0,(G62-L62)*tab!$G$57+(H62-M62)*tab!$H$57+(I62-N62)*tab!$I$57)))</f>
        <v>0</v>
      </c>
      <c r="Y62" s="123">
        <f t="shared" si="10"/>
        <v>0</v>
      </c>
      <c r="Z62" s="5"/>
      <c r="AA62" s="22"/>
    </row>
    <row r="63" spans="2:27" ht="12" customHeight="1" x14ac:dyDescent="0.2">
      <c r="B63" s="18"/>
      <c r="C63" s="1">
        <v>5</v>
      </c>
      <c r="D63" s="67">
        <f t="shared" si="5"/>
        <v>0</v>
      </c>
      <c r="E63" s="68">
        <f t="shared" si="5"/>
        <v>0</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IF(Q27="nee",0,IF((J27-O27)&lt;0,0,(J27-O27)*(tab!$C$20*tab!$H$8+tab!$D$23)))</f>
        <v>2735.2244720000003</v>
      </c>
      <c r="T63" s="123">
        <f>IF((J63-O63)&lt;=0,0,IF((G63-L63)*tab!$E$30+(H63-M63)*tab!$F$30+(I63-N63)*tab!$G$30&lt;=0,0,(G63-L63)*tab!$E$30+(H63-M63)*tab!$F$30+(I63-N63)*tab!$G$30))</f>
        <v>0</v>
      </c>
      <c r="U63" s="123">
        <f t="shared" si="9"/>
        <v>2735.2244720000003</v>
      </c>
      <c r="V63" s="181"/>
      <c r="W63" s="123">
        <f>IF(R63="nee",0,IF((J63-O63)&lt;0,0,(J63-O63)*tab!$C$58))</f>
        <v>0</v>
      </c>
      <c r="X63" s="123">
        <f>IF(R63="nee",0,IF((J63-O63)&lt;=0,0,IF((G63-L63)*tab!$G$57+(H63-M63)*tab!$H$57+(I63-N63)*tab!$I$57&lt;=0,0,(G63-L63)*tab!$G$57+(H63-M63)*tab!$H$57+(I63-N63)*tab!$I$57)))</f>
        <v>0</v>
      </c>
      <c r="Y63" s="123">
        <f t="shared" si="10"/>
        <v>0</v>
      </c>
      <c r="Z63" s="5"/>
      <c r="AA63" s="22"/>
    </row>
    <row r="64" spans="2:27" ht="12" customHeight="1" x14ac:dyDescent="0.2">
      <c r="B64" s="18"/>
      <c r="C64" s="1">
        <v>6</v>
      </c>
      <c r="D64" s="67">
        <f t="shared" si="5"/>
        <v>0</v>
      </c>
      <c r="E64" s="68">
        <f t="shared" si="5"/>
        <v>0</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IF(Q28="nee",0,IF((J28-O28)&lt;0,0,(J28-O28)*(tab!$C$20*tab!$H$8+tab!$D$23)))</f>
        <v>0</v>
      </c>
      <c r="T64" s="123">
        <f>IF((J64-O64)&lt;=0,0,IF((G64-L64)*tab!$E$30+(H64-M64)*tab!$F$30+(I64-N64)*tab!$G$30&lt;=0,0,(G64-L64)*tab!$E$30+(H64-M64)*tab!$F$30+(I64-N64)*tab!$G$30))</f>
        <v>0</v>
      </c>
      <c r="U64" s="123">
        <f t="shared" si="9"/>
        <v>0</v>
      </c>
      <c r="V64" s="181"/>
      <c r="W64" s="123">
        <f>IF(R64="nee",0,IF((J64-O64)&lt;0,0,(J64-O64)*tab!$C$58))</f>
        <v>0</v>
      </c>
      <c r="X64" s="123">
        <f>IF(R64="nee",0,IF((J64-O64)&lt;=0,0,IF((G64-L64)*tab!$G$57+(H64-M64)*tab!$H$57+(I64-N64)*tab!$I$57&lt;=0,0,(G64-L64)*tab!$G$57+(H64-M64)*tab!$H$57+(I64-N64)*tab!$I$57)))</f>
        <v>0</v>
      </c>
      <c r="Y64" s="123">
        <f t="shared" si="10"/>
        <v>0</v>
      </c>
      <c r="Z64" s="5"/>
      <c r="AA64" s="22"/>
    </row>
    <row r="65" spans="2:27" ht="12" customHeight="1" x14ac:dyDescent="0.2">
      <c r="B65" s="18"/>
      <c r="C65" s="1">
        <v>7</v>
      </c>
      <c r="D65" s="67">
        <f t="shared" si="5"/>
        <v>0</v>
      </c>
      <c r="E65" s="68">
        <f t="shared" si="5"/>
        <v>0</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IF(Q29="nee",0,IF((J29-O29)&lt;0,0,(J29-O29)*(tab!$C$20*tab!$H$8+tab!$D$23)))</f>
        <v>2735.2244720000003</v>
      </c>
      <c r="T65" s="123">
        <f>IF((J65-O65)&lt;=0,0,IF((G65-L65)*tab!$E$30+(H65-M65)*tab!$F$30+(I65-N65)*tab!$G$30&lt;=0,0,(G65-L65)*tab!$E$30+(H65-M65)*tab!$F$30+(I65-N65)*tab!$G$30))</f>
        <v>0</v>
      </c>
      <c r="U65" s="123">
        <f t="shared" si="9"/>
        <v>2735.2244720000003</v>
      </c>
      <c r="V65" s="181"/>
      <c r="W65" s="123">
        <f>IF(R65="nee",0,IF((J65-O65)&lt;0,0,(J65-O65)*tab!$C$58))</f>
        <v>0</v>
      </c>
      <c r="X65" s="123">
        <f>IF(R65="nee",0,IF((J65-O65)&lt;=0,0,IF((G65-L65)*tab!$G$57+(H65-M65)*tab!$H$57+(I65-N65)*tab!$I$57&lt;=0,0,(G65-L65)*tab!$G$57+(H65-M65)*tab!$H$57+(I65-N65)*tab!$I$57)))</f>
        <v>0</v>
      </c>
      <c r="Y65" s="123">
        <f t="shared" si="10"/>
        <v>0</v>
      </c>
      <c r="Z65" s="5"/>
      <c r="AA65" s="22"/>
    </row>
    <row r="66" spans="2:27" ht="12" customHeight="1" x14ac:dyDescent="0.2">
      <c r="B66" s="18"/>
      <c r="C66" s="1">
        <v>8</v>
      </c>
      <c r="D66" s="67">
        <f t="shared" si="5"/>
        <v>0</v>
      </c>
      <c r="E66" s="68">
        <f t="shared" si="5"/>
        <v>0</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IF(Q30="nee",0,IF((J30-O30)&lt;0,0,(J30-O30)*(tab!$C$20*tab!$H$8+tab!$D$23)))</f>
        <v>0</v>
      </c>
      <c r="T66" s="123">
        <f>IF((J66-O66)&lt;=0,0,IF((G66-L66)*tab!$E$30+(H66-M66)*tab!$F$30+(I66-N66)*tab!$G$30&lt;=0,0,(G66-L66)*tab!$E$30+(H66-M66)*tab!$F$30+(I66-N66)*tab!$G$30))</f>
        <v>0</v>
      </c>
      <c r="U66" s="123">
        <f t="shared" si="9"/>
        <v>0</v>
      </c>
      <c r="V66" s="181"/>
      <c r="W66" s="123">
        <f>IF(R66="nee",0,IF((J66-O66)&lt;0,0,(J66-O66)*tab!$C$58))</f>
        <v>0</v>
      </c>
      <c r="X66" s="123">
        <f>IF(R66="nee",0,IF((J66-O66)&lt;=0,0,IF((G66-L66)*tab!$G$57+(H66-M66)*tab!$H$57+(I66-N66)*tab!$I$57&lt;=0,0,(G66-L66)*tab!$G$57+(H66-M66)*tab!$H$57+(I66-N66)*tab!$I$57)))</f>
        <v>0</v>
      </c>
      <c r="Y66" s="123">
        <f t="shared" si="10"/>
        <v>0</v>
      </c>
      <c r="Z66" s="5"/>
      <c r="AA66" s="22"/>
    </row>
    <row r="67" spans="2:27" ht="12" customHeight="1" x14ac:dyDescent="0.2">
      <c r="B67" s="18"/>
      <c r="C67" s="1">
        <v>9</v>
      </c>
      <c r="D67" s="67">
        <f t="shared" si="5"/>
        <v>0</v>
      </c>
      <c r="E67" s="68">
        <f t="shared" si="5"/>
        <v>0</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IF(Q31="nee",0,IF((J31-O31)&lt;0,0,(J31-O31)*(tab!$C$20*tab!$H$8+tab!$D$23)))</f>
        <v>0</v>
      </c>
      <c r="T67" s="123">
        <f>IF((J67-O67)&lt;=0,0,IF((G67-L67)*tab!$E$30+(H67-M67)*tab!$F$30+(I67-N67)*tab!$G$30&lt;=0,0,(G67-L67)*tab!$E$30+(H67-M67)*tab!$F$30+(I67-N67)*tab!$G$30))</f>
        <v>0</v>
      </c>
      <c r="U67" s="123">
        <f t="shared" si="9"/>
        <v>0</v>
      </c>
      <c r="V67" s="181"/>
      <c r="W67" s="123">
        <f>IF(R67="nee",0,IF((J67-O67)&lt;0,0,(J67-O67)*tab!$C$58))</f>
        <v>0</v>
      </c>
      <c r="X67" s="123">
        <f>IF(R67="nee",0,IF((J67-O67)&lt;=0,0,IF((G67-L67)*tab!$G$57+(H67-M67)*tab!$H$57+(I67-N67)*tab!$I$57&lt;=0,0,(G67-L67)*tab!$G$57+(H67-M67)*tab!$H$57+(I67-N67)*tab!$I$57)))</f>
        <v>0</v>
      </c>
      <c r="Y67" s="123">
        <f t="shared" si="10"/>
        <v>0</v>
      </c>
      <c r="Z67" s="5"/>
      <c r="AA67" s="22"/>
    </row>
    <row r="68" spans="2:27" ht="12" customHeight="1" x14ac:dyDescent="0.2">
      <c r="B68" s="18"/>
      <c r="C68" s="1">
        <v>10</v>
      </c>
      <c r="D68" s="67">
        <f t="shared" si="5"/>
        <v>0</v>
      </c>
      <c r="E68" s="68">
        <f t="shared" si="5"/>
        <v>0</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IF(Q32="nee",0,IF((J32-O32)&lt;0,0,(J32-O32)*(tab!$C$20*tab!$H$8+tab!$D$23)))</f>
        <v>0</v>
      </c>
      <c r="T68" s="123">
        <f>IF((J68-O68)&lt;=0,0,IF((G68-L68)*tab!$E$30+(H68-M68)*tab!$F$30+(I68-N68)*tab!$G$30&lt;=0,0,(G68-L68)*tab!$E$30+(H68-M68)*tab!$F$30+(I68-N68)*tab!$G$30))</f>
        <v>0</v>
      </c>
      <c r="U68" s="123">
        <f t="shared" si="9"/>
        <v>0</v>
      </c>
      <c r="V68" s="181"/>
      <c r="W68" s="123">
        <f>IF(R68="nee",0,IF((J68-O68)&lt;0,0,(J68-O68)*tab!$C$58))</f>
        <v>0</v>
      </c>
      <c r="X68" s="123">
        <f>IF(R68="nee",0,IF((J68-O68)&lt;=0,0,IF((G68-L68)*tab!$G$57+(H68-M68)*tab!$H$57+(I68-N68)*tab!$I$57&lt;=0,0,(G68-L68)*tab!$G$57+(H68-M68)*tab!$H$57+(I68-N68)*tab!$I$57)))</f>
        <v>0</v>
      </c>
      <c r="Y68" s="123">
        <f t="shared" si="10"/>
        <v>0</v>
      </c>
      <c r="Z68" s="5"/>
      <c r="AA68" s="22"/>
    </row>
    <row r="69" spans="2:27" ht="12" customHeight="1" x14ac:dyDescent="0.2">
      <c r="B69" s="18"/>
      <c r="C69" s="1">
        <v>11</v>
      </c>
      <c r="D69" s="67">
        <f t="shared" si="5"/>
        <v>0</v>
      </c>
      <c r="E69" s="68">
        <f t="shared" si="5"/>
        <v>0</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IF(Q33="nee",0,IF((J33-O33)&lt;0,0,(J33-O33)*(tab!$C$20*tab!$H$8+tab!$D$23)))</f>
        <v>0</v>
      </c>
      <c r="T69" s="123">
        <f>IF((J69-O69)&lt;=0,0,IF((G69-L69)*tab!$E$30+(H69-M69)*tab!$F$30+(I69-N69)*tab!$G$30&lt;=0,0,(G69-L69)*tab!$E$30+(H69-M69)*tab!$F$30+(I69-N69)*tab!$G$30))</f>
        <v>0</v>
      </c>
      <c r="U69" s="123">
        <f t="shared" si="9"/>
        <v>0</v>
      </c>
      <c r="V69" s="181"/>
      <c r="W69" s="123">
        <f>IF(R69="nee",0,IF((J69-O69)&lt;0,0,(J69-O69)*tab!$C$58))</f>
        <v>0</v>
      </c>
      <c r="X69" s="123">
        <f>IF(R69="nee",0,IF((J69-O69)&lt;=0,0,IF((G69-L69)*tab!$G$57+(H69-M69)*tab!$H$57+(I69-N69)*tab!$I$57&lt;=0,0,(G69-L69)*tab!$G$57+(H69-M69)*tab!$H$57+(I69-N69)*tab!$I$57)))</f>
        <v>0</v>
      </c>
      <c r="Y69" s="123">
        <f t="shared" si="10"/>
        <v>0</v>
      </c>
      <c r="Z69" s="5"/>
      <c r="AA69" s="22"/>
    </row>
    <row r="70" spans="2:27" ht="12" customHeight="1" x14ac:dyDescent="0.2">
      <c r="B70" s="18"/>
      <c r="C70" s="1">
        <v>12</v>
      </c>
      <c r="D70" s="67">
        <f t="shared" si="5"/>
        <v>0</v>
      </c>
      <c r="E70" s="68">
        <f t="shared" si="5"/>
        <v>0</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IF(Q34="nee",0,IF((J34-O34)&lt;0,0,(J34-O34)*(tab!$C$20*tab!$H$8+tab!$D$23)))</f>
        <v>8205.6734160000015</v>
      </c>
      <c r="T70" s="123">
        <f>IF((J70-O70)&lt;=0,0,IF((G70-L70)*tab!$E$30+(H70-M70)*tab!$F$30+(I70-N70)*tab!$G$30&lt;=0,0,(G70-L70)*tab!$E$30+(H70-M70)*tab!$F$30+(I70-N70)*tab!$G$30))</f>
        <v>41893.233319999999</v>
      </c>
      <c r="U70" s="123">
        <f t="shared" si="9"/>
        <v>50098.906736000004</v>
      </c>
      <c r="V70" s="181"/>
      <c r="W70" s="123">
        <f>IF(R70="nee",0,IF((J70-O70)&lt;0,0,(J70-O70)*tab!$C$58))</f>
        <v>1677.69</v>
      </c>
      <c r="X70" s="123">
        <f>IF(R70="nee",0,IF((J70-O70)&lt;=0,0,IF((G70-L70)*tab!$G$57+(H70-M70)*tab!$H$57+(I70-N70)*tab!$I$57&lt;=0,0,(G70-L70)*tab!$G$57+(H70-M70)*tab!$H$57+(I70-N70)*tab!$I$57)))</f>
        <v>3419.42</v>
      </c>
      <c r="Y70" s="123">
        <f t="shared" si="10"/>
        <v>5097.1100000000006</v>
      </c>
      <c r="Z70" s="5"/>
      <c r="AA70" s="22"/>
    </row>
    <row r="71" spans="2:27" ht="12" customHeight="1" x14ac:dyDescent="0.2">
      <c r="B71" s="18"/>
      <c r="C71" s="1">
        <v>13</v>
      </c>
      <c r="D71" s="67">
        <f t="shared" si="5"/>
        <v>0</v>
      </c>
      <c r="E71" s="68">
        <f t="shared" si="5"/>
        <v>0</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IF(Q35="nee",0,IF((J35-O35)&lt;0,0,(J35-O35)*(tab!$C$20*tab!$H$8+tab!$D$23)))</f>
        <v>0</v>
      </c>
      <c r="T71" s="123">
        <f>IF((J71-O71)&lt;=0,0,IF((G71-L71)*tab!$E$30+(H71-M71)*tab!$F$30+(I71-N71)*tab!$G$30&lt;=0,0,(G71-L71)*tab!$E$30+(H71-M71)*tab!$F$30+(I71-N71)*tab!$G$30))</f>
        <v>0</v>
      </c>
      <c r="U71" s="123">
        <f t="shared" si="9"/>
        <v>0</v>
      </c>
      <c r="V71" s="181"/>
      <c r="W71" s="123">
        <f>IF(R71="nee",0,IF((J71-O71)&lt;0,0,(J71-O71)*tab!$C$58))</f>
        <v>0</v>
      </c>
      <c r="X71" s="123">
        <f>IF(R71="nee",0,IF((J71-O71)&lt;=0,0,IF((G71-L71)*tab!$G$57+(H71-M71)*tab!$H$57+(I71-N71)*tab!$I$57&lt;=0,0,(G71-L71)*tab!$G$57+(H71-M71)*tab!$H$57+(I71-N71)*tab!$I$57)))</f>
        <v>0</v>
      </c>
      <c r="Y71" s="123">
        <f t="shared" si="10"/>
        <v>0</v>
      </c>
      <c r="Z71" s="5"/>
      <c r="AA71" s="22"/>
    </row>
    <row r="72" spans="2:27" ht="12" customHeight="1" x14ac:dyDescent="0.2">
      <c r="B72" s="18"/>
      <c r="C72" s="1">
        <v>14</v>
      </c>
      <c r="D72" s="67">
        <f t="shared" si="5"/>
        <v>0</v>
      </c>
      <c r="E72" s="68">
        <f t="shared" si="5"/>
        <v>0</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IF(Q36="nee",0,IF((J36-O36)&lt;0,0,(J36-O36)*(tab!$C$20*tab!$H$8+tab!$D$23)))</f>
        <v>0</v>
      </c>
      <c r="T72" s="123">
        <f>IF((J72-O72)&lt;=0,0,IF((G72-L72)*tab!$E$30+(H72-M72)*tab!$F$30+(I72-N72)*tab!$G$30&lt;=0,0,(G72-L72)*tab!$E$30+(H72-M72)*tab!$F$30+(I72-N72)*tab!$G$30))</f>
        <v>0</v>
      </c>
      <c r="U72" s="123">
        <f t="shared" si="9"/>
        <v>0</v>
      </c>
      <c r="V72" s="181"/>
      <c r="W72" s="123">
        <f>IF(R72="nee",0,IF((J72-O72)&lt;0,0,(J72-O72)*tab!$C$58))</f>
        <v>0</v>
      </c>
      <c r="X72" s="123">
        <f>IF(R72="nee",0,IF((J72-O72)&lt;=0,0,IF((G72-L72)*tab!$G$57+(H72-M72)*tab!$H$57+(I72-N72)*tab!$I$57&lt;=0,0,(G72-L72)*tab!$G$57+(H72-M72)*tab!$H$57+(I72-N72)*tab!$I$57)))</f>
        <v>0</v>
      </c>
      <c r="Y72" s="123">
        <f t="shared" si="10"/>
        <v>0</v>
      </c>
      <c r="Z72" s="5"/>
      <c r="AA72" s="22"/>
    </row>
    <row r="73" spans="2:27" ht="12" customHeight="1" x14ac:dyDescent="0.2">
      <c r="B73" s="18"/>
      <c r="C73" s="1">
        <v>15</v>
      </c>
      <c r="D73" s="67">
        <f t="shared" si="5"/>
        <v>0</v>
      </c>
      <c r="E73" s="68">
        <f t="shared" si="5"/>
        <v>0</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IF(Q37="nee",0,IF((J37-O37)&lt;0,0,(J37-O37)*(tab!$C$20*tab!$H$8+tab!$D$23)))</f>
        <v>0</v>
      </c>
      <c r="T73" s="123">
        <f>IF((J73-O73)&lt;=0,0,IF((G73-L73)*tab!$E$30+(H73-M73)*tab!$F$30+(I73-N73)*tab!$G$30&lt;=0,0,(G73-L73)*tab!$E$30+(H73-M73)*tab!$F$30+(I73-N73)*tab!$G$30))</f>
        <v>0</v>
      </c>
      <c r="U73" s="123">
        <f t="shared" si="9"/>
        <v>0</v>
      </c>
      <c r="V73" s="181"/>
      <c r="W73" s="123">
        <f>IF(R73="nee",0,IF((J73-O73)&lt;0,0,(J73-O73)*tab!$C$58))</f>
        <v>0</v>
      </c>
      <c r="X73" s="123">
        <f>IF(R73="nee",0,IF((J73-O73)&lt;=0,0,IF((G73-L73)*tab!$G$57+(H73-M73)*tab!$H$57+(I73-N73)*tab!$I$57&lt;=0,0,(G73-L73)*tab!$G$57+(H73-M73)*tab!$H$57+(I73-N73)*tab!$I$57)))</f>
        <v>0</v>
      </c>
      <c r="Y73" s="123">
        <f t="shared" si="10"/>
        <v>0</v>
      </c>
      <c r="Z73" s="5"/>
      <c r="AA73" s="22"/>
    </row>
    <row r="74" spans="2:27" ht="12" customHeight="1" x14ac:dyDescent="0.2">
      <c r="B74" s="18"/>
      <c r="C74" s="1">
        <v>16</v>
      </c>
      <c r="D74" s="67">
        <f t="shared" si="5"/>
        <v>0</v>
      </c>
      <c r="E74" s="68">
        <f t="shared" si="5"/>
        <v>0</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IF(Q38="nee",0,IF((J38-O38)&lt;0,0,(J38-O38)*(tab!$C$20*tab!$H$8+tab!$D$23)))</f>
        <v>0</v>
      </c>
      <c r="T74" s="123">
        <f>IF((J74-O74)&lt;=0,0,IF((G74-L74)*tab!$E$30+(H74-M74)*tab!$F$30+(I74-N74)*tab!$G$30&lt;=0,0,(G74-L74)*tab!$E$30+(H74-M74)*tab!$F$30+(I74-N74)*tab!$G$30))</f>
        <v>0</v>
      </c>
      <c r="U74" s="123">
        <f t="shared" si="9"/>
        <v>0</v>
      </c>
      <c r="V74" s="181"/>
      <c r="W74" s="123">
        <f>IF(R74="nee",0,IF((J74-O74)&lt;0,0,(J74-O74)*tab!$C$58))</f>
        <v>0</v>
      </c>
      <c r="X74" s="123">
        <f>IF(R74="nee",0,IF((J74-O74)&lt;=0,0,IF((G74-L74)*tab!$G$57+(H74-M74)*tab!$H$57+(I74-N74)*tab!$I$57&lt;=0,0,(G74-L74)*tab!$G$57+(H74-M74)*tab!$H$57+(I74-N74)*tab!$I$57)))</f>
        <v>0</v>
      </c>
      <c r="Y74" s="123">
        <f t="shared" si="10"/>
        <v>0</v>
      </c>
      <c r="Z74" s="5"/>
      <c r="AA74" s="22"/>
    </row>
    <row r="75" spans="2:27" ht="12" customHeight="1" x14ac:dyDescent="0.2">
      <c r="B75" s="18"/>
      <c r="C75" s="1">
        <v>17</v>
      </c>
      <c r="D75" s="67">
        <f t="shared" si="5"/>
        <v>0</v>
      </c>
      <c r="E75" s="68">
        <f t="shared" si="5"/>
        <v>0</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IF(Q39="nee",0,IF((J39-O39)&lt;0,0,(J39-O39)*(tab!$C$20*tab!$H$8+tab!$D$23)))</f>
        <v>0</v>
      </c>
      <c r="T75" s="123">
        <f>IF((J75-O75)&lt;=0,0,IF((G75-L75)*tab!$E$30+(H75-M75)*tab!$F$30+(I75-N75)*tab!$G$30&lt;=0,0,(G75-L75)*tab!$E$30+(H75-M75)*tab!$F$30+(I75-N75)*tab!$G$30))</f>
        <v>0</v>
      </c>
      <c r="U75" s="123">
        <f t="shared" si="9"/>
        <v>0</v>
      </c>
      <c r="V75" s="181"/>
      <c r="W75" s="123">
        <f>IF(R75="nee",0,IF((J75-O75)&lt;0,0,(J75-O75)*tab!$C$58))</f>
        <v>0</v>
      </c>
      <c r="X75" s="123">
        <f>IF(R75="nee",0,IF((J75-O75)&lt;=0,0,IF((G75-L75)*tab!$G$57+(H75-M75)*tab!$H$57+(I75-N75)*tab!$I$57&lt;=0,0,(G75-L75)*tab!$G$57+(H75-M75)*tab!$H$57+(I75-N75)*tab!$I$57)))</f>
        <v>0</v>
      </c>
      <c r="Y75" s="123">
        <f t="shared" si="10"/>
        <v>0</v>
      </c>
      <c r="Z75" s="5"/>
      <c r="AA75" s="22"/>
    </row>
    <row r="76" spans="2:27" ht="12" customHeight="1" x14ac:dyDescent="0.2">
      <c r="B76" s="18"/>
      <c r="C76" s="1">
        <v>18</v>
      </c>
      <c r="D76" s="67">
        <f t="shared" si="5"/>
        <v>0</v>
      </c>
      <c r="E76" s="68">
        <f t="shared" si="5"/>
        <v>0</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IF(Q40="nee",0,IF((J40-O40)&lt;0,0,(J40-O40)*(tab!$C$20*tab!$H$8+tab!$D$23)))</f>
        <v>0</v>
      </c>
      <c r="T76" s="123">
        <f>IF((J76-O76)&lt;=0,0,IF((G76-L76)*tab!$E$30+(H76-M76)*tab!$F$30+(I76-N76)*tab!$G$30&lt;=0,0,(G76-L76)*tab!$E$30+(H76-M76)*tab!$F$30+(I76-N76)*tab!$G$30))</f>
        <v>0</v>
      </c>
      <c r="U76" s="123">
        <f t="shared" si="9"/>
        <v>0</v>
      </c>
      <c r="V76" s="181"/>
      <c r="W76" s="123">
        <f>IF(R76="nee",0,IF((J76-O76)&lt;0,0,(J76-O76)*tab!$C$58))</f>
        <v>0</v>
      </c>
      <c r="X76" s="123">
        <f>IF(R76="nee",0,IF((J76-O76)&lt;=0,0,IF((G76-L76)*tab!$G$57+(H76-M76)*tab!$H$57+(I76-N76)*tab!$I$57&lt;=0,0,(G76-L76)*tab!$G$57+(H76-M76)*tab!$H$57+(I76-N76)*tab!$I$57)))</f>
        <v>0</v>
      </c>
      <c r="Y76" s="123">
        <f t="shared" si="10"/>
        <v>0</v>
      </c>
      <c r="Z76" s="5"/>
      <c r="AA76" s="22"/>
    </row>
    <row r="77" spans="2:27" ht="12" customHeight="1" x14ac:dyDescent="0.2">
      <c r="B77" s="18"/>
      <c r="C77" s="1">
        <v>19</v>
      </c>
      <c r="D77" s="67">
        <f t="shared" si="5"/>
        <v>0</v>
      </c>
      <c r="E77" s="68">
        <f t="shared" si="5"/>
        <v>0</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IF(Q41="nee",0,IF((J41-O41)&lt;0,0,(J41-O41)*(tab!$C$20*tab!$H$8+tab!$D$23)))</f>
        <v>0</v>
      </c>
      <c r="T77" s="123">
        <f>IF((J77-O77)&lt;=0,0,IF((G77-L77)*tab!$E$30+(H77-M77)*tab!$F$30+(I77-N77)*tab!$G$30&lt;=0,0,(G77-L77)*tab!$E$30+(H77-M77)*tab!$F$30+(I77-N77)*tab!$G$30))</f>
        <v>0</v>
      </c>
      <c r="U77" s="123">
        <f t="shared" si="9"/>
        <v>0</v>
      </c>
      <c r="V77" s="181"/>
      <c r="W77" s="123">
        <f>IF(R77="nee",0,IF((J77-O77)&lt;0,0,(J77-O77)*tab!$C$58))</f>
        <v>0</v>
      </c>
      <c r="X77" s="123">
        <f>IF(R77="nee",0,IF((J77-O77)&lt;=0,0,IF((G77-L77)*tab!$G$57+(H77-M77)*tab!$H$57+(I77-N77)*tab!$I$57&lt;=0,0,(G77-L77)*tab!$G$57+(H77-M77)*tab!$H$57+(I77-N77)*tab!$I$57)))</f>
        <v>0</v>
      </c>
      <c r="Y77" s="123">
        <f t="shared" si="10"/>
        <v>0</v>
      </c>
      <c r="Z77" s="5"/>
      <c r="AA77" s="22"/>
    </row>
    <row r="78" spans="2:27" ht="12" customHeight="1" x14ac:dyDescent="0.2">
      <c r="B78" s="18"/>
      <c r="C78" s="1">
        <v>20</v>
      </c>
      <c r="D78" s="67">
        <f t="shared" si="5"/>
        <v>0</v>
      </c>
      <c r="E78" s="68">
        <f t="shared" si="5"/>
        <v>0</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IF(Q42="nee",0,IF((J42-O42)&lt;0,0,(J42-O42)*(tab!$C$20*tab!$H$8+tab!$D$23)))</f>
        <v>0</v>
      </c>
      <c r="T78" s="123">
        <f>IF((J78-O78)&lt;=0,0,IF((G78-L78)*tab!$E$30+(H78-M78)*tab!$F$30+(I78-N78)*tab!$G$30&lt;=0,0,(G78-L78)*tab!$E$30+(H78-M78)*tab!$F$30+(I78-N78)*tab!$G$30))</f>
        <v>0</v>
      </c>
      <c r="U78" s="123">
        <f t="shared" si="9"/>
        <v>0</v>
      </c>
      <c r="V78" s="181"/>
      <c r="W78" s="123">
        <f>IF(R78="nee",0,IF((J78-O78)&lt;0,0,(J78-O78)*tab!$C$58))</f>
        <v>0</v>
      </c>
      <c r="X78" s="123">
        <f>IF(R78="nee",0,IF((J78-O78)&lt;=0,0,IF((G78-L78)*tab!$G$57+(H78-M78)*tab!$H$57+(I78-N78)*tab!$I$57&lt;=0,0,(G78-L78)*tab!$G$57+(H78-M78)*tab!$H$57+(I78-N78)*tab!$I$57)))</f>
        <v>0</v>
      </c>
      <c r="Y78" s="123">
        <f t="shared" si="10"/>
        <v>0</v>
      </c>
      <c r="Z78" s="5"/>
      <c r="AA78" s="22"/>
    </row>
    <row r="79" spans="2:27" ht="12" customHeight="1" x14ac:dyDescent="0.2">
      <c r="B79" s="18"/>
      <c r="C79" s="1">
        <v>21</v>
      </c>
      <c r="D79" s="67">
        <f t="shared" si="5"/>
        <v>0</v>
      </c>
      <c r="E79" s="68">
        <f t="shared" si="5"/>
        <v>0</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IF(Q43="nee",0,IF((J43-O43)&lt;0,0,(J43-O43)*(tab!$C$20*tab!$H$8+tab!$D$23)))</f>
        <v>0</v>
      </c>
      <c r="T79" s="123">
        <f>IF((J79-O79)&lt;=0,0,IF((G79-L79)*tab!$E$30+(H79-M79)*tab!$F$30+(I79-N79)*tab!$G$30&lt;=0,0,(G79-L79)*tab!$E$30+(H79-M79)*tab!$F$30+(I79-N79)*tab!$G$30))</f>
        <v>0</v>
      </c>
      <c r="U79" s="123">
        <f t="shared" si="9"/>
        <v>0</v>
      </c>
      <c r="V79" s="181"/>
      <c r="W79" s="123">
        <f>IF(R79="nee",0,IF((J79-O79)&lt;0,0,(J79-O79)*tab!$C$58))</f>
        <v>0</v>
      </c>
      <c r="X79" s="123">
        <f>IF(R79="nee",0,IF((J79-O79)&lt;=0,0,IF((G79-L79)*tab!$G$57+(H79-M79)*tab!$H$57+(I79-N79)*tab!$I$57&lt;=0,0,(G79-L79)*tab!$G$57+(H79-M79)*tab!$H$57+(I79-N79)*tab!$I$57)))</f>
        <v>0</v>
      </c>
      <c r="Y79" s="123">
        <f t="shared" si="10"/>
        <v>0</v>
      </c>
      <c r="Z79" s="5"/>
      <c r="AA79" s="22"/>
    </row>
    <row r="80" spans="2:27" ht="12" customHeight="1" x14ac:dyDescent="0.2">
      <c r="B80" s="18"/>
      <c r="C80" s="1">
        <v>22</v>
      </c>
      <c r="D80" s="67">
        <f t="shared" si="5"/>
        <v>0</v>
      </c>
      <c r="E80" s="68">
        <f t="shared" si="5"/>
        <v>0</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IF(Q44="nee",0,IF((J44-O44)&lt;0,0,(J44-O44)*(tab!$C$20*tab!$H$8+tab!$D$23)))</f>
        <v>0</v>
      </c>
      <c r="T80" s="123">
        <f>IF((J80-O80)&lt;=0,0,IF((G80-L80)*tab!$E$30+(H80-M80)*tab!$F$30+(I80-N80)*tab!$G$30&lt;=0,0,(G80-L80)*tab!$E$30+(H80-M80)*tab!$F$30+(I80-N80)*tab!$G$30))</f>
        <v>0</v>
      </c>
      <c r="U80" s="123">
        <f t="shared" si="9"/>
        <v>0</v>
      </c>
      <c r="V80" s="181"/>
      <c r="W80" s="123">
        <f>IF(R80="nee",0,IF((J80-O80)&lt;0,0,(J80-O80)*tab!$C$58))</f>
        <v>0</v>
      </c>
      <c r="X80" s="123">
        <f>IF(R80="nee",0,IF((J80-O80)&lt;=0,0,IF((G80-L80)*tab!$G$57+(H80-M80)*tab!$H$57+(I80-N80)*tab!$I$57&lt;=0,0,(G80-L80)*tab!$G$57+(H80-M80)*tab!$H$57+(I80-N80)*tab!$I$57)))</f>
        <v>0</v>
      </c>
      <c r="Y80" s="123">
        <f t="shared" si="10"/>
        <v>0</v>
      </c>
      <c r="Z80" s="5"/>
      <c r="AA80" s="22"/>
    </row>
    <row r="81" spans="2:27" ht="12" customHeight="1" x14ac:dyDescent="0.2">
      <c r="B81" s="18"/>
      <c r="C81" s="1">
        <v>23</v>
      </c>
      <c r="D81" s="67">
        <f t="shared" si="5"/>
        <v>0</v>
      </c>
      <c r="E81" s="68">
        <f t="shared" si="5"/>
        <v>0</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IF(Q45="nee",0,IF((J45-O45)&lt;0,0,(J45-O45)*(tab!$C$20*tab!$H$8+tab!$D$23)))</f>
        <v>0</v>
      </c>
      <c r="T81" s="123">
        <f>IF((J81-O81)&lt;=0,0,IF((G81-L81)*tab!$E$30+(H81-M81)*tab!$F$30+(I81-N81)*tab!$G$30&lt;=0,0,(G81-L81)*tab!$E$30+(H81-M81)*tab!$F$30+(I81-N81)*tab!$G$30))</f>
        <v>0</v>
      </c>
      <c r="U81" s="123">
        <f t="shared" si="9"/>
        <v>0</v>
      </c>
      <c r="V81" s="181"/>
      <c r="W81" s="123">
        <f>IF(R81="nee",0,IF((J81-O81)&lt;0,0,(J81-O81)*tab!$C$58))</f>
        <v>0</v>
      </c>
      <c r="X81" s="123">
        <f>IF(R81="nee",0,IF((J81-O81)&lt;=0,0,IF((G81-L81)*tab!$G$57+(H81-M81)*tab!$H$57+(I81-N81)*tab!$I$57&lt;=0,0,(G81-L81)*tab!$G$57+(H81-M81)*tab!$H$57+(I81-N81)*tab!$I$57)))</f>
        <v>0</v>
      </c>
      <c r="Y81" s="123">
        <f t="shared" si="10"/>
        <v>0</v>
      </c>
      <c r="Z81" s="5"/>
      <c r="AA81" s="22"/>
    </row>
    <row r="82" spans="2:27" ht="12" customHeight="1" x14ac:dyDescent="0.2">
      <c r="B82" s="18"/>
      <c r="C82" s="1">
        <v>24</v>
      </c>
      <c r="D82" s="67">
        <f t="shared" si="5"/>
        <v>0</v>
      </c>
      <c r="E82" s="68">
        <f t="shared" si="5"/>
        <v>0</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IF(Q46="nee",0,IF((J46-O46)&lt;0,0,(J46-O46)*(tab!$C$20*tab!$H$8+tab!$D$23)))</f>
        <v>0</v>
      </c>
      <c r="T82" s="123">
        <f>IF((J82-O82)&lt;=0,0,IF((G82-L82)*tab!$E$30+(H82-M82)*tab!$F$30+(I82-N82)*tab!$G$30&lt;=0,0,(G82-L82)*tab!$E$30+(H82-M82)*tab!$F$30+(I82-N82)*tab!$G$30))</f>
        <v>0</v>
      </c>
      <c r="U82" s="123">
        <f t="shared" si="9"/>
        <v>0</v>
      </c>
      <c r="V82" s="181"/>
      <c r="W82" s="123">
        <f>IF(R82="nee",0,IF((J82-O82)&lt;0,0,(J82-O82)*tab!$C$58))</f>
        <v>0</v>
      </c>
      <c r="X82" s="123">
        <f>IF(R82="nee",0,IF((J82-O82)&lt;=0,0,IF((G82-L82)*tab!$G$57+(H82-M82)*tab!$H$57+(I82-N82)*tab!$I$57&lt;=0,0,(G82-L82)*tab!$G$57+(H82-M82)*tab!$H$57+(I82-N82)*tab!$I$57)))</f>
        <v>0</v>
      </c>
      <c r="Y82" s="123">
        <f t="shared" si="10"/>
        <v>0</v>
      </c>
      <c r="Z82" s="5"/>
      <c r="AA82" s="22"/>
    </row>
    <row r="83" spans="2:27" ht="12" customHeight="1" x14ac:dyDescent="0.2">
      <c r="B83" s="18"/>
      <c r="C83" s="1">
        <v>25</v>
      </c>
      <c r="D83" s="67">
        <f t="shared" si="5"/>
        <v>0</v>
      </c>
      <c r="E83" s="68">
        <f t="shared" si="5"/>
        <v>0</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IF(Q47="nee",0,IF((J47-O47)&lt;0,0,(J47-O47)*(tab!$C$20*tab!$H$8+tab!$D$23)))</f>
        <v>0</v>
      </c>
      <c r="T83" s="123">
        <f>IF((J83-O83)&lt;=0,0,IF((G83-L83)*tab!$E$30+(H83-M83)*tab!$F$30+(I83-N83)*tab!$G$30&lt;=0,0,(G83-L83)*tab!$E$30+(H83-M83)*tab!$F$30+(I83-N83)*tab!$G$30))</f>
        <v>0</v>
      </c>
      <c r="U83" s="123">
        <f t="shared" si="9"/>
        <v>0</v>
      </c>
      <c r="V83" s="181"/>
      <c r="W83" s="123">
        <f>IF(R83="nee",0,IF((J83-O83)&lt;0,0,(J83-O83)*tab!$C$58))</f>
        <v>0</v>
      </c>
      <c r="X83" s="123">
        <f>IF(R83="nee",0,IF((J83-O83)&lt;=0,0,IF((G83-L83)*tab!$G$57+(H83-M83)*tab!$H$57+(I83-N83)*tab!$I$57&lt;=0,0,(G83-L83)*tab!$G$57+(H83-M83)*tab!$H$57+(I83-N83)*tab!$I$57)))</f>
        <v>0</v>
      </c>
      <c r="Y83" s="123">
        <f t="shared" si="10"/>
        <v>0</v>
      </c>
      <c r="Z83" s="5"/>
      <c r="AA83" s="22"/>
    </row>
    <row r="84" spans="2:27" ht="12" customHeight="1" x14ac:dyDescent="0.2">
      <c r="B84" s="18"/>
      <c r="C84" s="1">
        <v>26</v>
      </c>
      <c r="D84" s="67">
        <f t="shared" si="5"/>
        <v>0</v>
      </c>
      <c r="E84" s="68">
        <f t="shared" si="5"/>
        <v>0</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IF(Q48="nee",0,IF((J48-O48)&lt;0,0,(J48-O48)*(tab!$C$20*tab!$H$8+tab!$D$23)))</f>
        <v>0</v>
      </c>
      <c r="T84" s="123">
        <f>IF((J84-O84)&lt;=0,0,IF((G84-L84)*tab!$E$30+(H84-M84)*tab!$F$30+(I84-N84)*tab!$G$30&lt;=0,0,(G84-L84)*tab!$E$30+(H84-M84)*tab!$F$30+(I84-N84)*tab!$G$30))</f>
        <v>0</v>
      </c>
      <c r="U84" s="123">
        <f t="shared" si="9"/>
        <v>0</v>
      </c>
      <c r="V84" s="181"/>
      <c r="W84" s="123">
        <f>IF(R84="nee",0,IF((J84-O84)&lt;0,0,(J84-O84)*tab!$C$58))</f>
        <v>0</v>
      </c>
      <c r="X84" s="123">
        <f>IF(R84="nee",0,IF((J84-O84)&lt;=0,0,IF((G84-L84)*tab!$G$57+(H84-M84)*tab!$H$57+(I84-N84)*tab!$I$57&lt;=0,0,(G84-L84)*tab!$G$57+(H84-M84)*tab!$H$57+(I84-N84)*tab!$I$57)))</f>
        <v>0</v>
      </c>
      <c r="Y84" s="123">
        <f t="shared" si="10"/>
        <v>0</v>
      </c>
      <c r="Z84" s="5"/>
      <c r="AA84" s="22"/>
    </row>
    <row r="85" spans="2:27" ht="12" customHeight="1" x14ac:dyDescent="0.2">
      <c r="B85" s="18"/>
      <c r="C85" s="1">
        <v>27</v>
      </c>
      <c r="D85" s="67">
        <f t="shared" si="5"/>
        <v>0</v>
      </c>
      <c r="E85" s="68">
        <f t="shared" si="5"/>
        <v>0</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IF(Q49="nee",0,IF((J49-O49)&lt;0,0,(J49-O49)*(tab!$C$20*tab!$H$8+tab!$D$23)))</f>
        <v>0</v>
      </c>
      <c r="T85" s="123">
        <f>IF((J85-O85)&lt;=0,0,IF((G85-L85)*tab!$E$30+(H85-M85)*tab!$F$30+(I85-N85)*tab!$G$30&lt;=0,0,(G85-L85)*tab!$E$30+(H85-M85)*tab!$F$30+(I85-N85)*tab!$G$30))</f>
        <v>0</v>
      </c>
      <c r="U85" s="123">
        <f t="shared" si="9"/>
        <v>0</v>
      </c>
      <c r="V85" s="181"/>
      <c r="W85" s="123">
        <f>IF(R85="nee",0,IF((J85-O85)&lt;0,0,(J85-O85)*tab!$C$58))</f>
        <v>0</v>
      </c>
      <c r="X85" s="123">
        <f>IF(R85="nee",0,IF((J85-O85)&lt;=0,0,IF((G85-L85)*tab!$G$57+(H85-M85)*tab!$H$57+(I85-N85)*tab!$I$57&lt;=0,0,(G85-L85)*tab!$G$57+(H85-M85)*tab!$H$57+(I85-N85)*tab!$I$57)))</f>
        <v>0</v>
      </c>
      <c r="Y85" s="123">
        <f t="shared" si="10"/>
        <v>0</v>
      </c>
      <c r="Z85" s="5"/>
      <c r="AA85" s="22"/>
    </row>
    <row r="86" spans="2:27" ht="12" customHeight="1" x14ac:dyDescent="0.2">
      <c r="B86" s="18"/>
      <c r="C86" s="1">
        <v>28</v>
      </c>
      <c r="D86" s="67">
        <f t="shared" si="5"/>
        <v>0</v>
      </c>
      <c r="E86" s="68">
        <f t="shared" si="5"/>
        <v>0</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IF(Q50="nee",0,IF((J50-O50)&lt;0,0,(J50-O50)*(tab!$C$20*tab!$H$8+tab!$D$23)))</f>
        <v>0</v>
      </c>
      <c r="T86" s="123">
        <f>IF((J86-O86)&lt;=0,0,IF((G86-L86)*tab!$E$30+(H86-M86)*tab!$F$30+(I86-N86)*tab!$G$30&lt;=0,0,(G86-L86)*tab!$E$30+(H86-M86)*tab!$F$30+(I86-N86)*tab!$G$30))</f>
        <v>0</v>
      </c>
      <c r="U86" s="123">
        <f t="shared" si="9"/>
        <v>0</v>
      </c>
      <c r="V86" s="181"/>
      <c r="W86" s="123">
        <f>IF(R86="nee",0,IF((J86-O86)&lt;0,0,(J86-O86)*tab!$C$58))</f>
        <v>0</v>
      </c>
      <c r="X86" s="123">
        <f>IF(R86="nee",0,IF((J86-O86)&lt;=0,0,IF((G86-L86)*tab!$G$57+(H86-M86)*tab!$H$57+(I86-N86)*tab!$I$57&lt;=0,0,(G86-L86)*tab!$G$57+(H86-M86)*tab!$H$57+(I86-N86)*tab!$I$57)))</f>
        <v>0</v>
      </c>
      <c r="Y86" s="123">
        <f t="shared" si="10"/>
        <v>0</v>
      </c>
      <c r="Z86" s="5"/>
      <c r="AA86" s="22"/>
    </row>
    <row r="87" spans="2:27" ht="12" customHeight="1" x14ac:dyDescent="0.2">
      <c r="B87" s="18"/>
      <c r="C87" s="1">
        <v>29</v>
      </c>
      <c r="D87" s="67">
        <f t="shared" si="5"/>
        <v>0</v>
      </c>
      <c r="E87" s="68">
        <f t="shared" si="5"/>
        <v>0</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IF(Q51="nee",0,IF((J51-O51)&lt;0,0,(J51-O51)*(tab!$C$20*tab!$H$8+tab!$D$23)))</f>
        <v>0</v>
      </c>
      <c r="T87" s="123">
        <f>IF((J87-O87)&lt;=0,0,IF((G87-L87)*tab!$E$30+(H87-M87)*tab!$F$30+(I87-N87)*tab!$G$30&lt;=0,0,(G87-L87)*tab!$E$30+(H87-M87)*tab!$F$30+(I87-N87)*tab!$G$30))</f>
        <v>0</v>
      </c>
      <c r="U87" s="123">
        <f t="shared" si="9"/>
        <v>0</v>
      </c>
      <c r="V87" s="181"/>
      <c r="W87" s="123">
        <f>IF(R87="nee",0,IF((J87-O87)&lt;0,0,(J87-O87)*tab!$C$58))</f>
        <v>0</v>
      </c>
      <c r="X87" s="123">
        <f>IF(R87="nee",0,IF((J87-O87)&lt;=0,0,IF((G87-L87)*tab!$G$57+(H87-M87)*tab!$H$57+(I87-N87)*tab!$I$57&lt;=0,0,(G87-L87)*tab!$G$57+(H87-M87)*tab!$H$57+(I87-N87)*tab!$I$57)))</f>
        <v>0</v>
      </c>
      <c r="Y87" s="123">
        <f t="shared" si="10"/>
        <v>0</v>
      </c>
      <c r="Z87" s="5"/>
      <c r="AA87" s="22"/>
    </row>
    <row r="88" spans="2:27" ht="12" customHeight="1" x14ac:dyDescent="0.2">
      <c r="B88" s="18"/>
      <c r="C88" s="1">
        <v>30</v>
      </c>
      <c r="D88" s="67">
        <f t="shared" si="5"/>
        <v>0</v>
      </c>
      <c r="E88" s="68">
        <f t="shared" si="5"/>
        <v>0</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IF(Q52="nee",0,IF((J52-O52)&lt;0,0,(J52-O52)*(tab!$C$20*tab!$H$8+tab!$D$23)))</f>
        <v>0</v>
      </c>
      <c r="T88" s="123">
        <f>IF((J88-O88)&lt;=0,0,IF((G88-L88)*tab!$E$30+(H88-M88)*tab!$F$30+(I88-N88)*tab!$G$30&lt;=0,0,(G88-L88)*tab!$E$30+(H88-M88)*tab!$F$30+(I88-N88)*tab!$G$30))</f>
        <v>0</v>
      </c>
      <c r="U88" s="123">
        <f t="shared" si="9"/>
        <v>0</v>
      </c>
      <c r="V88" s="181"/>
      <c r="W88" s="123">
        <f>IF(R88="nee",0,IF((J88-O88)&lt;0,0,(J88-O88)*tab!$C$58))</f>
        <v>0</v>
      </c>
      <c r="X88" s="123">
        <f>IF(R88="nee",0,IF((J88-O88)&lt;=0,0,IF((G88-L88)*tab!$G$57+(H88-M88)*tab!$H$57+(I88-N88)*tab!$I$57&lt;=0,0,(G88-L88)*tab!$G$57+(H88-M88)*tab!$H$57+(I88-N88)*tab!$I$57)))</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19146.571304000005</v>
      </c>
      <c r="T89" s="195">
        <f t="shared" si="11"/>
        <v>41893.233319999999</v>
      </c>
      <c r="U89" s="195">
        <f t="shared" si="11"/>
        <v>61039.804624000004</v>
      </c>
      <c r="V89" s="114"/>
      <c r="W89" s="196">
        <f>SUM(W59:W88)</f>
        <v>2796.15</v>
      </c>
      <c r="X89" s="196">
        <f>SUM(X59:X88)</f>
        <v>3419.42</v>
      </c>
      <c r="Y89" s="196">
        <f>SUM(Y59:Y88)</f>
        <v>6215.5700000000006</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87</v>
      </c>
      <c r="R92" s="81" t="s">
        <v>87</v>
      </c>
      <c r="S92" s="180" t="s">
        <v>78</v>
      </c>
      <c r="T92" s="106"/>
      <c r="U92" s="106"/>
      <c r="V92" s="106"/>
      <c r="W92" s="81" t="s">
        <v>76</v>
      </c>
      <c r="X92" s="35"/>
      <c r="Y92" s="35"/>
      <c r="Z92" s="41"/>
      <c r="AA92" s="16"/>
    </row>
    <row r="93" spans="2:27" ht="12" customHeight="1" x14ac:dyDescent="0.2">
      <c r="B93" s="18"/>
      <c r="C93" s="97"/>
      <c r="D93" s="38" t="s">
        <v>57</v>
      </c>
      <c r="E93" s="28"/>
      <c r="F93" s="27"/>
      <c r="G93" s="76" t="s">
        <v>108</v>
      </c>
      <c r="H93" s="39"/>
      <c r="I93" s="39"/>
      <c r="J93" s="39"/>
      <c r="K93" s="39"/>
      <c r="L93" s="76" t="s">
        <v>109</v>
      </c>
      <c r="M93" s="39"/>
      <c r="N93" s="39"/>
      <c r="O93" s="39"/>
      <c r="P93" s="39"/>
      <c r="Q93" s="81" t="s">
        <v>88</v>
      </c>
      <c r="R93" s="81" t="s">
        <v>90</v>
      </c>
      <c r="S93" s="76" t="s">
        <v>111</v>
      </c>
      <c r="T93" s="81"/>
      <c r="U93" s="40" t="s">
        <v>58</v>
      </c>
      <c r="V93" s="40"/>
      <c r="W93" s="76" t="s">
        <v>130</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89</v>
      </c>
      <c r="R94" s="81" t="s">
        <v>89</v>
      </c>
      <c r="S94" s="74" t="s">
        <v>67</v>
      </c>
      <c r="T94" s="74" t="s">
        <v>68</v>
      </c>
      <c r="U94" s="40" t="s">
        <v>112</v>
      </c>
      <c r="V94" s="40"/>
      <c r="W94" s="42" t="s">
        <v>67</v>
      </c>
      <c r="X94" s="42" t="s">
        <v>68</v>
      </c>
      <c r="Y94" s="40" t="s">
        <v>62</v>
      </c>
      <c r="Z94" s="5"/>
      <c r="AA94" s="22"/>
    </row>
    <row r="95" spans="2:27" ht="12" customHeight="1" x14ac:dyDescent="0.2">
      <c r="B95" s="18"/>
      <c r="C95" s="1">
        <v>1</v>
      </c>
      <c r="D95" s="118" t="str">
        <f>+D59</f>
        <v>A</v>
      </c>
      <c r="E95" s="118" t="str">
        <f>+E59</f>
        <v>88SV</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IF(Q23="nee",0,IF((J23-O23)&lt;0,0,(J23-O23)*(tab!$C$21*tab!$H$8+tab!$D$23)))</f>
        <v>5002.6775600000001</v>
      </c>
      <c r="T95" s="123">
        <f>IF((J95-O95)&lt;=0,0,IF((G95-L95)*tab!$E$31+(H95-M95)*tab!$F$31+(I95-N95)*tab!$G$31&lt;=0,0,(G95-L95)*tab!$E$31+(H95-M95)*tab!$F$31+(I95-N95)*tab!$G$31))</f>
        <v>0</v>
      </c>
      <c r="U95" s="123">
        <f>IF(SUM(S95:T95)&lt;0,0,SUM(S95:T95))</f>
        <v>5002.6775600000001</v>
      </c>
      <c r="V95" s="181"/>
      <c r="W95" s="123">
        <f>IF(R95="nee",0,IF((J95-O95)&lt;0,0,(J95-O95)*tab!$C$59))</f>
        <v>1177.4100000000001</v>
      </c>
      <c r="X95" s="123">
        <f>IF(R95="nee",0,IF((J95-O95)&lt;=0,0,IF((G95-L95)*tab!$G$57+(H95-M95)*tab!$H$57+(I95-N95)*tab!$I$57&lt;=0,0,(G95-L95)*tab!$G$57+(H95-M95)*tab!$H$57+(I95-N95)*tab!$I$57)))</f>
        <v>0</v>
      </c>
      <c r="Y95" s="123">
        <f>SUM(W95:X95)</f>
        <v>1177.4100000000001</v>
      </c>
      <c r="Z95" s="5"/>
      <c r="AA95" s="22"/>
    </row>
    <row r="96" spans="2:27" ht="12" customHeight="1" x14ac:dyDescent="0.2">
      <c r="B96" s="18"/>
      <c r="C96" s="1">
        <v>2</v>
      </c>
      <c r="D96" s="118" t="s">
        <v>94</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IF(Q24="nee",0,IF((J24-O24)&lt;0,0,(J24-O24)*(tab!$C$21*tab!$H$8+tab!$D$23)))</f>
        <v>5002.6775600000001</v>
      </c>
      <c r="T96" s="123">
        <f>IF((J96-O96)&lt;=0,0,IF((G96-L96)*tab!$E$31+(H96-M96)*tab!$F$31+(I96-N96)*tab!$G$31&lt;=0,0,(G96-L96)*tab!$E$31+(H96-M96)*tab!$F$31+(I96-N96)*tab!$G$31))</f>
        <v>0</v>
      </c>
      <c r="U96" s="123">
        <f t="shared" ref="U96:U124" si="15">IF(SUM(S96:T96)&lt;0,0,SUM(S96:T96))</f>
        <v>5002.6775600000001</v>
      </c>
      <c r="V96" s="181"/>
      <c r="W96" s="123">
        <f>IF(R96="nee",0,IF((J96-O96)&lt;0,0,(J96-O96)*tab!$C$59))</f>
        <v>1177.4100000000001</v>
      </c>
      <c r="X96" s="123">
        <f>IF(R96="nee",0,IF((J96-O96)&lt;=0,0,IF((G96-L96)*tab!$G$57+(H96-M96)*tab!$H$57+(I96-N96)*tab!$I$57&lt;=0,0,(G96-L96)*tab!$G$57+(H96-M96)*tab!$H$57+(I96-N96)*tab!$I$57)))</f>
        <v>0</v>
      </c>
      <c r="Y96" s="123">
        <f t="shared" ref="Y96:Y124" si="16">SUM(W96:X96)</f>
        <v>1177.4100000000001</v>
      </c>
      <c r="Z96" s="5"/>
      <c r="AA96" s="22"/>
    </row>
    <row r="97" spans="2:27" ht="12" customHeight="1" x14ac:dyDescent="0.2">
      <c r="B97" s="18"/>
      <c r="C97" s="1">
        <v>3</v>
      </c>
      <c r="D97" s="118" t="s">
        <v>95</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IF(Q25="nee",0,IF((J25-O25)&lt;0,0,(J25-O25)*(tab!$C$21*tab!$H$8+tab!$D$23)))</f>
        <v>0</v>
      </c>
      <c r="T97" s="123">
        <f>IF((J97-O97)&lt;=0,0,IF((G97-L97)*tab!$E$31+(H97-M97)*tab!$F$31+(I97-N97)*tab!$G$31&lt;=0,0,(G97-L97)*tab!$E$31+(H97-M97)*tab!$F$31+(I97-N97)*tab!$G$31))</f>
        <v>0</v>
      </c>
      <c r="U97" s="123">
        <f t="shared" si="15"/>
        <v>0</v>
      </c>
      <c r="V97" s="181"/>
      <c r="W97" s="123">
        <f>IF(R97="nee",0,IF((J97-O97)&lt;0,0,(J97-O97)*tab!$C$59))</f>
        <v>0</v>
      </c>
      <c r="X97" s="123">
        <f>IF(R97="nee",0,IF((J97-O97)&lt;=0,0,IF((G97-L97)*tab!$G$57+(H97-M97)*tab!$H$57+(I97-N97)*tab!$I$57&lt;=0,0,(G97-L97)*tab!$G$57+(H97-M97)*tab!$H$57+(I97-N97)*tab!$I$57)))</f>
        <v>0</v>
      </c>
      <c r="Y97" s="123">
        <f t="shared" si="16"/>
        <v>0</v>
      </c>
      <c r="Z97" s="5"/>
      <c r="AA97" s="22"/>
    </row>
    <row r="98" spans="2:27" ht="12" customHeight="1" x14ac:dyDescent="0.2">
      <c r="B98" s="18"/>
      <c r="C98" s="1">
        <v>4</v>
      </c>
      <c r="D98" s="118" t="s">
        <v>96</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IF(Q26="nee",0,IF((J26-O26)&lt;0,0,(J26-O26)*(tab!$C$21*tab!$H$8+tab!$D$23)))</f>
        <v>0</v>
      </c>
      <c r="T98" s="123">
        <f>IF((J98-O98)&lt;=0,0,IF((G98-L98)*tab!$E$31+(H98-M98)*tab!$F$31+(I98-N98)*tab!$G$31&lt;=0,0,(G98-L98)*tab!$E$31+(H98-M98)*tab!$F$31+(I98-N98)*tab!$G$31))</f>
        <v>0</v>
      </c>
      <c r="U98" s="123">
        <f t="shared" si="15"/>
        <v>0</v>
      </c>
      <c r="V98" s="181"/>
      <c r="W98" s="123">
        <f>IF(R98="nee",0,IF((J98-O98)&lt;0,0,(J98-O98)*tab!$C$59))</f>
        <v>0</v>
      </c>
      <c r="X98" s="123">
        <f>IF(R98="nee",0,IF((J98-O98)&lt;=0,0,IF((G98-L98)*tab!$G$57+(H98-M98)*tab!$H$57+(I98-N98)*tab!$I$57&lt;=0,0,(G98-L98)*tab!$G$57+(H98-M98)*tab!$H$57+(I98-N98)*tab!$I$57)))</f>
        <v>0</v>
      </c>
      <c r="Y98" s="123">
        <f t="shared" si="16"/>
        <v>0</v>
      </c>
      <c r="Z98" s="5"/>
      <c r="AA98" s="22"/>
    </row>
    <row r="99" spans="2:27" ht="12" customHeight="1" x14ac:dyDescent="0.2">
      <c r="B99" s="18"/>
      <c r="C99" s="1">
        <v>5</v>
      </c>
      <c r="D99" s="118" t="s">
        <v>97</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IF(Q27="nee",0,IF((J27-O27)&lt;0,0,(J27-O27)*(tab!$C$21*tab!$H$8+tab!$D$23)))</f>
        <v>5002.6775600000001</v>
      </c>
      <c r="T99" s="123">
        <f>IF((J99-O99)&lt;=0,0,IF((G99-L99)*tab!$E$31+(H99-M99)*tab!$F$31+(I99-N99)*tab!$G$31&lt;=0,0,(G99-L99)*tab!$E$31+(H99-M99)*tab!$F$31+(I99-N99)*tab!$G$31))</f>
        <v>0</v>
      </c>
      <c r="U99" s="123">
        <f t="shared" si="15"/>
        <v>5002.6775600000001</v>
      </c>
      <c r="V99" s="181"/>
      <c r="W99" s="123">
        <f>IF(R99="nee",0,IF((J99-O99)&lt;0,0,(J99-O99)*tab!$C$59))</f>
        <v>0</v>
      </c>
      <c r="X99" s="123">
        <f>IF(R99="nee",0,IF((J99-O99)&lt;=0,0,IF((G99-L99)*tab!$G$57+(H99-M99)*tab!$H$57+(I99-N99)*tab!$I$57&lt;=0,0,(G99-L99)*tab!$G$57+(H99-M99)*tab!$H$57+(I99-N99)*tab!$I$57)))</f>
        <v>0</v>
      </c>
      <c r="Y99" s="123">
        <f t="shared" si="16"/>
        <v>0</v>
      </c>
      <c r="Z99" s="5"/>
      <c r="AA99" s="22"/>
    </row>
    <row r="100" spans="2:27" ht="12" customHeight="1" x14ac:dyDescent="0.2">
      <c r="B100" s="18"/>
      <c r="C100" s="1">
        <v>6</v>
      </c>
      <c r="D100" s="118" t="s">
        <v>98</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IF(Q28="nee",0,IF((J28-O28)&lt;0,0,(J28-O28)*(tab!$C$21*tab!$H$8+tab!$D$23)))</f>
        <v>0</v>
      </c>
      <c r="T100" s="123">
        <f>IF((J100-O100)&lt;=0,0,IF((G100-L100)*tab!$E$31+(H100-M100)*tab!$F$31+(I100-N100)*tab!$G$31&lt;=0,0,(G100-L100)*tab!$E$31+(H100-M100)*tab!$F$31+(I100-N100)*tab!$G$31))</f>
        <v>0</v>
      </c>
      <c r="U100" s="123">
        <f t="shared" si="15"/>
        <v>0</v>
      </c>
      <c r="V100" s="181"/>
      <c r="W100" s="123">
        <f>IF(R100="nee",0,IF((J100-O100)&lt;0,0,(J100-O100)*tab!$C$59))</f>
        <v>0</v>
      </c>
      <c r="X100" s="123">
        <f>IF(R100="nee",0,IF((J100-O100)&lt;=0,0,IF((G100-L100)*tab!$G$57+(H100-M100)*tab!$H$57+(I100-N100)*tab!$I$57&lt;=0,0,(G100-L100)*tab!$G$57+(H100-M100)*tab!$H$57+(I100-N100)*tab!$I$57)))</f>
        <v>0</v>
      </c>
      <c r="Y100" s="123">
        <f t="shared" si="16"/>
        <v>0</v>
      </c>
      <c r="Z100" s="5"/>
      <c r="AA100" s="22"/>
    </row>
    <row r="101" spans="2:27" ht="12" customHeight="1" x14ac:dyDescent="0.2">
      <c r="B101" s="18"/>
      <c r="C101" s="1">
        <v>7</v>
      </c>
      <c r="D101" s="118" t="s">
        <v>99</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IF(Q29="nee",0,IF((J29-O29)&lt;0,0,(J29-O29)*(tab!$C$21*tab!$H$8+tab!$D$23)))</f>
        <v>5002.6775600000001</v>
      </c>
      <c r="T101" s="123">
        <f>IF((J101-O101)&lt;=0,0,IF((G101-L101)*tab!$E$31+(H101-M101)*tab!$F$31+(I101-N101)*tab!$G$31&lt;=0,0,(G101-L101)*tab!$E$31+(H101-M101)*tab!$F$31+(I101-N101)*tab!$G$31))</f>
        <v>0</v>
      </c>
      <c r="U101" s="123">
        <f t="shared" si="15"/>
        <v>5002.6775600000001</v>
      </c>
      <c r="V101" s="181"/>
      <c r="W101" s="123">
        <f>IF(R101="nee",0,IF((J101-O101)&lt;0,0,(J101-O101)*tab!$C$59))</f>
        <v>0</v>
      </c>
      <c r="X101" s="123">
        <f>IF(R101="nee",0,IF((J101-O101)&lt;=0,0,IF((G101-L101)*tab!$G$57+(H101-M101)*tab!$H$57+(I101-N101)*tab!$I$57&lt;=0,0,(G101-L101)*tab!$G$57+(H101-M101)*tab!$H$57+(I101-N101)*tab!$I$57)))</f>
        <v>0</v>
      </c>
      <c r="Y101" s="123">
        <f t="shared" si="16"/>
        <v>0</v>
      </c>
      <c r="Z101" s="5"/>
      <c r="AA101" s="22"/>
    </row>
    <row r="102" spans="2:27" ht="12" customHeight="1" x14ac:dyDescent="0.2">
      <c r="B102" s="18"/>
      <c r="C102" s="1">
        <v>8</v>
      </c>
      <c r="D102" s="118" t="s">
        <v>100</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IF(Q30="nee",0,IF((J30-O30)&lt;0,0,(J30-O30)*(tab!$C$21*tab!$H$8+tab!$D$23)))</f>
        <v>0</v>
      </c>
      <c r="T102" s="123">
        <f>IF((J102-O102)&lt;=0,0,IF((G102-L102)*tab!$E$31+(H102-M102)*tab!$F$31+(I102-N102)*tab!$G$31&lt;=0,0,(G102-L102)*tab!$E$31+(H102-M102)*tab!$F$31+(I102-N102)*tab!$G$31))</f>
        <v>0</v>
      </c>
      <c r="U102" s="123">
        <f t="shared" si="15"/>
        <v>0</v>
      </c>
      <c r="V102" s="181"/>
      <c r="W102" s="123">
        <f>IF(R102="nee",0,IF((J102-O102)&lt;0,0,(J102-O102)*tab!$C$59))</f>
        <v>0</v>
      </c>
      <c r="X102" s="123">
        <f>IF(R102="nee",0,IF((J102-O102)&lt;=0,0,IF((G102-L102)*tab!$G$57+(H102-M102)*tab!$H$57+(I102-N102)*tab!$I$57&lt;=0,0,(G102-L102)*tab!$G$57+(H102-M102)*tab!$H$57+(I102-N102)*tab!$I$57)))</f>
        <v>0</v>
      </c>
      <c r="Y102" s="123">
        <f t="shared" si="16"/>
        <v>0</v>
      </c>
      <c r="Z102" s="5"/>
      <c r="AA102" s="22"/>
    </row>
    <row r="103" spans="2:27" ht="12" customHeight="1" x14ac:dyDescent="0.2">
      <c r="B103" s="18"/>
      <c r="C103" s="1">
        <v>9</v>
      </c>
      <c r="D103" s="118" t="s">
        <v>101</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IF(Q31="nee",0,IF((J31-O31)&lt;0,0,(J31-O31)*(tab!$C$21*tab!$H$8+tab!$D$23)))</f>
        <v>0</v>
      </c>
      <c r="T103" s="123">
        <f>IF((J103-O103)&lt;=0,0,IF((G103-L103)*tab!$E$31+(H103-M103)*tab!$F$31+(I103-N103)*tab!$G$31&lt;=0,0,(G103-L103)*tab!$E$31+(H103-M103)*tab!$F$31+(I103-N103)*tab!$G$31))</f>
        <v>0</v>
      </c>
      <c r="U103" s="123">
        <f t="shared" si="15"/>
        <v>0</v>
      </c>
      <c r="V103" s="181"/>
      <c r="W103" s="123">
        <f>IF(R103="nee",0,IF((J103-O103)&lt;0,0,(J103-O103)*tab!$C$59))</f>
        <v>0</v>
      </c>
      <c r="X103" s="123">
        <f>IF(R103="nee",0,IF((J103-O103)&lt;=0,0,IF((G103-L103)*tab!$G$57+(H103-M103)*tab!$H$57+(I103-N103)*tab!$I$57&lt;=0,0,(G103-L103)*tab!$G$57+(H103-M103)*tab!$H$57+(I103-N103)*tab!$I$57)))</f>
        <v>0</v>
      </c>
      <c r="Y103" s="123">
        <f t="shared" si="16"/>
        <v>0</v>
      </c>
      <c r="Z103" s="5"/>
      <c r="AA103" s="22"/>
    </row>
    <row r="104" spans="2:27" ht="12" customHeight="1" x14ac:dyDescent="0.2">
      <c r="B104" s="18"/>
      <c r="C104" s="1">
        <v>10</v>
      </c>
      <c r="D104" s="118" t="s">
        <v>102</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IF(Q32="nee",0,IF((J32-O32)&lt;0,0,(J32-O32)*(tab!$C$21*tab!$H$8+tab!$D$23)))</f>
        <v>0</v>
      </c>
      <c r="T104" s="123">
        <f>IF((J104-O104)&lt;=0,0,IF((G104-L104)*tab!$E$31+(H104-M104)*tab!$F$31+(I104-N104)*tab!$G$31&lt;=0,0,(G104-L104)*tab!$E$31+(H104-M104)*tab!$F$31+(I104-N104)*tab!$G$31))</f>
        <v>0</v>
      </c>
      <c r="U104" s="123">
        <f t="shared" si="15"/>
        <v>0</v>
      </c>
      <c r="V104" s="181"/>
      <c r="W104" s="123">
        <f>IF(R104="nee",0,IF((J104-O104)&lt;0,0,(J104-O104)*tab!$C$59))</f>
        <v>0</v>
      </c>
      <c r="X104" s="123">
        <f>IF(R104="nee",0,IF((J104-O104)&lt;=0,0,IF((G104-L104)*tab!$G$57+(H104-M104)*tab!$H$57+(I104-N104)*tab!$I$57&lt;=0,0,(G104-L104)*tab!$G$57+(H104-M104)*tab!$H$57+(I104-N104)*tab!$I$57)))</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IF(Q33="nee",0,IF((J33-O33)&lt;0,0,(J33-O33)*(tab!$C$21*tab!$H$8+tab!$D$23)))</f>
        <v>0</v>
      </c>
      <c r="T105" s="123">
        <f>IF((J105-O105)&lt;=0,0,IF((G105-L105)*tab!$E$31+(H105-M105)*tab!$F$31+(I105-N105)*tab!$G$31&lt;=0,0,(G105-L105)*tab!$E$31+(H105-M105)*tab!$F$31+(I105-N105)*tab!$G$31))</f>
        <v>0</v>
      </c>
      <c r="U105" s="123">
        <f t="shared" si="15"/>
        <v>0</v>
      </c>
      <c r="V105" s="181"/>
      <c r="W105" s="123">
        <f>IF(R105="nee",0,IF((J105-O105)&lt;0,0,(J105-O105)*tab!$C$59))</f>
        <v>0</v>
      </c>
      <c r="X105" s="123">
        <f>IF(R105="nee",0,IF((J105-O105)&lt;=0,0,IF((G105-L105)*tab!$G$57+(H105-M105)*tab!$H$57+(I105-N105)*tab!$I$57&lt;=0,0,(G105-L105)*tab!$G$57+(H105-M105)*tab!$H$57+(I105-N105)*tab!$I$57)))</f>
        <v>0</v>
      </c>
      <c r="Y105" s="123">
        <f t="shared" si="16"/>
        <v>0</v>
      </c>
      <c r="Z105" s="5"/>
      <c r="AA105" s="22"/>
    </row>
    <row r="106" spans="2:27" ht="12" customHeight="1" x14ac:dyDescent="0.2">
      <c r="B106" s="18"/>
      <c r="C106" s="1">
        <v>12</v>
      </c>
      <c r="D106" s="118" t="s">
        <v>103</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IF(Q34="nee",0,IF((J34-O34)&lt;0,0,(J34-O34)*(tab!$C$21*tab!$H$8+tab!$D$23)))</f>
        <v>15008.03268</v>
      </c>
      <c r="T106" s="123">
        <f>IF((J106-O106)&lt;=0,0,IF((G106-L106)*tab!$E$31+(H106-M106)*tab!$F$31+(I106-N106)*tab!$G$31&lt;=0,0,(G106-L106)*tab!$E$31+(H106-M106)*tab!$F$31+(I106-N106)*tab!$G$31))</f>
        <v>43438.434024000002</v>
      </c>
      <c r="U106" s="123">
        <f t="shared" si="15"/>
        <v>58446.466704000006</v>
      </c>
      <c r="V106" s="181"/>
      <c r="W106" s="123">
        <f>IF(R106="nee",0,IF((J106-O106)&lt;0,0,(J106-O106)*tab!$C$59))</f>
        <v>3532.2300000000005</v>
      </c>
      <c r="X106" s="123">
        <f>IF(R106="nee",0,IF((J106-O106)&lt;=0,0,IF((G106-L106)*tab!$G$57+(H106-M106)*tab!$H$57+(I106-N106)*tab!$I$57&lt;=0,0,(G106-L106)*tab!$G$57+(H106-M106)*tab!$H$57+(I106-N106)*tab!$I$57)))</f>
        <v>3419.42</v>
      </c>
      <c r="Y106" s="123">
        <f t="shared" si="16"/>
        <v>6951.6500000000005</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IF(Q35="nee",0,IF((J35-O35)&lt;0,0,(J35-O35)*(tab!$C$21*tab!$H$8+tab!$D$23)))</f>
        <v>0</v>
      </c>
      <c r="T107" s="123">
        <f>IF((J107-O107)&lt;=0,0,IF((G107-L107)*tab!$E$31+(H107-M107)*tab!$F$31+(I107-N107)*tab!$G$31&lt;=0,0,(G107-L107)*tab!$E$31+(H107-M107)*tab!$F$31+(I107-N107)*tab!$G$31))</f>
        <v>0</v>
      </c>
      <c r="U107" s="123">
        <f t="shared" si="15"/>
        <v>0</v>
      </c>
      <c r="V107" s="181"/>
      <c r="W107" s="123">
        <f>IF(R107="nee",0,IF((J107-O107)&lt;0,0,(J107-O107)*tab!$C$59))</f>
        <v>0</v>
      </c>
      <c r="X107" s="123">
        <f>IF(R107="nee",0,IF((J107-O107)&lt;=0,0,IF((G107-L107)*tab!$G$57+(H107-M107)*tab!$H$57+(I107-N107)*tab!$I$57&lt;=0,0,(G107-L107)*tab!$G$57+(H107-M107)*tab!$H$57+(I107-N107)*tab!$I$57)))</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IF(Q36="nee",0,IF((J36-O36)&lt;0,0,(J36-O36)*(tab!$C$21*tab!$H$8+tab!$D$23)))</f>
        <v>0</v>
      </c>
      <c r="T108" s="123">
        <f>IF((J108-O108)&lt;=0,0,IF((G108-L108)*tab!$E$31+(H108-M108)*tab!$F$31+(I108-N108)*tab!$G$31&lt;=0,0,(G108-L108)*tab!$E$31+(H108-M108)*tab!$F$31+(I108-N108)*tab!$G$31))</f>
        <v>0</v>
      </c>
      <c r="U108" s="123">
        <f t="shared" si="15"/>
        <v>0</v>
      </c>
      <c r="V108" s="181"/>
      <c r="W108" s="123">
        <f>IF(R108="nee",0,IF((J108-O108)&lt;0,0,(J108-O108)*tab!$C$59))</f>
        <v>0</v>
      </c>
      <c r="X108" s="123">
        <f>IF(R108="nee",0,IF((J108-O108)&lt;=0,0,IF((G108-L108)*tab!$G$57+(H108-M108)*tab!$H$57+(I108-N108)*tab!$I$57&lt;=0,0,(G108-L108)*tab!$G$57+(H108-M108)*tab!$H$57+(I108-N108)*tab!$I$57)))</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IF(Q37="nee",0,IF((J37-O37)&lt;0,0,(J37-O37)*(tab!$C$21*tab!$H$8+tab!$D$23)))</f>
        <v>0</v>
      </c>
      <c r="T109" s="123">
        <f>IF((J109-O109)&lt;=0,0,IF((G109-L109)*tab!$E$31+(H109-M109)*tab!$F$31+(I109-N109)*tab!$G$31&lt;=0,0,(G109-L109)*tab!$E$31+(H109-M109)*tab!$F$31+(I109-N109)*tab!$G$31))</f>
        <v>0</v>
      </c>
      <c r="U109" s="123">
        <f t="shared" si="15"/>
        <v>0</v>
      </c>
      <c r="V109" s="181"/>
      <c r="W109" s="123">
        <f>IF(R109="nee",0,IF((J109-O109)&lt;0,0,(J109-O109)*tab!$C$59))</f>
        <v>0</v>
      </c>
      <c r="X109" s="123">
        <f>IF(R109="nee",0,IF((J109-O109)&lt;=0,0,IF((G109-L109)*tab!$G$57+(H109-M109)*tab!$H$57+(I109-N109)*tab!$I$57&lt;=0,0,(G109-L109)*tab!$G$57+(H109-M109)*tab!$H$57+(I109-N109)*tab!$I$57)))</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IF(Q38="nee",0,IF((J38-O38)&lt;0,0,(J38-O38)*(tab!$C$21*tab!$H$8+tab!$D$23)))</f>
        <v>0</v>
      </c>
      <c r="T110" s="123">
        <f>IF((J110-O110)&lt;=0,0,IF((G110-L110)*tab!$E$31+(H110-M110)*tab!$F$31+(I110-N110)*tab!$G$31&lt;=0,0,(G110-L110)*tab!$E$31+(H110-M110)*tab!$F$31+(I110-N110)*tab!$G$31))</f>
        <v>0</v>
      </c>
      <c r="U110" s="123">
        <f t="shared" si="15"/>
        <v>0</v>
      </c>
      <c r="V110" s="181"/>
      <c r="W110" s="123">
        <f>IF(R110="nee",0,IF((J110-O110)&lt;0,0,(J110-O110)*tab!$C$59))</f>
        <v>0</v>
      </c>
      <c r="X110" s="123">
        <f>IF(R110="nee",0,IF((J110-O110)&lt;=0,0,IF((G110-L110)*tab!$G$57+(H110-M110)*tab!$H$57+(I110-N110)*tab!$I$57&lt;=0,0,(G110-L110)*tab!$G$57+(H110-M110)*tab!$H$57+(I110-N110)*tab!$I$57)))</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IF(Q39="nee",0,IF((J39-O39)&lt;0,0,(J39-O39)*(tab!$C$21*tab!$H$8+tab!$D$23)))</f>
        <v>0</v>
      </c>
      <c r="T111" s="123">
        <f>IF((J111-O111)&lt;=0,0,IF((G111-L111)*tab!$E$31+(H111-M111)*tab!$F$31+(I111-N111)*tab!$G$31&lt;=0,0,(G111-L111)*tab!$E$31+(H111-M111)*tab!$F$31+(I111-N111)*tab!$G$31))</f>
        <v>0</v>
      </c>
      <c r="U111" s="123">
        <f t="shared" si="15"/>
        <v>0</v>
      </c>
      <c r="V111" s="181"/>
      <c r="W111" s="123">
        <f>IF(R111="nee",0,IF((J111-O111)&lt;0,0,(J111-O111)*tab!$C$59))</f>
        <v>0</v>
      </c>
      <c r="X111" s="123">
        <f>IF(R111="nee",0,IF((J111-O111)&lt;=0,0,IF((G111-L111)*tab!$G$57+(H111-M111)*tab!$H$57+(I111-N111)*tab!$I$57&lt;=0,0,(G111-L111)*tab!$G$57+(H111-M111)*tab!$H$57+(I111-N111)*tab!$I$57)))</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IF(Q40="nee",0,IF((J40-O40)&lt;0,0,(J40-O40)*(tab!$C$21*tab!$H$8+tab!$D$23)))</f>
        <v>0</v>
      </c>
      <c r="T112" s="123">
        <f>IF((J112-O112)&lt;=0,0,IF((G112-L112)*tab!$E$31+(H112-M112)*tab!$F$31+(I112-N112)*tab!$G$31&lt;=0,0,(G112-L112)*tab!$E$31+(H112-M112)*tab!$F$31+(I112-N112)*tab!$G$31))</f>
        <v>0</v>
      </c>
      <c r="U112" s="123">
        <f t="shared" si="15"/>
        <v>0</v>
      </c>
      <c r="V112" s="181"/>
      <c r="W112" s="123">
        <f>IF(R112="nee",0,IF((J112-O112)&lt;0,0,(J112-O112)*tab!$C$59))</f>
        <v>0</v>
      </c>
      <c r="X112" s="123">
        <f>IF(R112="nee",0,IF((J112-O112)&lt;=0,0,IF((G112-L112)*tab!$G$57+(H112-M112)*tab!$H$57+(I112-N112)*tab!$I$57&lt;=0,0,(G112-L112)*tab!$G$57+(H112-M112)*tab!$H$57+(I112-N112)*tab!$I$57)))</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IF(Q41="nee",0,IF((J41-O41)&lt;0,0,(J41-O41)*(tab!$C$21*tab!$H$8+tab!$D$23)))</f>
        <v>0</v>
      </c>
      <c r="T113" s="123">
        <f>IF((J113-O113)&lt;=0,0,IF((G113-L113)*tab!$E$31+(H113-M113)*tab!$F$31+(I113-N113)*tab!$G$31&lt;=0,0,(G113-L113)*tab!$E$31+(H113-M113)*tab!$F$31+(I113-N113)*tab!$G$31))</f>
        <v>0</v>
      </c>
      <c r="U113" s="123">
        <f t="shared" si="15"/>
        <v>0</v>
      </c>
      <c r="V113" s="181"/>
      <c r="W113" s="123">
        <f>IF(R113="nee",0,IF((J113-O113)&lt;0,0,(J113-O113)*tab!$C$59))</f>
        <v>0</v>
      </c>
      <c r="X113" s="123">
        <f>IF(R113="nee",0,IF((J113-O113)&lt;=0,0,IF((G113-L113)*tab!$G$57+(H113-M113)*tab!$H$57+(I113-N113)*tab!$I$57&lt;=0,0,(G113-L113)*tab!$G$57+(H113-M113)*tab!$H$57+(I113-N113)*tab!$I$57)))</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IF(Q42="nee",0,IF((J42-O42)&lt;0,0,(J42-O42)*(tab!$C$21*tab!$H$8+tab!$D$23)))</f>
        <v>0</v>
      </c>
      <c r="T114" s="123">
        <f>IF((J114-O114)&lt;=0,0,IF((G114-L114)*tab!$E$31+(H114-M114)*tab!$F$31+(I114-N114)*tab!$G$31&lt;=0,0,(G114-L114)*tab!$E$31+(H114-M114)*tab!$F$31+(I114-N114)*tab!$G$31))</f>
        <v>0</v>
      </c>
      <c r="U114" s="123">
        <f t="shared" si="15"/>
        <v>0</v>
      </c>
      <c r="V114" s="181"/>
      <c r="W114" s="123">
        <f>IF(R114="nee",0,IF((J114-O114)&lt;0,0,(J114-O114)*tab!$C$59))</f>
        <v>0</v>
      </c>
      <c r="X114" s="123">
        <f>IF(R114="nee",0,IF((J114-O114)&lt;=0,0,IF((G114-L114)*tab!$G$57+(H114-M114)*tab!$H$57+(I114-N114)*tab!$I$57&lt;=0,0,(G114-L114)*tab!$G$57+(H114-M114)*tab!$H$57+(I114-N114)*tab!$I$57)))</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IF(Q43="nee",0,IF((J43-O43)&lt;0,0,(J43-O43)*(tab!$C$21*tab!$H$8+tab!$D$23)))</f>
        <v>0</v>
      </c>
      <c r="T115" s="123">
        <f>IF((J115-O115)&lt;=0,0,IF((G115-L115)*tab!$E$31+(H115-M115)*tab!$F$31+(I115-N115)*tab!$G$31&lt;=0,0,(G115-L115)*tab!$E$31+(H115-M115)*tab!$F$31+(I115-N115)*tab!$G$31))</f>
        <v>0</v>
      </c>
      <c r="U115" s="123">
        <f t="shared" si="15"/>
        <v>0</v>
      </c>
      <c r="V115" s="181"/>
      <c r="W115" s="123">
        <f>IF(R115="nee",0,IF((J115-O115)&lt;0,0,(J115-O115)*tab!$C$59))</f>
        <v>0</v>
      </c>
      <c r="X115" s="123">
        <f>IF(R115="nee",0,IF((J115-O115)&lt;=0,0,IF((G115-L115)*tab!$G$57+(H115-M115)*tab!$H$57+(I115-N115)*tab!$I$57&lt;=0,0,(G115-L115)*tab!$G$57+(H115-M115)*tab!$H$57+(I115-N115)*tab!$I$57)))</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IF(Q44="nee",0,IF((J44-O44)&lt;0,0,(J44-O44)*(tab!$C$21*tab!$H$8+tab!$D$23)))</f>
        <v>0</v>
      </c>
      <c r="T116" s="123">
        <f>IF((J116-O116)&lt;=0,0,IF((G116-L116)*tab!$E$31+(H116-M116)*tab!$F$31+(I116-N116)*tab!$G$31&lt;=0,0,(G116-L116)*tab!$E$31+(H116-M116)*tab!$F$31+(I116-N116)*tab!$G$31))</f>
        <v>0</v>
      </c>
      <c r="U116" s="123">
        <f t="shared" si="15"/>
        <v>0</v>
      </c>
      <c r="V116" s="181"/>
      <c r="W116" s="123">
        <f>IF(R116="nee",0,IF((J116-O116)&lt;0,0,(J116-O116)*tab!$C$59))</f>
        <v>0</v>
      </c>
      <c r="X116" s="123">
        <f>IF(R116="nee",0,IF((J116-O116)&lt;=0,0,IF((G116-L116)*tab!$G$57+(H116-M116)*tab!$H$57+(I116-N116)*tab!$I$57&lt;=0,0,(G116-L116)*tab!$G$57+(H116-M116)*tab!$H$57+(I116-N116)*tab!$I$57)))</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IF(Q45="nee",0,IF((J45-O45)&lt;0,0,(J45-O45)*(tab!$C$21*tab!$H$8+tab!$D$23)))</f>
        <v>0</v>
      </c>
      <c r="T117" s="123">
        <f>IF((J117-O117)&lt;=0,0,IF((G117-L117)*tab!$E$31+(H117-M117)*tab!$F$31+(I117-N117)*tab!$G$31&lt;=0,0,(G117-L117)*tab!$E$31+(H117-M117)*tab!$F$31+(I117-N117)*tab!$G$31))</f>
        <v>0</v>
      </c>
      <c r="U117" s="123">
        <f t="shared" si="15"/>
        <v>0</v>
      </c>
      <c r="V117" s="181"/>
      <c r="W117" s="123">
        <f>IF(R117="nee",0,IF((J117-O117)&lt;0,0,(J117-O117)*tab!$C$59))</f>
        <v>0</v>
      </c>
      <c r="X117" s="123">
        <f>IF(R117="nee",0,IF((J117-O117)&lt;=0,0,IF((G117-L117)*tab!$G$57+(H117-M117)*tab!$H$57+(I117-N117)*tab!$I$57&lt;=0,0,(G117-L117)*tab!$G$57+(H117-M117)*tab!$H$57+(I117-N117)*tab!$I$57)))</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IF(Q46="nee",0,IF((J46-O46)&lt;0,0,(J46-O46)*(tab!$C$21*tab!$H$8+tab!$D$23)))</f>
        <v>0</v>
      </c>
      <c r="T118" s="123">
        <f>IF((J118-O118)&lt;=0,0,IF((G118-L118)*tab!$E$31+(H118-M118)*tab!$F$31+(I118-N118)*tab!$G$31&lt;=0,0,(G118-L118)*tab!$E$31+(H118-M118)*tab!$F$31+(I118-N118)*tab!$G$31))</f>
        <v>0</v>
      </c>
      <c r="U118" s="123">
        <f t="shared" si="15"/>
        <v>0</v>
      </c>
      <c r="V118" s="181"/>
      <c r="W118" s="123">
        <f>IF(R118="nee",0,IF((J118-O118)&lt;0,0,(J118-O118)*tab!$C$59))</f>
        <v>0</v>
      </c>
      <c r="X118" s="123">
        <f>IF(R118="nee",0,IF((J118-O118)&lt;=0,0,IF((G118-L118)*tab!$G$57+(H118-M118)*tab!$H$57+(I118-N118)*tab!$I$57&lt;=0,0,(G118-L118)*tab!$G$57+(H118-M118)*tab!$H$57+(I118-N118)*tab!$I$57)))</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IF(Q47="nee",0,IF((J47-O47)&lt;0,0,(J47-O47)*(tab!$C$21*tab!$H$8+tab!$D$23)))</f>
        <v>0</v>
      </c>
      <c r="T119" s="123">
        <f>IF((J119-O119)&lt;=0,0,IF((G119-L119)*tab!$E$31+(H119-M119)*tab!$F$31+(I119-N119)*tab!$G$31&lt;=0,0,(G119-L119)*tab!$E$31+(H119-M119)*tab!$F$31+(I119-N119)*tab!$G$31))</f>
        <v>0</v>
      </c>
      <c r="U119" s="123">
        <f t="shared" si="15"/>
        <v>0</v>
      </c>
      <c r="V119" s="181"/>
      <c r="W119" s="123">
        <f>IF(R119="nee",0,IF((J119-O119)&lt;0,0,(J119-O119)*tab!$C$59))</f>
        <v>0</v>
      </c>
      <c r="X119" s="123">
        <f>IF(R119="nee",0,IF((J119-O119)&lt;=0,0,IF((G119-L119)*tab!$G$57+(H119-M119)*tab!$H$57+(I119-N119)*tab!$I$57&lt;=0,0,(G119-L119)*tab!$G$57+(H119-M119)*tab!$H$57+(I119-N119)*tab!$I$57)))</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IF(Q48="nee",0,IF((J48-O48)&lt;0,0,(J48-O48)*(tab!$C$21*tab!$H$8+tab!$D$23)))</f>
        <v>0</v>
      </c>
      <c r="T120" s="123">
        <f>IF((J120-O120)&lt;=0,0,IF((G120-L120)*tab!$E$31+(H120-M120)*tab!$F$31+(I120-N120)*tab!$G$31&lt;=0,0,(G120-L120)*tab!$E$31+(H120-M120)*tab!$F$31+(I120-N120)*tab!$G$31))</f>
        <v>0</v>
      </c>
      <c r="U120" s="123">
        <f t="shared" si="15"/>
        <v>0</v>
      </c>
      <c r="V120" s="181"/>
      <c r="W120" s="123">
        <f>IF(R120="nee",0,IF((J120-O120)&lt;0,0,(J120-O120)*tab!$C$59))</f>
        <v>0</v>
      </c>
      <c r="X120" s="123">
        <f>IF(R120="nee",0,IF((J120-O120)&lt;=0,0,IF((G120-L120)*tab!$G$57+(H120-M120)*tab!$H$57+(I120-N120)*tab!$I$57&lt;=0,0,(G120-L120)*tab!$G$57+(H120-M120)*tab!$H$57+(I120-N120)*tab!$I$57)))</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IF(Q49="nee",0,IF((J49-O49)&lt;0,0,(J49-O49)*(tab!$C$21*tab!$H$8+tab!$D$23)))</f>
        <v>0</v>
      </c>
      <c r="T121" s="123">
        <f>IF((J121-O121)&lt;=0,0,IF((G121-L121)*tab!$E$31+(H121-M121)*tab!$F$31+(I121-N121)*tab!$G$31&lt;=0,0,(G121-L121)*tab!$E$31+(H121-M121)*tab!$F$31+(I121-N121)*tab!$G$31))</f>
        <v>0</v>
      </c>
      <c r="U121" s="123">
        <f t="shared" si="15"/>
        <v>0</v>
      </c>
      <c r="V121" s="181"/>
      <c r="W121" s="123">
        <f>IF(R121="nee",0,IF((J121-O121)&lt;0,0,(J121-O121)*tab!$C$59))</f>
        <v>0</v>
      </c>
      <c r="X121" s="123">
        <f>IF(R121="nee",0,IF((J121-O121)&lt;=0,0,IF((G121-L121)*tab!$G$57+(H121-M121)*tab!$H$57+(I121-N121)*tab!$I$57&lt;=0,0,(G121-L121)*tab!$G$57+(H121-M121)*tab!$H$57+(I121-N121)*tab!$I$57)))</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IF(Q50="nee",0,IF((J50-O50)&lt;0,0,(J50-O50)*(tab!$C$21*tab!$H$8+tab!$D$23)))</f>
        <v>0</v>
      </c>
      <c r="T122" s="123">
        <f>IF((J122-O122)&lt;=0,0,IF((G122-L122)*tab!$E$31+(H122-M122)*tab!$F$31+(I122-N122)*tab!$G$31&lt;=0,0,(G122-L122)*tab!$E$31+(H122-M122)*tab!$F$31+(I122-N122)*tab!$G$31))</f>
        <v>0</v>
      </c>
      <c r="U122" s="123">
        <f t="shared" si="15"/>
        <v>0</v>
      </c>
      <c r="V122" s="181"/>
      <c r="W122" s="123">
        <f>IF(R122="nee",0,IF((J122-O122)&lt;0,0,(J122-O122)*tab!$C$59))</f>
        <v>0</v>
      </c>
      <c r="X122" s="123">
        <f>IF(R122="nee",0,IF((J122-O122)&lt;=0,0,IF((G122-L122)*tab!$G$57+(H122-M122)*tab!$H$57+(I122-N122)*tab!$I$57&lt;=0,0,(G122-L122)*tab!$G$57+(H122-M122)*tab!$H$57+(I122-N122)*tab!$I$57)))</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IF(Q51="nee",0,IF((J51-O51)&lt;0,0,(J51-O51)*(tab!$C$21*tab!$H$8+tab!$D$23)))</f>
        <v>0</v>
      </c>
      <c r="T123" s="123">
        <f>IF((J123-O123)&lt;=0,0,IF((G123-L123)*tab!$E$31+(H123-M123)*tab!$F$31+(I123-N123)*tab!$G$31&lt;=0,0,(G123-L123)*tab!$E$31+(H123-M123)*tab!$F$31+(I123-N123)*tab!$G$31))</f>
        <v>0</v>
      </c>
      <c r="U123" s="123">
        <f t="shared" si="15"/>
        <v>0</v>
      </c>
      <c r="V123" s="181"/>
      <c r="W123" s="123">
        <f>IF(R123="nee",0,IF((J123-O123)&lt;0,0,(J123-O123)*tab!$C$59))</f>
        <v>0</v>
      </c>
      <c r="X123" s="123">
        <f>IF(R123="nee",0,IF((J123-O123)&lt;=0,0,IF((G123-L123)*tab!$G$57+(H123-M123)*tab!$H$57+(I123-N123)*tab!$I$57&lt;=0,0,(G123-L123)*tab!$G$57+(H123-M123)*tab!$H$57+(I123-N123)*tab!$I$57)))</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IF(Q52="nee",0,IF((J52-O52)&lt;0,0,(J52-O52)*(tab!$C$21*tab!$H$8+tab!$D$23)))</f>
        <v>0</v>
      </c>
      <c r="T124" s="123">
        <f>IF((J124-O124)&lt;=0,0,IF((G124-L124)*tab!$E$31+(H124-M124)*tab!$F$31+(I124-N124)*tab!$G$31&lt;=0,0,(G124-L124)*tab!$E$31+(H124-M124)*tab!$F$31+(I124-N124)*tab!$G$31))</f>
        <v>0</v>
      </c>
      <c r="U124" s="123">
        <f t="shared" si="15"/>
        <v>0</v>
      </c>
      <c r="V124" s="181"/>
      <c r="W124" s="123">
        <f>IF(R124="nee",0,IF((J124-O124)&lt;0,0,(J124-O124)*tab!$C$59))</f>
        <v>0</v>
      </c>
      <c r="X124" s="123">
        <f>IF(R124="nee",0,IF((J124-O124)&lt;=0,0,IF((G124-L124)*tab!$G$57+(H124-M124)*tab!$H$57+(I124-N124)*tab!$I$57&lt;=0,0,(G124-L124)*tab!$G$57+(H124-M124)*tab!$H$57+(I124-N124)*tab!$I$57)))</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35018.742920000004</v>
      </c>
      <c r="T125" s="197">
        <f t="shared" si="17"/>
        <v>43438.434024000002</v>
      </c>
      <c r="U125" s="197">
        <f t="shared" si="17"/>
        <v>78457.176944000006</v>
      </c>
      <c r="V125" s="117"/>
      <c r="W125" s="196">
        <f>SUM(W95:W124)</f>
        <v>5887.0500000000011</v>
      </c>
      <c r="X125" s="196">
        <f>SUM(X95:X124)</f>
        <v>3419.42</v>
      </c>
      <c r="Y125" s="196">
        <f>SUM(Y95:Y124)</f>
        <v>9306.4700000000012</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111</v>
      </c>
      <c r="T128" s="81"/>
      <c r="U128" s="40" t="s">
        <v>58</v>
      </c>
      <c r="V128" s="40"/>
      <c r="W128" s="76" t="s">
        <v>130</v>
      </c>
      <c r="X128" s="40"/>
      <c r="Y128" s="40" t="s">
        <v>58</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112</v>
      </c>
      <c r="V129" s="40"/>
      <c r="W129" s="42" t="s">
        <v>67</v>
      </c>
      <c r="X129" s="42" t="s">
        <v>68</v>
      </c>
      <c r="Y129" s="40" t="s">
        <v>62</v>
      </c>
      <c r="Z129" s="51"/>
      <c r="AA129" s="22"/>
    </row>
    <row r="130" spans="1:59" ht="12" customHeight="1" x14ac:dyDescent="0.2">
      <c r="B130" s="18"/>
      <c r="C130" s="1"/>
      <c r="D130" s="38" t="s">
        <v>65</v>
      </c>
      <c r="E130" s="38"/>
      <c r="F130" s="45"/>
      <c r="G130" s="98"/>
      <c r="H130" s="98"/>
      <c r="I130" s="98"/>
      <c r="J130" s="47"/>
      <c r="K130" s="47"/>
      <c r="L130" s="98"/>
      <c r="M130" s="98"/>
      <c r="N130" s="98"/>
      <c r="O130" s="47"/>
      <c r="P130" s="47"/>
      <c r="Q130" s="82"/>
      <c r="R130" s="82"/>
      <c r="S130" s="198">
        <f>+S53</f>
        <v>26485.317320000002</v>
      </c>
      <c r="T130" s="198">
        <f>+T53</f>
        <v>102516.00611199997</v>
      </c>
      <c r="U130" s="198">
        <f>+U53</f>
        <v>129001.32343199998</v>
      </c>
      <c r="V130" s="94"/>
      <c r="W130" s="53">
        <f>+W53</f>
        <v>4476.01</v>
      </c>
      <c r="X130" s="53">
        <f>+X53</f>
        <v>8337.5800000000017</v>
      </c>
      <c r="Y130" s="53">
        <f>+Y53</f>
        <v>12813.59</v>
      </c>
      <c r="Z130" s="48"/>
      <c r="AA130" s="22"/>
    </row>
    <row r="131" spans="1:59" ht="12" customHeight="1" x14ac:dyDescent="0.2">
      <c r="B131" s="18"/>
      <c r="C131" s="1"/>
      <c r="D131" s="38" t="s">
        <v>69</v>
      </c>
      <c r="E131" s="38"/>
      <c r="F131" s="45"/>
      <c r="G131" s="98"/>
      <c r="H131" s="98"/>
      <c r="I131" s="98"/>
      <c r="J131" s="47"/>
      <c r="K131" s="47"/>
      <c r="L131" s="98"/>
      <c r="M131" s="98"/>
      <c r="N131" s="98"/>
      <c r="O131" s="47"/>
      <c r="P131" s="47"/>
      <c r="Q131" s="82"/>
      <c r="R131" s="82"/>
      <c r="S131" s="198">
        <f>+S89</f>
        <v>19146.571304000005</v>
      </c>
      <c r="T131" s="198">
        <f>+T89</f>
        <v>41893.233319999999</v>
      </c>
      <c r="U131" s="198">
        <f>+U89</f>
        <v>61039.804624000004</v>
      </c>
      <c r="V131" s="94"/>
      <c r="W131" s="53">
        <f>+W89</f>
        <v>2796.15</v>
      </c>
      <c r="X131" s="53">
        <f>+X89</f>
        <v>3419.42</v>
      </c>
      <c r="Y131" s="53">
        <f>+Y89</f>
        <v>6215.5700000000006</v>
      </c>
      <c r="Z131" s="48"/>
      <c r="AA131" s="22"/>
    </row>
    <row r="132" spans="1:59" ht="12" customHeight="1" x14ac:dyDescent="0.2">
      <c r="B132" s="18"/>
      <c r="C132" s="1"/>
      <c r="D132" s="38" t="s">
        <v>66</v>
      </c>
      <c r="E132" s="38"/>
      <c r="F132" s="45"/>
      <c r="G132" s="98"/>
      <c r="H132" s="98"/>
      <c r="I132" s="98"/>
      <c r="J132" s="47"/>
      <c r="K132" s="47"/>
      <c r="L132" s="98"/>
      <c r="M132" s="98"/>
      <c r="N132" s="98"/>
      <c r="O132" s="47"/>
      <c r="P132" s="47"/>
      <c r="Q132" s="82"/>
      <c r="R132" s="82"/>
      <c r="S132" s="198">
        <f t="shared" ref="S132:U132" si="18">+S125</f>
        <v>35018.742920000004</v>
      </c>
      <c r="T132" s="198">
        <f t="shared" si="18"/>
        <v>43438.434024000002</v>
      </c>
      <c r="U132" s="198">
        <f t="shared" si="18"/>
        <v>78457.176944000006</v>
      </c>
      <c r="V132" s="94"/>
      <c r="W132" s="60">
        <f>+W125</f>
        <v>5887.0500000000011</v>
      </c>
      <c r="X132" s="60">
        <f>+X125</f>
        <v>3419.42</v>
      </c>
      <c r="Y132" s="60">
        <f>+Y125</f>
        <v>9306.4700000000012</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113</v>
      </c>
      <c r="E134" s="38"/>
      <c r="F134" s="45"/>
      <c r="G134" s="98"/>
      <c r="H134" s="98"/>
      <c r="I134" s="98"/>
      <c r="J134" s="47"/>
      <c r="K134" s="47"/>
      <c r="L134" s="98"/>
      <c r="M134" s="98"/>
      <c r="N134" s="98"/>
      <c r="O134" s="47"/>
      <c r="P134" s="47"/>
      <c r="Q134" s="47"/>
      <c r="R134" s="47"/>
      <c r="S134" s="196">
        <f>SUM(S130:S133)</f>
        <v>80650.631544000003</v>
      </c>
      <c r="T134" s="196">
        <f>SUM(T130:T133)</f>
        <v>187847.67345599999</v>
      </c>
      <c r="U134" s="196">
        <f>SUM(U130:U133)</f>
        <v>268498.30499999999</v>
      </c>
      <c r="V134" s="54"/>
      <c r="W134" s="199">
        <f>SUM(W130:W133)</f>
        <v>13159.210000000001</v>
      </c>
      <c r="X134" s="199">
        <f>SUM(X130:X133)</f>
        <v>15176.420000000002</v>
      </c>
      <c r="Y134" s="199">
        <f>SUM(Y130:Y133)</f>
        <v>28335.63</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110</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PO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48</v>
      </c>
      <c r="E8" s="200"/>
      <c r="F8" s="200"/>
      <c r="G8" s="203" t="str">
        <f>+'1 februari'!G8</f>
        <v>SWV PO ergens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49</v>
      </c>
      <c r="E9" s="200"/>
      <c r="F9" s="200"/>
      <c r="G9" s="203" t="s">
        <v>93</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50</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54</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116</v>
      </c>
      <c r="D15" s="192"/>
      <c r="E15" s="192"/>
      <c r="F15" s="192"/>
      <c r="G15" s="190" t="s">
        <v>117</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114</v>
      </c>
      <c r="D16" s="187"/>
      <c r="E16" s="188" t="s">
        <v>46</v>
      </c>
      <c r="F16" s="188"/>
      <c r="G16" s="187" t="s">
        <v>115</v>
      </c>
      <c r="H16" s="189"/>
      <c r="I16" s="189"/>
      <c r="J16" s="194" t="s">
        <v>128</v>
      </c>
      <c r="K16" s="189"/>
      <c r="L16" s="183"/>
      <c r="M16" s="183"/>
      <c r="N16" s="183"/>
      <c r="O16" s="21"/>
      <c r="P16" s="183"/>
      <c r="Q16" s="183"/>
      <c r="R16" s="183"/>
      <c r="S16" s="183"/>
      <c r="T16" s="183"/>
      <c r="U16" s="183"/>
      <c r="V16" s="183"/>
      <c r="W16" s="184"/>
      <c r="X16" s="184"/>
      <c r="Y16" s="184"/>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56</v>
      </c>
      <c r="E19" s="27"/>
      <c r="F19" s="27"/>
      <c r="G19" s="28" t="s">
        <v>127</v>
      </c>
      <c r="H19" s="29"/>
      <c r="I19" s="29"/>
      <c r="J19" s="30"/>
      <c r="K19" s="30"/>
      <c r="L19" s="28"/>
      <c r="M19" s="29"/>
      <c r="N19" s="120"/>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1"/>
      <c r="J20" s="106"/>
      <c r="K20" s="106"/>
      <c r="L20" s="107"/>
      <c r="M20" s="105"/>
      <c r="N20" s="122"/>
      <c r="O20" s="106"/>
      <c r="P20" s="106"/>
      <c r="Q20" s="79" t="s">
        <v>87</v>
      </c>
      <c r="R20" s="81" t="s">
        <v>87</v>
      </c>
      <c r="S20" s="180" t="s">
        <v>78</v>
      </c>
      <c r="T20" s="106"/>
      <c r="U20" s="106"/>
      <c r="V20" s="106"/>
      <c r="W20" s="81" t="s">
        <v>76</v>
      </c>
      <c r="X20" s="35"/>
      <c r="Y20" s="35"/>
      <c r="Z20" s="36"/>
      <c r="AA20" s="37"/>
    </row>
    <row r="21" spans="2:27" s="104" customFormat="1" ht="12" customHeight="1" x14ac:dyDescent="0.2">
      <c r="B21" s="75"/>
      <c r="C21" s="100"/>
      <c r="D21" s="83" t="s">
        <v>57</v>
      </c>
      <c r="E21" s="101"/>
      <c r="F21" s="102"/>
      <c r="G21" s="76" t="s">
        <v>108</v>
      </c>
      <c r="H21" s="39"/>
      <c r="I21" s="39"/>
      <c r="J21" s="39"/>
      <c r="K21" s="39"/>
      <c r="L21" s="76" t="s">
        <v>109</v>
      </c>
      <c r="M21" s="39"/>
      <c r="N21" s="39"/>
      <c r="O21" s="39"/>
      <c r="P21" s="39"/>
      <c r="Q21" s="81" t="s">
        <v>88</v>
      </c>
      <c r="R21" s="81" t="s">
        <v>90</v>
      </c>
      <c r="S21" s="76" t="s">
        <v>111</v>
      </c>
      <c r="T21" s="81"/>
      <c r="U21" s="40" t="s">
        <v>58</v>
      </c>
      <c r="V21" s="40"/>
      <c r="W21" s="76" t="s">
        <v>130</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89</v>
      </c>
      <c r="R22" s="81" t="s">
        <v>89</v>
      </c>
      <c r="S22" s="74" t="s">
        <v>67</v>
      </c>
      <c r="T22" s="74" t="s">
        <v>68</v>
      </c>
      <c r="U22" s="40" t="s">
        <v>112</v>
      </c>
      <c r="V22" s="40"/>
      <c r="W22" s="42" t="s">
        <v>67</v>
      </c>
      <c r="X22" s="42" t="s">
        <v>68</v>
      </c>
      <c r="Y22" s="40" t="s">
        <v>62</v>
      </c>
      <c r="Z22" s="5"/>
      <c r="AA22" s="22"/>
    </row>
    <row r="23" spans="2:27" ht="12" customHeight="1" x14ac:dyDescent="0.2">
      <c r="B23" s="18"/>
      <c r="C23" s="1">
        <v>1</v>
      </c>
      <c r="D23" s="211" t="str">
        <f>+'1 febr 2019'!D23</f>
        <v>A</v>
      </c>
      <c r="E23" s="211" t="str">
        <f>+'1 febr 2019'!E23</f>
        <v>88SV</v>
      </c>
      <c r="F23" s="43"/>
      <c r="G23" s="44">
        <v>2</v>
      </c>
      <c r="H23" s="44">
        <v>0</v>
      </c>
      <c r="I23" s="44">
        <v>0</v>
      </c>
      <c r="J23" s="68">
        <f>SUM(G23:I23)</f>
        <v>2</v>
      </c>
      <c r="K23" s="42"/>
      <c r="L23" s="44">
        <v>0</v>
      </c>
      <c r="M23" s="44">
        <v>0</v>
      </c>
      <c r="N23" s="44">
        <v>1</v>
      </c>
      <c r="O23" s="68">
        <f>SUM(L23:N23)</f>
        <v>1</v>
      </c>
      <c r="P23" s="42"/>
      <c r="Q23" s="93" t="s">
        <v>55</v>
      </c>
      <c r="R23" s="93" t="s">
        <v>55</v>
      </c>
      <c r="S23" s="123">
        <f>IF(Q23="nee",0,IF((J23-O23)&lt;0,0,(J23-O23)*(tab!$C$19*tab!$I$8+tab!$D$23)))</f>
        <v>3783.6167600000003</v>
      </c>
      <c r="T23" s="123">
        <f>IF((J23-O23)&lt;=0,0,IF((G23-L23)*tab!$E$29+(H23-M23)*tab!$F$29+(I23-N23)*tab!$G$29&lt;=0,0,(G23-L23)*tab!$E$29+(H23-M23)*tab!$F$29+(I23-N23)*tab!$G$29))</f>
        <v>0</v>
      </c>
      <c r="U23" s="123">
        <f>IF(SUM(S23:T23)&lt;0,0,SUM(S23:T23))</f>
        <v>3783.6167600000003</v>
      </c>
      <c r="V23" s="181"/>
      <c r="W23" s="123">
        <f>IF(R23="nee",0,IF((J23-O23)&lt;0,0,(J23-O23)*tab!$C$57))</f>
        <v>639.42999999999995</v>
      </c>
      <c r="X23" s="123">
        <f>IF(R23="nee",0,IF((J23-O23)&lt;=0,0,IF((G23-L23)*tab!$G$57+(H23-M23)*tab!$H$57+(I23-N23)*tab!$I$57&lt;=0,0,(G23-L23)*tab!$G$57+(H23-M23)*tab!$H$57+(I23-N23)*tab!$I$57)))</f>
        <v>0</v>
      </c>
      <c r="Y23" s="123">
        <f>SUM(W23:X23)</f>
        <v>639.42999999999995</v>
      </c>
      <c r="Z23" s="5"/>
      <c r="AA23" s="22"/>
    </row>
    <row r="24" spans="2:27" ht="12" customHeight="1" x14ac:dyDescent="0.2">
      <c r="B24" s="18"/>
      <c r="C24" s="1">
        <v>2</v>
      </c>
      <c r="D24" s="211" t="str">
        <f>+'1 febr 2019'!D24</f>
        <v xml:space="preserve">B </v>
      </c>
      <c r="E24" s="211" t="str">
        <f>+'1 febr 2019'!E24</f>
        <v>88MK</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3">
        <f>IF(Q24="nee",0,IF((J24-O24)&lt;0,0,(J24-O24)*(tab!$C$19*tab!$I$8+tab!$D$23)))</f>
        <v>3783.6167600000003</v>
      </c>
      <c r="T24" s="123">
        <f>IF((J24-O24)&lt;=0,0,IF((G24-L24)*tab!$E$29+(H24-M24)*tab!$F$29+(I24-N24)*tab!$G$29&lt;=0,0,(G24-L24)*tab!$E$29+(H24-M24)*tab!$F$29+(I24-N24)*tab!$G$29))</f>
        <v>0</v>
      </c>
      <c r="U24" s="123">
        <f t="shared" ref="U24:U52" si="2">IF(SUM(S24:T24)&lt;0,0,SUM(S24:T24))</f>
        <v>3783.6167600000003</v>
      </c>
      <c r="V24" s="181"/>
      <c r="W24" s="123">
        <f>IF(R24="nee",0,IF((J24-O24)&lt;0,0,(J24-O24)*tab!$C$57))</f>
        <v>639.42999999999995</v>
      </c>
      <c r="X24" s="123">
        <f>IF(R24="nee",0,IF((J24-O24)&lt;=0,0,IF((G24-L24)*tab!$G$57+(H24-M24)*tab!$H$57+(I24-N24)*tab!$I$57&lt;=0,0,(G24-L24)*tab!$G$57+(H24-M24)*tab!$H$57+(I24-N24)*tab!$I$57)))</f>
        <v>0</v>
      </c>
      <c r="Y24" s="123">
        <f t="shared" ref="Y24:Y52" si="3">SUM(W24:X24)</f>
        <v>639.42999999999995</v>
      </c>
      <c r="Z24" s="5"/>
      <c r="AA24" s="22"/>
    </row>
    <row r="25" spans="2:27" ht="12" customHeight="1" x14ac:dyDescent="0.2">
      <c r="B25" s="18"/>
      <c r="C25" s="1">
        <v>3</v>
      </c>
      <c r="D25" s="211">
        <f>+'1 febr 2019'!D25</f>
        <v>0</v>
      </c>
      <c r="E25" s="211">
        <f>+'1 febr 2019'!E25</f>
        <v>0</v>
      </c>
      <c r="F25" s="43"/>
      <c r="G25" s="44">
        <v>0</v>
      </c>
      <c r="H25" s="44">
        <v>0</v>
      </c>
      <c r="I25" s="44">
        <v>1</v>
      </c>
      <c r="J25" s="68">
        <f t="shared" si="0"/>
        <v>1</v>
      </c>
      <c r="K25" s="42"/>
      <c r="L25" s="44">
        <v>2</v>
      </c>
      <c r="M25" s="44">
        <v>0</v>
      </c>
      <c r="N25" s="44">
        <v>0</v>
      </c>
      <c r="O25" s="68">
        <f t="shared" si="1"/>
        <v>2</v>
      </c>
      <c r="P25" s="42"/>
      <c r="Q25" s="93" t="s">
        <v>55</v>
      </c>
      <c r="R25" s="93" t="s">
        <v>55</v>
      </c>
      <c r="S25" s="123">
        <f>IF(Q25="nee",0,IF((J25-O25)&lt;0,0,(J25-O25)*(tab!$C$19*tab!$I$8+tab!$D$23)))</f>
        <v>0</v>
      </c>
      <c r="T25" s="123">
        <f>IF((J25-O25)&lt;=0,0,IF((G25-L25)*tab!$E$29+(H25-M25)*tab!$F$29+(I25-N25)*tab!$G$29&lt;=0,0,(G25-L25)*tab!$E$29+(H25-M25)*tab!$F$29+(I25-N25)*tab!$G$29))</f>
        <v>0</v>
      </c>
      <c r="U25" s="123">
        <f t="shared" si="2"/>
        <v>0</v>
      </c>
      <c r="V25" s="181"/>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11">
        <f>+'1 febr 2019'!D26</f>
        <v>0</v>
      </c>
      <c r="E26" s="211">
        <f>+'1 febr 2019'!E26</f>
        <v>0</v>
      </c>
      <c r="F26" s="43"/>
      <c r="G26" s="44">
        <v>0</v>
      </c>
      <c r="H26" s="44">
        <v>0</v>
      </c>
      <c r="I26" s="44">
        <v>2</v>
      </c>
      <c r="J26" s="68">
        <f t="shared" si="0"/>
        <v>2</v>
      </c>
      <c r="K26" s="42"/>
      <c r="L26" s="44">
        <v>3</v>
      </c>
      <c r="M26" s="44">
        <v>0</v>
      </c>
      <c r="N26" s="44">
        <v>0</v>
      </c>
      <c r="O26" s="68">
        <f t="shared" si="1"/>
        <v>3</v>
      </c>
      <c r="P26" s="42"/>
      <c r="Q26" s="93" t="s">
        <v>55</v>
      </c>
      <c r="R26" s="93" t="s">
        <v>55</v>
      </c>
      <c r="S26" s="123">
        <f>IF(Q26="nee",0,IF((J26-O26)&lt;0,0,(J26-O26)*(tab!$C$19*tab!$I$8+tab!$D$23)))</f>
        <v>0</v>
      </c>
      <c r="T26" s="123">
        <f>IF((J26-O26)&lt;=0,0,IF((G26-L26)*tab!$E$29+(H26-M26)*tab!$F$29+(I26-N26)*tab!$G$29&lt;=0,0,(G26-L26)*tab!$E$29+(H26-M26)*tab!$F$29+(I26-N26)*tab!$G$29))</f>
        <v>0</v>
      </c>
      <c r="U26" s="123">
        <f t="shared" si="2"/>
        <v>0</v>
      </c>
      <c r="V26" s="181"/>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11">
        <f>+'1 febr 2019'!D27</f>
        <v>0</v>
      </c>
      <c r="E27" s="211">
        <f>+'1 febr 2019'!E27</f>
        <v>0</v>
      </c>
      <c r="F27" s="43"/>
      <c r="G27" s="44">
        <v>4</v>
      </c>
      <c r="H27" s="44">
        <v>0</v>
      </c>
      <c r="I27" s="44">
        <v>0</v>
      </c>
      <c r="J27" s="68">
        <f t="shared" si="0"/>
        <v>4</v>
      </c>
      <c r="K27" s="42"/>
      <c r="L27" s="44">
        <v>0</v>
      </c>
      <c r="M27" s="44">
        <v>0</v>
      </c>
      <c r="N27" s="44">
        <v>3</v>
      </c>
      <c r="O27" s="68">
        <f t="shared" si="1"/>
        <v>3</v>
      </c>
      <c r="P27" s="42"/>
      <c r="Q27" s="93" t="s">
        <v>55</v>
      </c>
      <c r="R27" s="93" t="s">
        <v>55</v>
      </c>
      <c r="S27" s="123">
        <f>IF(Q27="nee",0,IF((J27-O27)&lt;0,0,(J27-O27)*(tab!$C$19*tab!$I$8+tab!$D$23)))</f>
        <v>3783.6167600000003</v>
      </c>
      <c r="T27" s="123">
        <f>IF((J27-O27)&lt;=0,0,IF((G27-L27)*tab!$E$29+(H27-M27)*tab!$F$29+(I27-N27)*tab!$G$29&lt;=0,0,(G27-L27)*tab!$E$29+(H27-M27)*tab!$F$29+(I27-N27)*tab!$G$29))</f>
        <v>0</v>
      </c>
      <c r="U27" s="123">
        <f t="shared" si="2"/>
        <v>3783.6167600000003</v>
      </c>
      <c r="V27" s="181"/>
      <c r="W27" s="123">
        <f>IF(R27="nee",0,IF((J27-O27)&lt;0,0,(J27-O27)*tab!$C$57))</f>
        <v>639.42999999999995</v>
      </c>
      <c r="X27" s="123">
        <f>IF(R27="nee",0,IF((J27-O27)&lt;=0,0,IF((G27-L27)*tab!$G$57+(H27-M27)*tab!$H$57+(I27-N27)*tab!$I$57&lt;=0,0,(G27-L27)*tab!$G$57+(H27-M27)*tab!$H$57+(I27-N27)*tab!$I$57)))</f>
        <v>0</v>
      </c>
      <c r="Y27" s="123">
        <f t="shared" si="3"/>
        <v>639.42999999999995</v>
      </c>
      <c r="Z27" s="5"/>
      <c r="AA27" s="22"/>
    </row>
    <row r="28" spans="2:27" ht="12" customHeight="1" x14ac:dyDescent="0.2">
      <c r="B28" s="18"/>
      <c r="C28" s="1">
        <v>6</v>
      </c>
      <c r="D28" s="211">
        <f>+'1 febr 2019'!D28</f>
        <v>0</v>
      </c>
      <c r="E28" s="211">
        <f>+'1 febr 2019'!E28</f>
        <v>0</v>
      </c>
      <c r="F28" s="43"/>
      <c r="G28" s="44">
        <v>4</v>
      </c>
      <c r="H28" s="44">
        <v>0</v>
      </c>
      <c r="I28" s="44">
        <v>0</v>
      </c>
      <c r="J28" s="68">
        <f t="shared" si="0"/>
        <v>4</v>
      </c>
      <c r="K28" s="42"/>
      <c r="L28" s="44">
        <v>0</v>
      </c>
      <c r="M28" s="44">
        <v>0</v>
      </c>
      <c r="N28" s="44">
        <v>5</v>
      </c>
      <c r="O28" s="68">
        <f t="shared" si="1"/>
        <v>5</v>
      </c>
      <c r="P28" s="42"/>
      <c r="Q28" s="93" t="s">
        <v>55</v>
      </c>
      <c r="R28" s="93" t="s">
        <v>55</v>
      </c>
      <c r="S28" s="123">
        <f>IF(Q28="nee",0,IF((J28-O28)&lt;0,0,(J28-O28)*(tab!$C$19*tab!$I$8+tab!$D$23)))</f>
        <v>0</v>
      </c>
      <c r="T28" s="123">
        <f>IF((J28-O28)&lt;=0,0,IF((G28-L28)*tab!$E$29+(H28-M28)*tab!$F$29+(I28-N28)*tab!$G$29&lt;=0,0,(G28-L28)*tab!$E$29+(H28-M28)*tab!$F$29+(I28-N28)*tab!$G$29))</f>
        <v>0</v>
      </c>
      <c r="U28" s="123">
        <f t="shared" si="2"/>
        <v>0</v>
      </c>
      <c r="V28" s="181"/>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11">
        <f>+'1 febr 2019'!D29</f>
        <v>0</v>
      </c>
      <c r="E29" s="211">
        <f>+'1 febr 2019'!E29</f>
        <v>0</v>
      </c>
      <c r="F29" s="43"/>
      <c r="G29" s="44">
        <v>0</v>
      </c>
      <c r="H29" s="44">
        <v>0</v>
      </c>
      <c r="I29" s="44">
        <v>5</v>
      </c>
      <c r="J29" s="68">
        <f t="shared" si="0"/>
        <v>5</v>
      </c>
      <c r="K29" s="42"/>
      <c r="L29" s="44">
        <v>4</v>
      </c>
      <c r="M29" s="44">
        <v>0</v>
      </c>
      <c r="N29" s="44">
        <v>0</v>
      </c>
      <c r="O29" s="68">
        <f t="shared" si="1"/>
        <v>4</v>
      </c>
      <c r="P29" s="42"/>
      <c r="Q29" s="93" t="s">
        <v>55</v>
      </c>
      <c r="R29" s="93" t="s">
        <v>55</v>
      </c>
      <c r="S29" s="123">
        <f>IF(Q29="nee",0,IF((J29-O29)&lt;0,0,(J29-O29)*(tab!$C$19*tab!$I$8+tab!$D$23)))</f>
        <v>3783.6167600000003</v>
      </c>
      <c r="T29" s="123">
        <f>IF((J29-O29)&lt;=0,0,IF((G29-L29)*tab!$E$29+(H29-M29)*tab!$F$29+(I29-N29)*tab!$G$29&lt;=0,0,(G29-L29)*tab!$E$29+(H29-M29)*tab!$F$29+(I29-N29)*tab!$G$29))</f>
        <v>61915.363663999982</v>
      </c>
      <c r="U29" s="123">
        <f t="shared" si="2"/>
        <v>65698.980423999979</v>
      </c>
      <c r="V29" s="181"/>
      <c r="W29" s="123">
        <f>IF(R29="nee",0,IF((J29-O29)&lt;0,0,(J29-O29)*tab!$C$57))</f>
        <v>639.42999999999995</v>
      </c>
      <c r="X29" s="123">
        <f>IF(R29="nee",0,IF((J29-O29)&lt;=0,0,IF((G29-L29)*tab!$G$57+(H29-M29)*tab!$H$57+(I29-N29)*tab!$I$57&lt;=0,0,(G29-L29)*tab!$G$57+(H29-M29)*tab!$H$57+(I29-N29)*tab!$I$57)))</f>
        <v>4918.1600000000008</v>
      </c>
      <c r="Y29" s="123">
        <f t="shared" si="3"/>
        <v>5557.5900000000011</v>
      </c>
      <c r="Z29" s="5"/>
      <c r="AA29" s="22"/>
    </row>
    <row r="30" spans="2:27" ht="12" customHeight="1" x14ac:dyDescent="0.2">
      <c r="B30" s="18"/>
      <c r="C30" s="1">
        <v>8</v>
      </c>
      <c r="D30" s="211">
        <f>+'1 febr 2019'!D30</f>
        <v>0</v>
      </c>
      <c r="E30" s="211">
        <f>+'1 febr 2019'!E30</f>
        <v>0</v>
      </c>
      <c r="F30" s="43"/>
      <c r="G30" s="44">
        <v>0</v>
      </c>
      <c r="H30" s="44">
        <v>0</v>
      </c>
      <c r="I30" s="44">
        <v>0</v>
      </c>
      <c r="J30" s="68">
        <f t="shared" si="0"/>
        <v>0</v>
      </c>
      <c r="K30" s="42"/>
      <c r="L30" s="44">
        <v>0</v>
      </c>
      <c r="M30" s="44">
        <v>0</v>
      </c>
      <c r="N30" s="44">
        <v>0</v>
      </c>
      <c r="O30" s="68">
        <f t="shared" si="1"/>
        <v>0</v>
      </c>
      <c r="P30" s="42"/>
      <c r="Q30" s="93" t="s">
        <v>55</v>
      </c>
      <c r="R30" s="93" t="s">
        <v>55</v>
      </c>
      <c r="S30" s="123">
        <f>IF(Q30="nee",0,IF((J30-O30)&lt;0,0,(J30-O30)*(tab!$C$19*tab!$I$8+tab!$D$23)))</f>
        <v>0</v>
      </c>
      <c r="T30" s="123">
        <f>IF((J30-O30)&lt;=0,0,IF((G30-L30)*tab!$E$29+(H30-M30)*tab!$F$29+(I30-N30)*tab!$G$29&lt;=0,0,(G30-L30)*tab!$E$29+(H30-M30)*tab!$F$29+(I30-N30)*tab!$G$29))</f>
        <v>0</v>
      </c>
      <c r="U30" s="123">
        <f t="shared" si="2"/>
        <v>0</v>
      </c>
      <c r="V30" s="181"/>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11">
        <f>+'1 febr 2019'!D31</f>
        <v>0</v>
      </c>
      <c r="E31" s="211">
        <f>+'1 febr 2019'!E31</f>
        <v>0</v>
      </c>
      <c r="F31" s="43"/>
      <c r="G31" s="44">
        <v>0</v>
      </c>
      <c r="H31" s="44">
        <v>0</v>
      </c>
      <c r="I31" s="44">
        <v>0</v>
      </c>
      <c r="J31" s="68">
        <f t="shared" si="0"/>
        <v>0</v>
      </c>
      <c r="K31" s="42"/>
      <c r="L31" s="44">
        <v>0</v>
      </c>
      <c r="M31" s="44">
        <v>0</v>
      </c>
      <c r="N31" s="44">
        <v>0</v>
      </c>
      <c r="O31" s="68">
        <f t="shared" si="1"/>
        <v>0</v>
      </c>
      <c r="P31" s="42"/>
      <c r="Q31" s="93" t="s">
        <v>55</v>
      </c>
      <c r="R31" s="93" t="s">
        <v>55</v>
      </c>
      <c r="S31" s="123">
        <f>IF(Q31="nee",0,IF((J31-O31)&lt;0,0,(J31-O31)*(tab!$C$19*tab!$I$8+tab!$D$23)))</f>
        <v>0</v>
      </c>
      <c r="T31" s="123">
        <f>IF((J31-O31)&lt;=0,0,IF((G31-L31)*tab!$E$29+(H31-M31)*tab!$F$29+(I31-N31)*tab!$G$29&lt;=0,0,(G31-L31)*tab!$E$29+(H31-M31)*tab!$F$29+(I31-N31)*tab!$G$29))</f>
        <v>0</v>
      </c>
      <c r="U31" s="123">
        <f t="shared" si="2"/>
        <v>0</v>
      </c>
      <c r="V31" s="181"/>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11">
        <f>+'1 febr 2019'!D32</f>
        <v>0</v>
      </c>
      <c r="E32" s="211">
        <f>+'1 febr 2019'!E32</f>
        <v>0</v>
      </c>
      <c r="F32" s="43"/>
      <c r="G32" s="44">
        <v>0</v>
      </c>
      <c r="H32" s="44">
        <v>0</v>
      </c>
      <c r="I32" s="44">
        <v>0</v>
      </c>
      <c r="J32" s="68">
        <f t="shared" si="0"/>
        <v>0</v>
      </c>
      <c r="K32" s="42"/>
      <c r="L32" s="44">
        <v>0</v>
      </c>
      <c r="M32" s="44">
        <v>0</v>
      </c>
      <c r="N32" s="44">
        <v>0</v>
      </c>
      <c r="O32" s="68">
        <f t="shared" si="1"/>
        <v>0</v>
      </c>
      <c r="P32" s="42"/>
      <c r="Q32" s="93" t="s">
        <v>55</v>
      </c>
      <c r="R32" s="93" t="s">
        <v>55</v>
      </c>
      <c r="S32" s="123">
        <f>IF(Q32="nee",0,IF((J32-O32)&lt;0,0,(J32-O32)*(tab!$C$19*tab!$I$8+tab!$D$23)))</f>
        <v>0</v>
      </c>
      <c r="T32" s="123">
        <f>IF((J32-O32)&lt;=0,0,IF((G32-L32)*tab!$E$29+(H32-M32)*tab!$F$29+(I32-N32)*tab!$G$29&lt;=0,0,(G32-L32)*tab!$E$29+(H32-M32)*tab!$F$29+(I32-N32)*tab!$G$29))</f>
        <v>0</v>
      </c>
      <c r="U32" s="123">
        <f t="shared" si="2"/>
        <v>0</v>
      </c>
      <c r="V32" s="181"/>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11">
        <f>+'1 febr 2019'!D33</f>
        <v>0</v>
      </c>
      <c r="E33" s="211">
        <f>+'1 febr 2019'!E33</f>
        <v>0</v>
      </c>
      <c r="F33" s="43"/>
      <c r="G33" s="44">
        <v>0</v>
      </c>
      <c r="H33" s="44">
        <v>0</v>
      </c>
      <c r="I33" s="44">
        <v>0</v>
      </c>
      <c r="J33" s="68">
        <f t="shared" si="0"/>
        <v>0</v>
      </c>
      <c r="K33" s="42"/>
      <c r="L33" s="44">
        <v>0</v>
      </c>
      <c r="M33" s="44">
        <v>0</v>
      </c>
      <c r="N33" s="44">
        <v>0</v>
      </c>
      <c r="O33" s="68">
        <f t="shared" si="1"/>
        <v>0</v>
      </c>
      <c r="P33" s="42"/>
      <c r="Q33" s="93" t="s">
        <v>55</v>
      </c>
      <c r="R33" s="93" t="s">
        <v>55</v>
      </c>
      <c r="S33" s="123">
        <f>IF(Q33="nee",0,IF((J33-O33)&lt;0,0,(J33-O33)*(tab!$C$19*tab!$I$8+tab!$D$23)))</f>
        <v>0</v>
      </c>
      <c r="T33" s="123">
        <f>IF((J33-O33)&lt;=0,0,IF((G33-L33)*tab!$E$29+(H33-M33)*tab!$F$29+(I33-N33)*tab!$G$29&lt;=0,0,(G33-L33)*tab!$E$29+(H33-M33)*tab!$F$29+(I33-N33)*tab!$G$29))</f>
        <v>0</v>
      </c>
      <c r="U33" s="123">
        <f t="shared" si="2"/>
        <v>0</v>
      </c>
      <c r="V33" s="181"/>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11">
        <f>+'1 febr 2019'!D34</f>
        <v>0</v>
      </c>
      <c r="E34" s="211">
        <f>+'1 febr 2019'!E34</f>
        <v>0</v>
      </c>
      <c r="F34" s="43"/>
      <c r="G34" s="44">
        <v>2</v>
      </c>
      <c r="H34" s="44">
        <v>2</v>
      </c>
      <c r="I34" s="44">
        <v>2</v>
      </c>
      <c r="J34" s="68">
        <f t="shared" si="0"/>
        <v>6</v>
      </c>
      <c r="K34" s="42"/>
      <c r="L34" s="44">
        <v>1</v>
      </c>
      <c r="M34" s="44">
        <v>1</v>
      </c>
      <c r="N34" s="44">
        <v>1</v>
      </c>
      <c r="O34" s="68">
        <f t="shared" si="1"/>
        <v>3</v>
      </c>
      <c r="P34" s="42"/>
      <c r="Q34" s="93" t="s">
        <v>55</v>
      </c>
      <c r="R34" s="93" t="s">
        <v>55</v>
      </c>
      <c r="S34" s="123">
        <f>IF(Q34="nee",0,IF((J34-O34)&lt;0,0,(J34-O34)*(tab!$C$19*tab!$I$8+tab!$D$23)))</f>
        <v>11350.850280000001</v>
      </c>
      <c r="T34" s="123">
        <f>IF((J34-O34)&lt;=0,0,IF((G34-L34)*tab!$E$29+(H34-M34)*tab!$F$29+(I34-N34)*tab!$G$29&lt;=0,0,(G34-L34)*tab!$E$29+(H34-M34)*tab!$F$29+(I34-N34)*tab!$G$29))</f>
        <v>40600.642447999999</v>
      </c>
      <c r="U34" s="123">
        <f t="shared" si="2"/>
        <v>51951.492727999997</v>
      </c>
      <c r="V34" s="181"/>
      <c r="W34" s="123">
        <f>IF(R34="nee",0,IF((J34-O34)&lt;0,0,(J34-O34)*tab!$C$57))</f>
        <v>1918.29</v>
      </c>
      <c r="X34" s="123">
        <f>IF(R34="nee",0,IF((J34-O34)&lt;=0,0,IF((G34-L34)*tab!$G$57+(H34-M34)*tab!$H$57+(I34-N34)*tab!$I$57&lt;=0,0,(G34-L34)*tab!$G$57+(H34-M34)*tab!$H$57+(I34-N34)*tab!$I$57)))</f>
        <v>3419.42</v>
      </c>
      <c r="Y34" s="123">
        <f t="shared" si="3"/>
        <v>5337.71</v>
      </c>
      <c r="Z34" s="5"/>
      <c r="AA34" s="22"/>
    </row>
    <row r="35" spans="2:27" ht="12" customHeight="1" x14ac:dyDescent="0.2">
      <c r="B35" s="18"/>
      <c r="C35" s="1">
        <v>13</v>
      </c>
      <c r="D35" s="211">
        <f>+'1 febr 2019'!D35</f>
        <v>0</v>
      </c>
      <c r="E35" s="211">
        <f>+'1 febr 2019'!E35</f>
        <v>0</v>
      </c>
      <c r="F35" s="43"/>
      <c r="G35" s="44"/>
      <c r="H35" s="44"/>
      <c r="I35" s="44"/>
      <c r="J35" s="68">
        <f t="shared" si="0"/>
        <v>0</v>
      </c>
      <c r="K35" s="42"/>
      <c r="L35" s="44"/>
      <c r="M35" s="44"/>
      <c r="N35" s="44"/>
      <c r="O35" s="68">
        <f t="shared" si="1"/>
        <v>0</v>
      </c>
      <c r="P35" s="42"/>
      <c r="Q35" s="93" t="s">
        <v>55</v>
      </c>
      <c r="R35" s="93" t="s">
        <v>55</v>
      </c>
      <c r="S35" s="123">
        <f>IF(Q35="nee",0,IF((J35-O35)&lt;0,0,(J35-O35)*(tab!$C$19*tab!$I$8+tab!$D$23)))</f>
        <v>0</v>
      </c>
      <c r="T35" s="123">
        <f>IF((J35-O35)&lt;=0,0,IF((G35-L35)*tab!$E$29+(H35-M35)*tab!$F$29+(I35-N35)*tab!$G$29&lt;=0,0,(G35-L35)*tab!$E$29+(H35-M35)*tab!$F$29+(I35-N35)*tab!$G$29))</f>
        <v>0</v>
      </c>
      <c r="U35" s="123">
        <f t="shared" si="2"/>
        <v>0</v>
      </c>
      <c r="V35" s="181"/>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11">
        <f>+'1 febr 2019'!D36</f>
        <v>0</v>
      </c>
      <c r="E36" s="211">
        <f>+'1 febr 2019'!E36</f>
        <v>0</v>
      </c>
      <c r="F36" s="43"/>
      <c r="G36" s="44"/>
      <c r="H36" s="44"/>
      <c r="I36" s="44"/>
      <c r="J36" s="68">
        <f t="shared" si="0"/>
        <v>0</v>
      </c>
      <c r="K36" s="42"/>
      <c r="L36" s="44"/>
      <c r="M36" s="44"/>
      <c r="N36" s="44"/>
      <c r="O36" s="68">
        <f t="shared" si="1"/>
        <v>0</v>
      </c>
      <c r="P36" s="42"/>
      <c r="Q36" s="93" t="s">
        <v>55</v>
      </c>
      <c r="R36" s="93" t="s">
        <v>55</v>
      </c>
      <c r="S36" s="123">
        <f>IF(Q36="nee",0,IF((J36-O36)&lt;0,0,(J36-O36)*(tab!$C$19*tab!$I$8+tab!$D$23)))</f>
        <v>0</v>
      </c>
      <c r="T36" s="123">
        <f>IF((J36-O36)&lt;=0,0,IF((G36-L36)*tab!$E$29+(H36-M36)*tab!$F$29+(I36-N36)*tab!$G$29&lt;=0,0,(G36-L36)*tab!$E$29+(H36-M36)*tab!$F$29+(I36-N36)*tab!$G$29))</f>
        <v>0</v>
      </c>
      <c r="U36" s="123">
        <f t="shared" si="2"/>
        <v>0</v>
      </c>
      <c r="V36" s="181"/>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11">
        <f>+'1 febr 2019'!D37</f>
        <v>0</v>
      </c>
      <c r="E37" s="211">
        <f>+'1 febr 2019'!E37</f>
        <v>0</v>
      </c>
      <c r="F37" s="43"/>
      <c r="G37" s="44"/>
      <c r="H37" s="44"/>
      <c r="I37" s="44"/>
      <c r="J37" s="68">
        <f t="shared" si="0"/>
        <v>0</v>
      </c>
      <c r="K37" s="42"/>
      <c r="L37" s="44"/>
      <c r="M37" s="44"/>
      <c r="N37" s="44"/>
      <c r="O37" s="68">
        <f t="shared" si="1"/>
        <v>0</v>
      </c>
      <c r="P37" s="42"/>
      <c r="Q37" s="93" t="s">
        <v>55</v>
      </c>
      <c r="R37" s="93" t="s">
        <v>55</v>
      </c>
      <c r="S37" s="123">
        <f>IF(Q37="nee",0,IF((J37-O37)&lt;0,0,(J37-O37)*(tab!$C$19*tab!$I$8+tab!$D$23)))</f>
        <v>0</v>
      </c>
      <c r="T37" s="123">
        <f>IF((J37-O37)&lt;=0,0,IF((G37-L37)*tab!$E$29+(H37-M37)*tab!$F$29+(I37-N37)*tab!$G$29&lt;=0,0,(G37-L37)*tab!$E$29+(H37-M37)*tab!$F$29+(I37-N37)*tab!$G$29))</f>
        <v>0</v>
      </c>
      <c r="U37" s="123">
        <f t="shared" si="2"/>
        <v>0</v>
      </c>
      <c r="V37" s="181"/>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11">
        <f>+'1 febr 2019'!D38</f>
        <v>0</v>
      </c>
      <c r="E38" s="211">
        <f>+'1 febr 2019'!E38</f>
        <v>0</v>
      </c>
      <c r="F38" s="43"/>
      <c r="G38" s="44"/>
      <c r="H38" s="44"/>
      <c r="I38" s="44"/>
      <c r="J38" s="68">
        <f t="shared" si="0"/>
        <v>0</v>
      </c>
      <c r="K38" s="42"/>
      <c r="L38" s="44"/>
      <c r="M38" s="44"/>
      <c r="N38" s="44"/>
      <c r="O38" s="68">
        <f t="shared" si="1"/>
        <v>0</v>
      </c>
      <c r="P38" s="42"/>
      <c r="Q38" s="93" t="s">
        <v>55</v>
      </c>
      <c r="R38" s="93" t="s">
        <v>55</v>
      </c>
      <c r="S38" s="123">
        <f>IF(Q38="nee",0,IF((J38-O38)&lt;0,0,(J38-O38)*(tab!$C$19*tab!$I$8+tab!$D$23)))</f>
        <v>0</v>
      </c>
      <c r="T38" s="123">
        <f>IF((J38-O38)&lt;=0,0,IF((G38-L38)*tab!$E$29+(H38-M38)*tab!$F$29+(I38-N38)*tab!$G$29&lt;=0,0,(G38-L38)*tab!$E$29+(H38-M38)*tab!$F$29+(I38-N38)*tab!$G$29))</f>
        <v>0</v>
      </c>
      <c r="U38" s="123">
        <f t="shared" si="2"/>
        <v>0</v>
      </c>
      <c r="V38" s="181"/>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11">
        <f>+'1 febr 2019'!D39</f>
        <v>0</v>
      </c>
      <c r="E39" s="211">
        <f>+'1 febr 2019'!E39</f>
        <v>0</v>
      </c>
      <c r="F39" s="43"/>
      <c r="G39" s="44"/>
      <c r="H39" s="44"/>
      <c r="I39" s="44"/>
      <c r="J39" s="68">
        <f t="shared" si="0"/>
        <v>0</v>
      </c>
      <c r="K39" s="42"/>
      <c r="L39" s="44"/>
      <c r="M39" s="44"/>
      <c r="N39" s="44"/>
      <c r="O39" s="68">
        <f t="shared" si="1"/>
        <v>0</v>
      </c>
      <c r="P39" s="42"/>
      <c r="Q39" s="93" t="s">
        <v>55</v>
      </c>
      <c r="R39" s="93" t="s">
        <v>55</v>
      </c>
      <c r="S39" s="123">
        <f>IF(Q39="nee",0,IF((J39-O39)&lt;0,0,(J39-O39)*(tab!$C$19*tab!$I$8+tab!$D$23)))</f>
        <v>0</v>
      </c>
      <c r="T39" s="123">
        <f>IF((J39-O39)&lt;=0,0,IF((G39-L39)*tab!$E$29+(H39-M39)*tab!$F$29+(I39-N39)*tab!$G$29&lt;=0,0,(G39-L39)*tab!$E$29+(H39-M39)*tab!$F$29+(I39-N39)*tab!$G$29))</f>
        <v>0</v>
      </c>
      <c r="U39" s="123">
        <f t="shared" si="2"/>
        <v>0</v>
      </c>
      <c r="V39" s="181"/>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11">
        <f>+'1 febr 2019'!D40</f>
        <v>0</v>
      </c>
      <c r="E40" s="211">
        <f>+'1 febr 2019'!E40</f>
        <v>0</v>
      </c>
      <c r="F40" s="43"/>
      <c r="G40" s="44"/>
      <c r="H40" s="44"/>
      <c r="I40" s="44"/>
      <c r="J40" s="68">
        <f t="shared" si="0"/>
        <v>0</v>
      </c>
      <c r="K40" s="42"/>
      <c r="L40" s="44"/>
      <c r="M40" s="44"/>
      <c r="N40" s="44"/>
      <c r="O40" s="68">
        <f t="shared" si="1"/>
        <v>0</v>
      </c>
      <c r="P40" s="42"/>
      <c r="Q40" s="93" t="s">
        <v>55</v>
      </c>
      <c r="R40" s="93" t="s">
        <v>55</v>
      </c>
      <c r="S40" s="123">
        <f>IF(Q40="nee",0,IF((J40-O40)&lt;0,0,(J40-O40)*(tab!$C$19*tab!$I$8+tab!$D$23)))</f>
        <v>0</v>
      </c>
      <c r="T40" s="123">
        <f>IF((J40-O40)&lt;=0,0,IF((G40-L40)*tab!$E$29+(H40-M40)*tab!$F$29+(I40-N40)*tab!$G$29&lt;=0,0,(G40-L40)*tab!$E$29+(H40-M40)*tab!$F$29+(I40-N40)*tab!$G$29))</f>
        <v>0</v>
      </c>
      <c r="U40" s="123">
        <f t="shared" si="2"/>
        <v>0</v>
      </c>
      <c r="V40" s="181"/>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11">
        <f>+'1 febr 2019'!D41</f>
        <v>0</v>
      </c>
      <c r="E41" s="211">
        <f>+'1 febr 2019'!E41</f>
        <v>0</v>
      </c>
      <c r="F41" s="43"/>
      <c r="G41" s="44"/>
      <c r="H41" s="44"/>
      <c r="I41" s="44"/>
      <c r="J41" s="68">
        <f t="shared" si="0"/>
        <v>0</v>
      </c>
      <c r="K41" s="42"/>
      <c r="L41" s="44"/>
      <c r="M41" s="44"/>
      <c r="N41" s="44"/>
      <c r="O41" s="68">
        <f t="shared" si="1"/>
        <v>0</v>
      </c>
      <c r="P41" s="42"/>
      <c r="Q41" s="93" t="s">
        <v>55</v>
      </c>
      <c r="R41" s="93" t="s">
        <v>55</v>
      </c>
      <c r="S41" s="123">
        <f>IF(Q41="nee",0,IF((J41-O41)&lt;0,0,(J41-O41)*(tab!$C$19*tab!$I$8+tab!$D$23)))</f>
        <v>0</v>
      </c>
      <c r="T41" s="123">
        <f>IF((J41-O41)&lt;=0,0,IF((G41-L41)*tab!$E$29+(H41-M41)*tab!$F$29+(I41-N41)*tab!$G$29&lt;=0,0,(G41-L41)*tab!$E$29+(H41-M41)*tab!$F$29+(I41-N41)*tab!$G$29))</f>
        <v>0</v>
      </c>
      <c r="U41" s="123">
        <f t="shared" si="2"/>
        <v>0</v>
      </c>
      <c r="V41" s="181"/>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11">
        <f>+'1 febr 2019'!D42</f>
        <v>0</v>
      </c>
      <c r="E42" s="211">
        <f>+'1 febr 2019'!E42</f>
        <v>0</v>
      </c>
      <c r="F42" s="43"/>
      <c r="G42" s="44"/>
      <c r="H42" s="44"/>
      <c r="I42" s="44"/>
      <c r="J42" s="68">
        <f t="shared" si="0"/>
        <v>0</v>
      </c>
      <c r="K42" s="42"/>
      <c r="L42" s="44"/>
      <c r="M42" s="44"/>
      <c r="N42" s="44"/>
      <c r="O42" s="68">
        <f t="shared" si="1"/>
        <v>0</v>
      </c>
      <c r="P42" s="42"/>
      <c r="Q42" s="93" t="s">
        <v>55</v>
      </c>
      <c r="R42" s="93" t="s">
        <v>55</v>
      </c>
      <c r="S42" s="123">
        <f>IF(Q42="nee",0,IF((J42-O42)&lt;0,0,(J42-O42)*(tab!$C$19*tab!$I$8+tab!$D$23)))</f>
        <v>0</v>
      </c>
      <c r="T42" s="123">
        <f>IF((J42-O42)&lt;=0,0,IF((G42-L42)*tab!$E$29+(H42-M42)*tab!$F$29+(I42-N42)*tab!$G$29&lt;=0,0,(G42-L42)*tab!$E$29+(H42-M42)*tab!$F$29+(I42-N42)*tab!$G$29))</f>
        <v>0</v>
      </c>
      <c r="U42" s="123">
        <f t="shared" si="2"/>
        <v>0</v>
      </c>
      <c r="V42" s="181"/>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11">
        <f>+'1 febr 2019'!D43</f>
        <v>0</v>
      </c>
      <c r="E43" s="211">
        <f>+'1 febr 2019'!E43</f>
        <v>0</v>
      </c>
      <c r="F43" s="43"/>
      <c r="G43" s="44"/>
      <c r="H43" s="44"/>
      <c r="I43" s="44"/>
      <c r="J43" s="68">
        <f t="shared" si="0"/>
        <v>0</v>
      </c>
      <c r="K43" s="42"/>
      <c r="L43" s="44"/>
      <c r="M43" s="44"/>
      <c r="N43" s="44"/>
      <c r="O43" s="68">
        <f t="shared" si="1"/>
        <v>0</v>
      </c>
      <c r="P43" s="42"/>
      <c r="Q43" s="93" t="s">
        <v>55</v>
      </c>
      <c r="R43" s="93" t="s">
        <v>55</v>
      </c>
      <c r="S43" s="123">
        <f>IF(Q43="nee",0,IF((J43-O43)&lt;0,0,(J43-O43)*(tab!$C$19*tab!$I$8+tab!$D$23)))</f>
        <v>0</v>
      </c>
      <c r="T43" s="123">
        <f>IF((J43-O43)&lt;=0,0,IF((G43-L43)*tab!$E$29+(H43-M43)*tab!$F$29+(I43-N43)*tab!$G$29&lt;=0,0,(G43-L43)*tab!$E$29+(H43-M43)*tab!$F$29+(I43-N43)*tab!$G$29))</f>
        <v>0</v>
      </c>
      <c r="U43" s="123">
        <f t="shared" si="2"/>
        <v>0</v>
      </c>
      <c r="V43" s="181"/>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11">
        <f>+'1 febr 2019'!D44</f>
        <v>0</v>
      </c>
      <c r="E44" s="211">
        <f>+'1 febr 2019'!E44</f>
        <v>0</v>
      </c>
      <c r="F44" s="43"/>
      <c r="G44" s="44"/>
      <c r="H44" s="44"/>
      <c r="I44" s="44"/>
      <c r="J44" s="68">
        <f t="shared" si="0"/>
        <v>0</v>
      </c>
      <c r="K44" s="42"/>
      <c r="L44" s="44"/>
      <c r="M44" s="44"/>
      <c r="N44" s="44"/>
      <c r="O44" s="68">
        <f t="shared" si="1"/>
        <v>0</v>
      </c>
      <c r="P44" s="42"/>
      <c r="Q44" s="93" t="s">
        <v>55</v>
      </c>
      <c r="R44" s="93" t="s">
        <v>55</v>
      </c>
      <c r="S44" s="123">
        <f>IF(Q44="nee",0,IF((J44-O44)&lt;0,0,(J44-O44)*(tab!$C$19*tab!$I$8+tab!$D$23)))</f>
        <v>0</v>
      </c>
      <c r="T44" s="123">
        <f>IF((J44-O44)&lt;=0,0,IF((G44-L44)*tab!$E$29+(H44-M44)*tab!$F$29+(I44-N44)*tab!$G$29&lt;=0,0,(G44-L44)*tab!$E$29+(H44-M44)*tab!$F$29+(I44-N44)*tab!$G$29))</f>
        <v>0</v>
      </c>
      <c r="U44" s="123">
        <f t="shared" si="2"/>
        <v>0</v>
      </c>
      <c r="V44" s="181"/>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11">
        <f>+'1 febr 2019'!D45</f>
        <v>0</v>
      </c>
      <c r="E45" s="211">
        <f>+'1 febr 2019'!E45</f>
        <v>0</v>
      </c>
      <c r="F45" s="43"/>
      <c r="G45" s="44"/>
      <c r="H45" s="44"/>
      <c r="I45" s="44"/>
      <c r="J45" s="68">
        <f t="shared" si="0"/>
        <v>0</v>
      </c>
      <c r="K45" s="42"/>
      <c r="L45" s="44"/>
      <c r="M45" s="44"/>
      <c r="N45" s="44"/>
      <c r="O45" s="68">
        <f t="shared" si="1"/>
        <v>0</v>
      </c>
      <c r="P45" s="42"/>
      <c r="Q45" s="93" t="s">
        <v>55</v>
      </c>
      <c r="R45" s="93" t="s">
        <v>55</v>
      </c>
      <c r="S45" s="123">
        <f>IF(Q45="nee",0,IF((J45-O45)&lt;0,0,(J45-O45)*(tab!$C$19*tab!$I$8+tab!$D$23)))</f>
        <v>0</v>
      </c>
      <c r="T45" s="123">
        <f>IF((J45-O45)&lt;=0,0,IF((G45-L45)*tab!$E$29+(H45-M45)*tab!$F$29+(I45-N45)*tab!$G$29&lt;=0,0,(G45-L45)*tab!$E$29+(H45-M45)*tab!$F$29+(I45-N45)*tab!$G$29))</f>
        <v>0</v>
      </c>
      <c r="U45" s="123">
        <f t="shared" si="2"/>
        <v>0</v>
      </c>
      <c r="V45" s="181"/>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11">
        <f>+'1 febr 2019'!D46</f>
        <v>0</v>
      </c>
      <c r="E46" s="211">
        <f>+'1 febr 2019'!E46</f>
        <v>0</v>
      </c>
      <c r="F46" s="43"/>
      <c r="G46" s="44"/>
      <c r="H46" s="44"/>
      <c r="I46" s="44"/>
      <c r="J46" s="68">
        <f t="shared" si="0"/>
        <v>0</v>
      </c>
      <c r="K46" s="42"/>
      <c r="L46" s="44"/>
      <c r="M46" s="44"/>
      <c r="N46" s="44"/>
      <c r="O46" s="68">
        <f t="shared" si="1"/>
        <v>0</v>
      </c>
      <c r="P46" s="42"/>
      <c r="Q46" s="93" t="s">
        <v>55</v>
      </c>
      <c r="R46" s="93" t="s">
        <v>55</v>
      </c>
      <c r="S46" s="123">
        <f>IF(Q46="nee",0,IF((J46-O46)&lt;0,0,(J46-O46)*(tab!$C$19*tab!$I$8+tab!$D$23)))</f>
        <v>0</v>
      </c>
      <c r="T46" s="123">
        <f>IF((J46-O46)&lt;=0,0,IF((G46-L46)*tab!$E$29+(H46-M46)*tab!$F$29+(I46-N46)*tab!$G$29&lt;=0,0,(G46-L46)*tab!$E$29+(H46-M46)*tab!$F$29+(I46-N46)*tab!$G$29))</f>
        <v>0</v>
      </c>
      <c r="U46" s="123">
        <f t="shared" si="2"/>
        <v>0</v>
      </c>
      <c r="V46" s="181"/>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11">
        <f>+'1 febr 2019'!D47</f>
        <v>0</v>
      </c>
      <c r="E47" s="211">
        <f>+'1 febr 2019'!E47</f>
        <v>0</v>
      </c>
      <c r="F47" s="43"/>
      <c r="G47" s="44"/>
      <c r="H47" s="44"/>
      <c r="I47" s="44"/>
      <c r="J47" s="68">
        <f t="shared" si="0"/>
        <v>0</v>
      </c>
      <c r="K47" s="42"/>
      <c r="L47" s="44"/>
      <c r="M47" s="44"/>
      <c r="N47" s="44"/>
      <c r="O47" s="68">
        <f t="shared" si="1"/>
        <v>0</v>
      </c>
      <c r="P47" s="42"/>
      <c r="Q47" s="93" t="s">
        <v>55</v>
      </c>
      <c r="R47" s="93" t="s">
        <v>55</v>
      </c>
      <c r="S47" s="123">
        <f>IF(Q47="nee",0,IF((J47-O47)&lt;0,0,(J47-O47)*(tab!$C$19*tab!$I$8+tab!$D$23)))</f>
        <v>0</v>
      </c>
      <c r="T47" s="123">
        <f>IF((J47-O47)&lt;=0,0,IF((G47-L47)*tab!$E$29+(H47-M47)*tab!$F$29+(I47-N47)*tab!$G$29&lt;=0,0,(G47-L47)*tab!$E$29+(H47-M47)*tab!$F$29+(I47-N47)*tab!$G$29))</f>
        <v>0</v>
      </c>
      <c r="U47" s="123">
        <f t="shared" si="2"/>
        <v>0</v>
      </c>
      <c r="V47" s="181"/>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11">
        <f>+'1 febr 2019'!D48</f>
        <v>0</v>
      </c>
      <c r="E48" s="211">
        <f>+'1 febr 2019'!E48</f>
        <v>0</v>
      </c>
      <c r="F48" s="43"/>
      <c r="G48" s="44"/>
      <c r="H48" s="44"/>
      <c r="I48" s="44"/>
      <c r="J48" s="68">
        <f t="shared" si="0"/>
        <v>0</v>
      </c>
      <c r="K48" s="42"/>
      <c r="L48" s="44"/>
      <c r="M48" s="44"/>
      <c r="N48" s="44"/>
      <c r="O48" s="68">
        <f t="shared" si="1"/>
        <v>0</v>
      </c>
      <c r="P48" s="42"/>
      <c r="Q48" s="93" t="s">
        <v>55</v>
      </c>
      <c r="R48" s="93" t="s">
        <v>55</v>
      </c>
      <c r="S48" s="123">
        <f>IF(Q48="nee",0,IF((J48-O48)&lt;0,0,(J48-O48)*(tab!$C$19*tab!$I$8+tab!$D$23)))</f>
        <v>0</v>
      </c>
      <c r="T48" s="123">
        <f>IF((J48-O48)&lt;=0,0,IF((G48-L48)*tab!$E$29+(H48-M48)*tab!$F$29+(I48-N48)*tab!$G$29&lt;=0,0,(G48-L48)*tab!$E$29+(H48-M48)*tab!$F$29+(I48-N48)*tab!$G$29))</f>
        <v>0</v>
      </c>
      <c r="U48" s="123">
        <f t="shared" si="2"/>
        <v>0</v>
      </c>
      <c r="V48" s="181"/>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11">
        <f>+'1 febr 2019'!D49</f>
        <v>0</v>
      </c>
      <c r="E49" s="211">
        <f>+'1 febr 2019'!E49</f>
        <v>0</v>
      </c>
      <c r="F49" s="43"/>
      <c r="G49" s="44"/>
      <c r="H49" s="44"/>
      <c r="I49" s="44"/>
      <c r="J49" s="68">
        <f t="shared" si="0"/>
        <v>0</v>
      </c>
      <c r="K49" s="42"/>
      <c r="L49" s="44"/>
      <c r="M49" s="44"/>
      <c r="N49" s="44"/>
      <c r="O49" s="68">
        <f t="shared" si="1"/>
        <v>0</v>
      </c>
      <c r="P49" s="42"/>
      <c r="Q49" s="93" t="s">
        <v>55</v>
      </c>
      <c r="R49" s="93" t="s">
        <v>55</v>
      </c>
      <c r="S49" s="123">
        <f>IF(Q49="nee",0,IF((J49-O49)&lt;0,0,(J49-O49)*(tab!$C$19*tab!$I$8+tab!$D$23)))</f>
        <v>0</v>
      </c>
      <c r="T49" s="123">
        <f>IF((J49-O49)&lt;=0,0,IF((G49-L49)*tab!$E$29+(H49-M49)*tab!$F$29+(I49-N49)*tab!$G$29&lt;=0,0,(G49-L49)*tab!$E$29+(H49-M49)*tab!$F$29+(I49-N49)*tab!$G$29))</f>
        <v>0</v>
      </c>
      <c r="U49" s="123">
        <f t="shared" si="2"/>
        <v>0</v>
      </c>
      <c r="V49" s="181"/>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11">
        <f>+'1 febr 2019'!D50</f>
        <v>0</v>
      </c>
      <c r="E50" s="211">
        <f>+'1 febr 2019'!E50</f>
        <v>0</v>
      </c>
      <c r="F50" s="43"/>
      <c r="G50" s="44"/>
      <c r="H50" s="44"/>
      <c r="I50" s="44"/>
      <c r="J50" s="68">
        <f t="shared" si="0"/>
        <v>0</v>
      </c>
      <c r="K50" s="42"/>
      <c r="L50" s="44"/>
      <c r="M50" s="44"/>
      <c r="N50" s="44"/>
      <c r="O50" s="68">
        <f t="shared" si="1"/>
        <v>0</v>
      </c>
      <c r="P50" s="42"/>
      <c r="Q50" s="93" t="s">
        <v>55</v>
      </c>
      <c r="R50" s="93" t="s">
        <v>55</v>
      </c>
      <c r="S50" s="123">
        <f>IF(Q50="nee",0,IF((J50-O50)&lt;0,0,(J50-O50)*(tab!$C$19*tab!$I$8+tab!$D$23)))</f>
        <v>0</v>
      </c>
      <c r="T50" s="123">
        <f>IF((J50-O50)&lt;=0,0,IF((G50-L50)*tab!$E$29+(H50-M50)*tab!$F$29+(I50-N50)*tab!$G$29&lt;=0,0,(G50-L50)*tab!$E$29+(H50-M50)*tab!$F$29+(I50-N50)*tab!$G$29))</f>
        <v>0</v>
      </c>
      <c r="U50" s="123">
        <f t="shared" si="2"/>
        <v>0</v>
      </c>
      <c r="V50" s="181"/>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11">
        <f>+'1 febr 2019'!D51</f>
        <v>0</v>
      </c>
      <c r="E51" s="211">
        <f>+'1 febr 2019'!E51</f>
        <v>0</v>
      </c>
      <c r="F51" s="43"/>
      <c r="G51" s="44"/>
      <c r="H51" s="44"/>
      <c r="I51" s="44"/>
      <c r="J51" s="68">
        <f t="shared" si="0"/>
        <v>0</v>
      </c>
      <c r="K51" s="42"/>
      <c r="L51" s="44"/>
      <c r="M51" s="44"/>
      <c r="N51" s="44"/>
      <c r="O51" s="68">
        <f t="shared" si="1"/>
        <v>0</v>
      </c>
      <c r="P51" s="42"/>
      <c r="Q51" s="93" t="s">
        <v>55</v>
      </c>
      <c r="R51" s="93" t="s">
        <v>55</v>
      </c>
      <c r="S51" s="123">
        <f>IF(Q51="nee",0,IF((J51-O51)&lt;0,0,(J51-O51)*(tab!$C$19*tab!$I$8+tab!$D$23)))</f>
        <v>0</v>
      </c>
      <c r="T51" s="123">
        <f>IF((J51-O51)&lt;=0,0,IF((G51-L51)*tab!$E$29+(H51-M51)*tab!$F$29+(I51-N51)*tab!$G$29&lt;=0,0,(G51-L51)*tab!$E$29+(H51-M51)*tab!$F$29+(I51-N51)*tab!$G$29))</f>
        <v>0</v>
      </c>
      <c r="U51" s="123">
        <f t="shared" si="2"/>
        <v>0</v>
      </c>
      <c r="V51" s="181"/>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11">
        <f>+'1 febr 2019'!D52</f>
        <v>0</v>
      </c>
      <c r="E52" s="211">
        <f>+'1 febr 2019'!E52</f>
        <v>0</v>
      </c>
      <c r="F52" s="43"/>
      <c r="G52" s="44"/>
      <c r="H52" s="44"/>
      <c r="I52" s="44"/>
      <c r="J52" s="68">
        <f t="shared" si="0"/>
        <v>0</v>
      </c>
      <c r="K52" s="42"/>
      <c r="L52" s="44"/>
      <c r="M52" s="44"/>
      <c r="N52" s="44"/>
      <c r="O52" s="68">
        <f t="shared" si="1"/>
        <v>0</v>
      </c>
      <c r="P52" s="42"/>
      <c r="Q52" s="93" t="s">
        <v>55</v>
      </c>
      <c r="R52" s="93" t="s">
        <v>55</v>
      </c>
      <c r="S52" s="123">
        <f>IF(Q52="nee",0,IF((J52-O52)&lt;0,0,(J52-O52)*(tab!$C$19*tab!$I$8+tab!$D$23)))</f>
        <v>0</v>
      </c>
      <c r="T52" s="123">
        <f>IF((J52-O52)&lt;=0,0,IF((G52-L52)*tab!$E$29+(H52-M52)*tab!$F$29+(I52-N52)*tab!$G$29&lt;=0,0,(G52-L52)*tab!$E$29+(H52-M52)*tab!$F$29+(I52-N52)*tab!$G$29))</f>
        <v>0</v>
      </c>
      <c r="U52" s="123">
        <f t="shared" si="2"/>
        <v>0</v>
      </c>
      <c r="V52" s="181"/>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26485.317320000002</v>
      </c>
      <c r="T53" s="195">
        <f t="shared" si="4"/>
        <v>102516.00611199997</v>
      </c>
      <c r="U53" s="195">
        <f t="shared" si="4"/>
        <v>129001.32343199998</v>
      </c>
      <c r="V53" s="114"/>
      <c r="W53" s="196">
        <f>SUM(W23:W52)</f>
        <v>4476.01</v>
      </c>
      <c r="X53" s="196">
        <f>SUM(X23:X52)</f>
        <v>8337.5800000000017</v>
      </c>
      <c r="Y53" s="196">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63</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0"/>
      <c r="O56" s="49"/>
      <c r="P56" s="49"/>
      <c r="Q56" s="79" t="s">
        <v>87</v>
      </c>
      <c r="R56" s="81" t="s">
        <v>87</v>
      </c>
      <c r="S56" s="180" t="s">
        <v>78</v>
      </c>
      <c r="T56" s="106"/>
      <c r="U56" s="106"/>
      <c r="V56" s="106"/>
      <c r="W56" s="81" t="s">
        <v>76</v>
      </c>
      <c r="X56" s="35"/>
      <c r="Y56" s="35"/>
      <c r="Z56" s="41"/>
      <c r="AA56" s="16"/>
    </row>
    <row r="57" spans="2:27" ht="12" customHeight="1" x14ac:dyDescent="0.2">
      <c r="B57" s="18"/>
      <c r="C57" s="97"/>
      <c r="D57" s="38" t="s">
        <v>57</v>
      </c>
      <c r="E57" s="28"/>
      <c r="F57" s="27"/>
      <c r="G57" s="76" t="s">
        <v>108</v>
      </c>
      <c r="H57" s="39"/>
      <c r="I57" s="39"/>
      <c r="J57" s="39"/>
      <c r="K57" s="39"/>
      <c r="L57" s="76" t="s">
        <v>109</v>
      </c>
      <c r="M57" s="39"/>
      <c r="N57" s="39"/>
      <c r="O57" s="39"/>
      <c r="P57" s="39"/>
      <c r="Q57" s="81" t="s">
        <v>88</v>
      </c>
      <c r="R57" s="81" t="s">
        <v>90</v>
      </c>
      <c r="S57" s="76" t="s">
        <v>111</v>
      </c>
      <c r="T57" s="81"/>
      <c r="U57" s="40" t="s">
        <v>58</v>
      </c>
      <c r="V57" s="40"/>
      <c r="W57" s="76" t="s">
        <v>130</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89</v>
      </c>
      <c r="R58" s="81" t="s">
        <v>89</v>
      </c>
      <c r="S58" s="74" t="s">
        <v>67</v>
      </c>
      <c r="T58" s="74" t="s">
        <v>68</v>
      </c>
      <c r="U58" s="40" t="s">
        <v>112</v>
      </c>
      <c r="V58" s="40"/>
      <c r="W58" s="42" t="s">
        <v>67</v>
      </c>
      <c r="X58" s="42" t="s">
        <v>68</v>
      </c>
      <c r="Y58" s="40" t="s">
        <v>62</v>
      </c>
      <c r="Z58" s="5"/>
      <c r="AA58" s="22"/>
    </row>
    <row r="59" spans="2:27" ht="12" customHeight="1" x14ac:dyDescent="0.2">
      <c r="B59" s="18"/>
      <c r="C59" s="1">
        <v>1</v>
      </c>
      <c r="D59" s="67" t="str">
        <f t="shared" ref="D59:E88" si="5">+D23</f>
        <v>A</v>
      </c>
      <c r="E59" s="68" t="str">
        <f t="shared" si="5"/>
        <v>88SV</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3">
        <f>IF(Q23="nee",0,IF((J23-O23)&lt;0,0,(J23-O23)*(tab!$C$20*tab!$I$8+tab!$D$23)))</f>
        <v>2735.2244720000003</v>
      </c>
      <c r="T59" s="123">
        <f>IF((J59-O59)&lt;=0,0,IF((G59-L59)*tab!$E$30+(H59-M59)*tab!$F$30+(I59-N59)*tab!$G$30&lt;=0,0,(G59-L59)*tab!$E$30+(H59-M59)*tab!$F$30+(I59-N59)*tab!$G$30))</f>
        <v>0</v>
      </c>
      <c r="U59" s="123">
        <f>IF(SUM(S59:T59)&lt;0,0,SUM(S59:T59))</f>
        <v>2735.2244720000003</v>
      </c>
      <c r="V59" s="181"/>
      <c r="W59" s="123">
        <f>IF(R59="nee",0,IF((J59-O59)&lt;0,0,(J59-O59)*tab!$C$58))</f>
        <v>559.23</v>
      </c>
      <c r="X59" s="123">
        <f>IF(R59="nee",0,IF((J59-O59)&lt;=0,0,IF((G59-L59)*tab!$G$57+(H59-M59)*tab!$H$57+(I59-N59)*tab!$I$57&lt;=0,0,(G59-L59)*tab!$G$57+(H59-M59)*tab!$H$57+(I59-N59)*tab!$I$57)))</f>
        <v>0</v>
      </c>
      <c r="Y59" s="123">
        <f>SUM(W59:X59)</f>
        <v>559.23</v>
      </c>
      <c r="Z59" s="5"/>
      <c r="AA59" s="22"/>
    </row>
    <row r="60" spans="2:27" ht="12" customHeight="1" x14ac:dyDescent="0.2">
      <c r="B60" s="18"/>
      <c r="C60" s="1">
        <v>2</v>
      </c>
      <c r="D60" s="67" t="str">
        <f t="shared" si="5"/>
        <v xml:space="preserve">B </v>
      </c>
      <c r="E60" s="68" t="str">
        <f t="shared" si="5"/>
        <v>88MK</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3">
        <f>IF(Q24="nee",0,IF((J24-O24)&lt;0,0,(J24-O24)*(tab!$C$20*tab!$I$8+tab!$D$23)))</f>
        <v>2735.2244720000003</v>
      </c>
      <c r="T60" s="123">
        <f>IF((J60-O60)&lt;=0,0,IF((G60-L60)*tab!$E$30+(H60-M60)*tab!$F$30+(I60-N60)*tab!$G$30&lt;=0,0,(G60-L60)*tab!$E$30+(H60-M60)*tab!$F$30+(I60-N60)*tab!$G$30))</f>
        <v>0</v>
      </c>
      <c r="U60" s="123">
        <f t="shared" ref="U60:U88" si="9">IF(SUM(S60:T60)&lt;0,0,SUM(S60:T60))</f>
        <v>2735.2244720000003</v>
      </c>
      <c r="V60" s="181"/>
      <c r="W60" s="123">
        <f>IF(R60="nee",0,IF((J60-O60)&lt;0,0,(J60-O60)*tab!$C$58))</f>
        <v>559.23</v>
      </c>
      <c r="X60" s="123">
        <f>IF(R60="nee",0,IF((J60-O60)&lt;=0,0,IF((G60-L60)*tab!$G$57+(H60-M60)*tab!$H$57+(I60-N60)*tab!$I$57&lt;=0,0,(G60-L60)*tab!$G$57+(H60-M60)*tab!$H$57+(I60-N60)*tab!$I$57)))</f>
        <v>0</v>
      </c>
      <c r="Y60" s="123">
        <f t="shared" ref="Y60:Y88" si="10">SUM(W60:X60)</f>
        <v>559.23</v>
      </c>
      <c r="Z60" s="5"/>
      <c r="AA60" s="22"/>
    </row>
    <row r="61" spans="2:27" ht="12" customHeight="1" x14ac:dyDescent="0.2">
      <c r="B61" s="18"/>
      <c r="C61" s="1">
        <v>3</v>
      </c>
      <c r="D61" s="67">
        <f t="shared" si="5"/>
        <v>0</v>
      </c>
      <c r="E61" s="68">
        <f t="shared" si="5"/>
        <v>0</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3">
        <f>IF(Q25="nee",0,IF((J25-O25)&lt;0,0,(J25-O25)*(tab!$C$20*tab!$I$8+tab!$D$23)))</f>
        <v>0</v>
      </c>
      <c r="T61" s="123">
        <f>IF((J61-O61)&lt;=0,0,IF((G61-L61)*tab!$E$30+(H61-M61)*tab!$F$30+(I61-N61)*tab!$G$30&lt;=0,0,(G61-L61)*tab!$E$30+(H61-M61)*tab!$F$30+(I61-N61)*tab!$G$30))</f>
        <v>0</v>
      </c>
      <c r="U61" s="123">
        <f t="shared" si="9"/>
        <v>0</v>
      </c>
      <c r="V61" s="181"/>
      <c r="W61" s="123">
        <f>IF(R61="nee",0,IF((J61-O61)&lt;0,0,(J61-O61)*tab!$C$58))</f>
        <v>0</v>
      </c>
      <c r="X61" s="123">
        <f>IF(R61="nee",0,IF((J61-O61)&lt;=0,0,IF((G61-L61)*tab!$G$57+(H61-M61)*tab!$H$57+(I61-N61)*tab!$I$57&lt;=0,0,(G61-L61)*tab!$G$57+(H61-M61)*tab!$H$57+(I61-N61)*tab!$I$57)))</f>
        <v>0</v>
      </c>
      <c r="Y61" s="123">
        <f t="shared" si="10"/>
        <v>0</v>
      </c>
      <c r="Z61" s="5"/>
      <c r="AA61" s="22"/>
    </row>
    <row r="62" spans="2:27" ht="12" customHeight="1" x14ac:dyDescent="0.2">
      <c r="B62" s="18"/>
      <c r="C62" s="1">
        <v>4</v>
      </c>
      <c r="D62" s="67">
        <f t="shared" si="5"/>
        <v>0</v>
      </c>
      <c r="E62" s="68">
        <f t="shared" si="5"/>
        <v>0</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3">
        <f>IF(Q26="nee",0,IF((J26-O26)&lt;0,0,(J26-O26)*(tab!$C$20*tab!$I$8+tab!$D$23)))</f>
        <v>0</v>
      </c>
      <c r="T62" s="123">
        <f>IF((J62-O62)&lt;=0,0,IF((G62-L62)*tab!$E$30+(H62-M62)*tab!$F$30+(I62-N62)*tab!$G$30&lt;=0,0,(G62-L62)*tab!$E$30+(H62-M62)*tab!$F$30+(I62-N62)*tab!$G$30))</f>
        <v>0</v>
      </c>
      <c r="U62" s="123">
        <f t="shared" si="9"/>
        <v>0</v>
      </c>
      <c r="V62" s="181"/>
      <c r="W62" s="123">
        <f>IF(R62="nee",0,IF((J62-O62)&lt;0,0,(J62-O62)*tab!$C$58))</f>
        <v>0</v>
      </c>
      <c r="X62" s="123">
        <f>IF(R62="nee",0,IF((J62-O62)&lt;=0,0,IF((G62-L62)*tab!$G$57+(H62-M62)*tab!$H$57+(I62-N62)*tab!$I$57&lt;=0,0,(G62-L62)*tab!$G$57+(H62-M62)*tab!$H$57+(I62-N62)*tab!$I$57)))</f>
        <v>0</v>
      </c>
      <c r="Y62" s="123">
        <f t="shared" si="10"/>
        <v>0</v>
      </c>
      <c r="Z62" s="5"/>
      <c r="AA62" s="22"/>
    </row>
    <row r="63" spans="2:27" ht="12" customHeight="1" x14ac:dyDescent="0.2">
      <c r="B63" s="18"/>
      <c r="C63" s="1">
        <v>5</v>
      </c>
      <c r="D63" s="67">
        <f t="shared" si="5"/>
        <v>0</v>
      </c>
      <c r="E63" s="68">
        <f t="shared" si="5"/>
        <v>0</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3">
        <f>IF(Q27="nee",0,IF((J27-O27)&lt;0,0,(J27-O27)*(tab!$C$20*tab!$I$8+tab!$D$23)))</f>
        <v>2735.2244720000003</v>
      </c>
      <c r="T63" s="123">
        <f>IF((J63-O63)&lt;=0,0,IF((G63-L63)*tab!$E$30+(H63-M63)*tab!$F$30+(I63-N63)*tab!$G$30&lt;=0,0,(G63-L63)*tab!$E$30+(H63-M63)*tab!$F$30+(I63-N63)*tab!$G$30))</f>
        <v>0</v>
      </c>
      <c r="U63" s="123">
        <f t="shared" si="9"/>
        <v>2735.2244720000003</v>
      </c>
      <c r="V63" s="181"/>
      <c r="W63" s="123">
        <f>IF(R63="nee",0,IF((J63-O63)&lt;0,0,(J63-O63)*tab!$C$58))</f>
        <v>0</v>
      </c>
      <c r="X63" s="123">
        <f>IF(R63="nee",0,IF((J63-O63)&lt;=0,0,IF((G63-L63)*tab!$G$57+(H63-M63)*tab!$H$57+(I63-N63)*tab!$I$57&lt;=0,0,(G63-L63)*tab!$G$57+(H63-M63)*tab!$H$57+(I63-N63)*tab!$I$57)))</f>
        <v>0</v>
      </c>
      <c r="Y63" s="123">
        <f t="shared" si="10"/>
        <v>0</v>
      </c>
      <c r="Z63" s="5"/>
      <c r="AA63" s="22"/>
    </row>
    <row r="64" spans="2:27" ht="12" customHeight="1" x14ac:dyDescent="0.2">
      <c r="B64" s="18"/>
      <c r="C64" s="1">
        <v>6</v>
      </c>
      <c r="D64" s="67">
        <f t="shared" si="5"/>
        <v>0</v>
      </c>
      <c r="E64" s="68">
        <f t="shared" si="5"/>
        <v>0</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3">
        <f>IF(Q28="nee",0,IF((J28-O28)&lt;0,0,(J28-O28)*(tab!$C$20*tab!$I$8+tab!$D$23)))</f>
        <v>0</v>
      </c>
      <c r="T64" s="123">
        <f>IF((J64-O64)&lt;=0,0,IF((G64-L64)*tab!$E$30+(H64-M64)*tab!$F$30+(I64-N64)*tab!$G$30&lt;=0,0,(G64-L64)*tab!$E$30+(H64-M64)*tab!$F$30+(I64-N64)*tab!$G$30))</f>
        <v>0</v>
      </c>
      <c r="U64" s="123">
        <f t="shared" si="9"/>
        <v>0</v>
      </c>
      <c r="V64" s="181"/>
      <c r="W64" s="123">
        <f>IF(R64="nee",0,IF((J64-O64)&lt;0,0,(J64-O64)*tab!$C$58))</f>
        <v>0</v>
      </c>
      <c r="X64" s="123">
        <f>IF(R64="nee",0,IF((J64-O64)&lt;=0,0,IF((G64-L64)*tab!$G$57+(H64-M64)*tab!$H$57+(I64-N64)*tab!$I$57&lt;=0,0,(G64-L64)*tab!$G$57+(H64-M64)*tab!$H$57+(I64-N64)*tab!$I$57)))</f>
        <v>0</v>
      </c>
      <c r="Y64" s="123">
        <f t="shared" si="10"/>
        <v>0</v>
      </c>
      <c r="Z64" s="5"/>
      <c r="AA64" s="22"/>
    </row>
    <row r="65" spans="2:27" ht="12" customHeight="1" x14ac:dyDescent="0.2">
      <c r="B65" s="18"/>
      <c r="C65" s="1">
        <v>7</v>
      </c>
      <c r="D65" s="67">
        <f t="shared" si="5"/>
        <v>0</v>
      </c>
      <c r="E65" s="68">
        <f t="shared" si="5"/>
        <v>0</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3">
        <f>IF(Q29="nee",0,IF((J29-O29)&lt;0,0,(J29-O29)*(tab!$C$20*tab!$I$8+tab!$D$23)))</f>
        <v>2735.2244720000003</v>
      </c>
      <c r="T65" s="123">
        <f>IF((J65-O65)&lt;=0,0,IF((G65-L65)*tab!$E$30+(H65-M65)*tab!$F$30+(I65-N65)*tab!$G$30&lt;=0,0,(G65-L65)*tab!$E$30+(H65-M65)*tab!$F$30+(I65-N65)*tab!$G$30))</f>
        <v>0</v>
      </c>
      <c r="U65" s="123">
        <f t="shared" si="9"/>
        <v>2735.2244720000003</v>
      </c>
      <c r="V65" s="181"/>
      <c r="W65" s="123">
        <f>IF(R65="nee",0,IF((J65-O65)&lt;0,0,(J65-O65)*tab!$C$58))</f>
        <v>0</v>
      </c>
      <c r="X65" s="123">
        <f>IF(R65="nee",0,IF((J65-O65)&lt;=0,0,IF((G65-L65)*tab!$G$57+(H65-M65)*tab!$H$57+(I65-N65)*tab!$I$57&lt;=0,0,(G65-L65)*tab!$G$57+(H65-M65)*tab!$H$57+(I65-N65)*tab!$I$57)))</f>
        <v>0</v>
      </c>
      <c r="Y65" s="123">
        <f t="shared" si="10"/>
        <v>0</v>
      </c>
      <c r="Z65" s="5"/>
      <c r="AA65" s="22"/>
    </row>
    <row r="66" spans="2:27" ht="12" customHeight="1" x14ac:dyDescent="0.2">
      <c r="B66" s="18"/>
      <c r="C66" s="1">
        <v>8</v>
      </c>
      <c r="D66" s="67">
        <f t="shared" si="5"/>
        <v>0</v>
      </c>
      <c r="E66" s="68">
        <f t="shared" si="5"/>
        <v>0</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3">
        <f>IF(Q30="nee",0,IF((J30-O30)&lt;0,0,(J30-O30)*(tab!$C$20*tab!$I$8+tab!$D$23)))</f>
        <v>0</v>
      </c>
      <c r="T66" s="123">
        <f>IF((J66-O66)&lt;=0,0,IF((G66-L66)*tab!$E$30+(H66-M66)*tab!$F$30+(I66-N66)*tab!$G$30&lt;=0,0,(G66-L66)*tab!$E$30+(H66-M66)*tab!$F$30+(I66-N66)*tab!$G$30))</f>
        <v>0</v>
      </c>
      <c r="U66" s="123">
        <f t="shared" si="9"/>
        <v>0</v>
      </c>
      <c r="V66" s="181"/>
      <c r="W66" s="123">
        <f>IF(R66="nee",0,IF((J66-O66)&lt;0,0,(J66-O66)*tab!$C$58))</f>
        <v>0</v>
      </c>
      <c r="X66" s="123">
        <f>IF(R66="nee",0,IF((J66-O66)&lt;=0,0,IF((G66-L66)*tab!$G$57+(H66-M66)*tab!$H$57+(I66-N66)*tab!$I$57&lt;=0,0,(G66-L66)*tab!$G$57+(H66-M66)*tab!$H$57+(I66-N66)*tab!$I$57)))</f>
        <v>0</v>
      </c>
      <c r="Y66" s="123">
        <f t="shared" si="10"/>
        <v>0</v>
      </c>
      <c r="Z66" s="5"/>
      <c r="AA66" s="22"/>
    </row>
    <row r="67" spans="2:27" ht="12" customHeight="1" x14ac:dyDescent="0.2">
      <c r="B67" s="18"/>
      <c r="C67" s="1">
        <v>9</v>
      </c>
      <c r="D67" s="67">
        <f t="shared" si="5"/>
        <v>0</v>
      </c>
      <c r="E67" s="68">
        <f t="shared" si="5"/>
        <v>0</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3">
        <f>IF(Q31="nee",0,IF((J31-O31)&lt;0,0,(J31-O31)*(tab!$C$20*tab!$I$8+tab!$D$23)))</f>
        <v>0</v>
      </c>
      <c r="T67" s="123">
        <f>IF((J67-O67)&lt;=0,0,IF((G67-L67)*tab!$E$30+(H67-M67)*tab!$F$30+(I67-N67)*tab!$G$30&lt;=0,0,(G67-L67)*tab!$E$30+(H67-M67)*tab!$F$30+(I67-N67)*tab!$G$30))</f>
        <v>0</v>
      </c>
      <c r="U67" s="123">
        <f t="shared" si="9"/>
        <v>0</v>
      </c>
      <c r="V67" s="181"/>
      <c r="W67" s="123">
        <f>IF(R67="nee",0,IF((J67-O67)&lt;0,0,(J67-O67)*tab!$C$58))</f>
        <v>0</v>
      </c>
      <c r="X67" s="123">
        <f>IF(R67="nee",0,IF((J67-O67)&lt;=0,0,IF((G67-L67)*tab!$G$57+(H67-M67)*tab!$H$57+(I67-N67)*tab!$I$57&lt;=0,0,(G67-L67)*tab!$G$57+(H67-M67)*tab!$H$57+(I67-N67)*tab!$I$57)))</f>
        <v>0</v>
      </c>
      <c r="Y67" s="123">
        <f t="shared" si="10"/>
        <v>0</v>
      </c>
      <c r="Z67" s="5"/>
      <c r="AA67" s="22"/>
    </row>
    <row r="68" spans="2:27" ht="12" customHeight="1" x14ac:dyDescent="0.2">
      <c r="B68" s="18"/>
      <c r="C68" s="1">
        <v>10</v>
      </c>
      <c r="D68" s="67">
        <f t="shared" si="5"/>
        <v>0</v>
      </c>
      <c r="E68" s="68">
        <f t="shared" si="5"/>
        <v>0</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3">
        <f>IF(Q32="nee",0,IF((J32-O32)&lt;0,0,(J32-O32)*(tab!$C$20*tab!$I$8+tab!$D$23)))</f>
        <v>0</v>
      </c>
      <c r="T68" s="123">
        <f>IF((J68-O68)&lt;=0,0,IF((G68-L68)*tab!$E$30+(H68-M68)*tab!$F$30+(I68-N68)*tab!$G$30&lt;=0,0,(G68-L68)*tab!$E$30+(H68-M68)*tab!$F$30+(I68-N68)*tab!$G$30))</f>
        <v>0</v>
      </c>
      <c r="U68" s="123">
        <f t="shared" si="9"/>
        <v>0</v>
      </c>
      <c r="V68" s="181"/>
      <c r="W68" s="123">
        <f>IF(R68="nee",0,IF((J68-O68)&lt;0,0,(J68-O68)*tab!$C$58))</f>
        <v>0</v>
      </c>
      <c r="X68" s="123">
        <f>IF(R68="nee",0,IF((J68-O68)&lt;=0,0,IF((G68-L68)*tab!$G$57+(H68-M68)*tab!$H$57+(I68-N68)*tab!$I$57&lt;=0,0,(G68-L68)*tab!$G$57+(H68-M68)*tab!$H$57+(I68-N68)*tab!$I$57)))</f>
        <v>0</v>
      </c>
      <c r="Y68" s="123">
        <f t="shared" si="10"/>
        <v>0</v>
      </c>
      <c r="Z68" s="5"/>
      <c r="AA68" s="22"/>
    </row>
    <row r="69" spans="2:27" ht="12" customHeight="1" x14ac:dyDescent="0.2">
      <c r="B69" s="18"/>
      <c r="C69" s="1">
        <v>11</v>
      </c>
      <c r="D69" s="67">
        <f t="shared" si="5"/>
        <v>0</v>
      </c>
      <c r="E69" s="68">
        <f t="shared" si="5"/>
        <v>0</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3">
        <f>IF(Q33="nee",0,IF((J33-O33)&lt;0,0,(J33-O33)*(tab!$C$20*tab!$I$8+tab!$D$23)))</f>
        <v>0</v>
      </c>
      <c r="T69" s="123">
        <f>IF((J69-O69)&lt;=0,0,IF((G69-L69)*tab!$E$30+(H69-M69)*tab!$F$30+(I69-N69)*tab!$G$30&lt;=0,0,(G69-L69)*tab!$E$30+(H69-M69)*tab!$F$30+(I69-N69)*tab!$G$30))</f>
        <v>0</v>
      </c>
      <c r="U69" s="123">
        <f t="shared" si="9"/>
        <v>0</v>
      </c>
      <c r="V69" s="181"/>
      <c r="W69" s="123">
        <f>IF(R69="nee",0,IF((J69-O69)&lt;0,0,(J69-O69)*tab!$C$58))</f>
        <v>0</v>
      </c>
      <c r="X69" s="123">
        <f>IF(R69="nee",0,IF((J69-O69)&lt;=0,0,IF((G69-L69)*tab!$G$57+(H69-M69)*tab!$H$57+(I69-N69)*tab!$I$57&lt;=0,0,(G69-L69)*tab!$G$57+(H69-M69)*tab!$H$57+(I69-N69)*tab!$I$57)))</f>
        <v>0</v>
      </c>
      <c r="Y69" s="123">
        <f t="shared" si="10"/>
        <v>0</v>
      </c>
      <c r="Z69" s="5"/>
      <c r="AA69" s="22"/>
    </row>
    <row r="70" spans="2:27" ht="12" customHeight="1" x14ac:dyDescent="0.2">
      <c r="B70" s="18"/>
      <c r="C70" s="1">
        <v>12</v>
      </c>
      <c r="D70" s="67">
        <f t="shared" si="5"/>
        <v>0</v>
      </c>
      <c r="E70" s="68">
        <f t="shared" si="5"/>
        <v>0</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3">
        <f>IF(Q34="nee",0,IF((J34-O34)&lt;0,0,(J34-O34)*(tab!$C$20*tab!$I$8+tab!$D$23)))</f>
        <v>8205.6734160000015</v>
      </c>
      <c r="T70" s="123">
        <f>IF((J70-O70)&lt;=0,0,IF((G70-L70)*tab!$E$30+(H70-M70)*tab!$F$30+(I70-N70)*tab!$G$30&lt;=0,0,(G70-L70)*tab!$E$30+(H70-M70)*tab!$F$30+(I70-N70)*tab!$G$30))</f>
        <v>41893.233319999999</v>
      </c>
      <c r="U70" s="123">
        <f t="shared" si="9"/>
        <v>50098.906736000004</v>
      </c>
      <c r="V70" s="181"/>
      <c r="W70" s="123">
        <f>IF(R70="nee",0,IF((J70-O70)&lt;0,0,(J70-O70)*tab!$C$58))</f>
        <v>1677.69</v>
      </c>
      <c r="X70" s="123">
        <f>IF(R70="nee",0,IF((J70-O70)&lt;=0,0,IF((G70-L70)*tab!$G$57+(H70-M70)*tab!$H$57+(I70-N70)*tab!$I$57&lt;=0,0,(G70-L70)*tab!$G$57+(H70-M70)*tab!$H$57+(I70-N70)*tab!$I$57)))</f>
        <v>3419.42</v>
      </c>
      <c r="Y70" s="123">
        <f t="shared" si="10"/>
        <v>5097.1100000000006</v>
      </c>
      <c r="Z70" s="5"/>
      <c r="AA70" s="22"/>
    </row>
    <row r="71" spans="2:27" ht="12" customHeight="1" x14ac:dyDescent="0.2">
      <c r="B71" s="18"/>
      <c r="C71" s="1">
        <v>13</v>
      </c>
      <c r="D71" s="67">
        <f t="shared" si="5"/>
        <v>0</v>
      </c>
      <c r="E71" s="68">
        <f t="shared" si="5"/>
        <v>0</v>
      </c>
      <c r="F71" s="43"/>
      <c r="G71" s="44"/>
      <c r="H71" s="44"/>
      <c r="I71" s="44"/>
      <c r="J71" s="68">
        <f t="shared" si="7"/>
        <v>0</v>
      </c>
      <c r="K71" s="42"/>
      <c r="L71" s="44"/>
      <c r="M71" s="44"/>
      <c r="N71" s="44"/>
      <c r="O71" s="68">
        <f t="shared" si="8"/>
        <v>0</v>
      </c>
      <c r="P71" s="42"/>
      <c r="Q71" s="93" t="str">
        <f t="shared" si="6"/>
        <v>ja</v>
      </c>
      <c r="R71" s="93" t="str">
        <f t="shared" si="6"/>
        <v>ja</v>
      </c>
      <c r="S71" s="123">
        <f>IF(Q35="nee",0,IF((J35-O35)&lt;0,0,(J35-O35)*(tab!$C$20*tab!$I$8+tab!$D$23)))</f>
        <v>0</v>
      </c>
      <c r="T71" s="123">
        <f>IF((J71-O71)&lt;=0,0,IF((G71-L71)*tab!$E$30+(H71-M71)*tab!$F$30+(I71-N71)*tab!$G$30&lt;=0,0,(G71-L71)*tab!$E$30+(H71-M71)*tab!$F$30+(I71-N71)*tab!$G$30))</f>
        <v>0</v>
      </c>
      <c r="U71" s="123">
        <f t="shared" si="9"/>
        <v>0</v>
      </c>
      <c r="V71" s="181"/>
      <c r="W71" s="123">
        <f>IF(R71="nee",0,IF((J71-O71)&lt;0,0,(J71-O71)*tab!$C$58))</f>
        <v>0</v>
      </c>
      <c r="X71" s="123">
        <f>IF(R71="nee",0,IF((J71-O71)&lt;=0,0,IF((G71-L71)*tab!$G$57+(H71-M71)*tab!$H$57+(I71-N71)*tab!$I$57&lt;=0,0,(G71-L71)*tab!$G$57+(H71-M71)*tab!$H$57+(I71-N71)*tab!$I$57)))</f>
        <v>0</v>
      </c>
      <c r="Y71" s="123">
        <f t="shared" si="10"/>
        <v>0</v>
      </c>
      <c r="Z71" s="5"/>
      <c r="AA71" s="22"/>
    </row>
    <row r="72" spans="2:27" ht="12" customHeight="1" x14ac:dyDescent="0.2">
      <c r="B72" s="18"/>
      <c r="C72" s="1">
        <v>14</v>
      </c>
      <c r="D72" s="67">
        <f t="shared" si="5"/>
        <v>0</v>
      </c>
      <c r="E72" s="68">
        <f t="shared" si="5"/>
        <v>0</v>
      </c>
      <c r="F72" s="43"/>
      <c r="G72" s="44"/>
      <c r="H72" s="44"/>
      <c r="I72" s="44"/>
      <c r="J72" s="68">
        <f t="shared" si="7"/>
        <v>0</v>
      </c>
      <c r="K72" s="42"/>
      <c r="L72" s="44"/>
      <c r="M72" s="44"/>
      <c r="N72" s="44"/>
      <c r="O72" s="68">
        <f t="shared" si="8"/>
        <v>0</v>
      </c>
      <c r="P72" s="42"/>
      <c r="Q72" s="93" t="str">
        <f t="shared" si="6"/>
        <v>ja</v>
      </c>
      <c r="R72" s="93" t="str">
        <f t="shared" si="6"/>
        <v>ja</v>
      </c>
      <c r="S72" s="123">
        <f>IF(Q36="nee",0,IF((J36-O36)&lt;0,0,(J36-O36)*(tab!$C$20*tab!$I$8+tab!$D$23)))</f>
        <v>0</v>
      </c>
      <c r="T72" s="123">
        <f>IF((J72-O72)&lt;=0,0,IF((G72-L72)*tab!$E$30+(H72-M72)*tab!$F$30+(I72-N72)*tab!$G$30&lt;=0,0,(G72-L72)*tab!$E$30+(H72-M72)*tab!$F$30+(I72-N72)*tab!$G$30))</f>
        <v>0</v>
      </c>
      <c r="U72" s="123">
        <f t="shared" si="9"/>
        <v>0</v>
      </c>
      <c r="V72" s="181"/>
      <c r="W72" s="123">
        <f>IF(R72="nee",0,IF((J72-O72)&lt;0,0,(J72-O72)*tab!$C$58))</f>
        <v>0</v>
      </c>
      <c r="X72" s="123">
        <f>IF(R72="nee",0,IF((J72-O72)&lt;=0,0,IF((G72-L72)*tab!$G$57+(H72-M72)*tab!$H$57+(I72-N72)*tab!$I$57&lt;=0,0,(G72-L72)*tab!$G$57+(H72-M72)*tab!$H$57+(I72-N72)*tab!$I$57)))</f>
        <v>0</v>
      </c>
      <c r="Y72" s="123">
        <f t="shared" si="10"/>
        <v>0</v>
      </c>
      <c r="Z72" s="5"/>
      <c r="AA72" s="22"/>
    </row>
    <row r="73" spans="2:27" ht="12" customHeight="1" x14ac:dyDescent="0.2">
      <c r="B73" s="18"/>
      <c r="C73" s="1">
        <v>15</v>
      </c>
      <c r="D73" s="67">
        <f t="shared" si="5"/>
        <v>0</v>
      </c>
      <c r="E73" s="68">
        <f t="shared" si="5"/>
        <v>0</v>
      </c>
      <c r="F73" s="43"/>
      <c r="G73" s="44"/>
      <c r="H73" s="44"/>
      <c r="I73" s="44"/>
      <c r="J73" s="68">
        <f t="shared" si="7"/>
        <v>0</v>
      </c>
      <c r="K73" s="42"/>
      <c r="L73" s="44"/>
      <c r="M73" s="44"/>
      <c r="N73" s="44"/>
      <c r="O73" s="68">
        <f t="shared" si="8"/>
        <v>0</v>
      </c>
      <c r="P73" s="42"/>
      <c r="Q73" s="93" t="str">
        <f t="shared" si="6"/>
        <v>ja</v>
      </c>
      <c r="R73" s="93" t="str">
        <f t="shared" si="6"/>
        <v>ja</v>
      </c>
      <c r="S73" s="123">
        <f>IF(Q37="nee",0,IF((J37-O37)&lt;0,0,(J37-O37)*(tab!$C$20*tab!$I$8+tab!$D$23)))</f>
        <v>0</v>
      </c>
      <c r="T73" s="123">
        <f>IF((J73-O73)&lt;=0,0,IF((G73-L73)*tab!$E$30+(H73-M73)*tab!$F$30+(I73-N73)*tab!$G$30&lt;=0,0,(G73-L73)*tab!$E$30+(H73-M73)*tab!$F$30+(I73-N73)*tab!$G$30))</f>
        <v>0</v>
      </c>
      <c r="U73" s="123">
        <f t="shared" si="9"/>
        <v>0</v>
      </c>
      <c r="V73" s="181"/>
      <c r="W73" s="123">
        <f>IF(R73="nee",0,IF((J73-O73)&lt;0,0,(J73-O73)*tab!$C$58))</f>
        <v>0</v>
      </c>
      <c r="X73" s="123">
        <f>IF(R73="nee",0,IF((J73-O73)&lt;=0,0,IF((G73-L73)*tab!$G$57+(H73-M73)*tab!$H$57+(I73-N73)*tab!$I$57&lt;=0,0,(G73-L73)*tab!$G$57+(H73-M73)*tab!$H$57+(I73-N73)*tab!$I$57)))</f>
        <v>0</v>
      </c>
      <c r="Y73" s="123">
        <f t="shared" si="10"/>
        <v>0</v>
      </c>
      <c r="Z73" s="5"/>
      <c r="AA73" s="22"/>
    </row>
    <row r="74" spans="2:27" ht="12" customHeight="1" x14ac:dyDescent="0.2">
      <c r="B74" s="18"/>
      <c r="C74" s="1">
        <v>16</v>
      </c>
      <c r="D74" s="67">
        <f t="shared" si="5"/>
        <v>0</v>
      </c>
      <c r="E74" s="68">
        <f t="shared" si="5"/>
        <v>0</v>
      </c>
      <c r="F74" s="43"/>
      <c r="G74" s="44"/>
      <c r="H74" s="44"/>
      <c r="I74" s="44"/>
      <c r="J74" s="68">
        <f t="shared" si="7"/>
        <v>0</v>
      </c>
      <c r="K74" s="42"/>
      <c r="L74" s="44"/>
      <c r="M74" s="44"/>
      <c r="N74" s="44"/>
      <c r="O74" s="68">
        <f t="shared" si="8"/>
        <v>0</v>
      </c>
      <c r="P74" s="42"/>
      <c r="Q74" s="93" t="str">
        <f t="shared" si="6"/>
        <v>ja</v>
      </c>
      <c r="R74" s="93" t="str">
        <f t="shared" si="6"/>
        <v>ja</v>
      </c>
      <c r="S74" s="123">
        <f>IF(Q38="nee",0,IF((J38-O38)&lt;0,0,(J38-O38)*(tab!$C$20*tab!$I$8+tab!$D$23)))</f>
        <v>0</v>
      </c>
      <c r="T74" s="123">
        <f>IF((J74-O74)&lt;=0,0,IF((G74-L74)*tab!$E$30+(H74-M74)*tab!$F$30+(I74-N74)*tab!$G$30&lt;=0,0,(G74-L74)*tab!$E$30+(H74-M74)*tab!$F$30+(I74-N74)*tab!$G$30))</f>
        <v>0</v>
      </c>
      <c r="U74" s="123">
        <f t="shared" si="9"/>
        <v>0</v>
      </c>
      <c r="V74" s="181"/>
      <c r="W74" s="123">
        <f>IF(R74="nee",0,IF((J74-O74)&lt;0,0,(J74-O74)*tab!$C$58))</f>
        <v>0</v>
      </c>
      <c r="X74" s="123">
        <f>IF(R74="nee",0,IF((J74-O74)&lt;=0,0,IF((G74-L74)*tab!$G$57+(H74-M74)*tab!$H$57+(I74-N74)*tab!$I$57&lt;=0,0,(G74-L74)*tab!$G$57+(H74-M74)*tab!$H$57+(I74-N74)*tab!$I$57)))</f>
        <v>0</v>
      </c>
      <c r="Y74" s="123">
        <f t="shared" si="10"/>
        <v>0</v>
      </c>
      <c r="Z74" s="5"/>
      <c r="AA74" s="22"/>
    </row>
    <row r="75" spans="2:27" ht="12" customHeight="1" x14ac:dyDescent="0.2">
      <c r="B75" s="18"/>
      <c r="C75" s="1">
        <v>17</v>
      </c>
      <c r="D75" s="67">
        <f t="shared" si="5"/>
        <v>0</v>
      </c>
      <c r="E75" s="68">
        <f t="shared" si="5"/>
        <v>0</v>
      </c>
      <c r="F75" s="43"/>
      <c r="G75" s="44"/>
      <c r="H75" s="44"/>
      <c r="I75" s="44"/>
      <c r="J75" s="68">
        <f t="shared" si="7"/>
        <v>0</v>
      </c>
      <c r="K75" s="42"/>
      <c r="L75" s="44"/>
      <c r="M75" s="44"/>
      <c r="N75" s="44"/>
      <c r="O75" s="68">
        <f t="shared" si="8"/>
        <v>0</v>
      </c>
      <c r="P75" s="42"/>
      <c r="Q75" s="93" t="str">
        <f t="shared" si="6"/>
        <v>ja</v>
      </c>
      <c r="R75" s="93" t="str">
        <f t="shared" si="6"/>
        <v>ja</v>
      </c>
      <c r="S75" s="123">
        <f>IF(Q39="nee",0,IF((J39-O39)&lt;0,0,(J39-O39)*(tab!$C$20*tab!$I$8+tab!$D$23)))</f>
        <v>0</v>
      </c>
      <c r="T75" s="123">
        <f>IF((J75-O75)&lt;=0,0,IF((G75-L75)*tab!$E$30+(H75-M75)*tab!$F$30+(I75-N75)*tab!$G$30&lt;=0,0,(G75-L75)*tab!$E$30+(H75-M75)*tab!$F$30+(I75-N75)*tab!$G$30))</f>
        <v>0</v>
      </c>
      <c r="U75" s="123">
        <f t="shared" si="9"/>
        <v>0</v>
      </c>
      <c r="V75" s="181"/>
      <c r="W75" s="123">
        <f>IF(R75="nee",0,IF((J75-O75)&lt;0,0,(J75-O75)*tab!$C$58))</f>
        <v>0</v>
      </c>
      <c r="X75" s="123">
        <f>IF(R75="nee",0,IF((J75-O75)&lt;=0,0,IF((G75-L75)*tab!$G$57+(H75-M75)*tab!$H$57+(I75-N75)*tab!$I$57&lt;=0,0,(G75-L75)*tab!$G$57+(H75-M75)*tab!$H$57+(I75-N75)*tab!$I$57)))</f>
        <v>0</v>
      </c>
      <c r="Y75" s="123">
        <f t="shared" si="10"/>
        <v>0</v>
      </c>
      <c r="Z75" s="5"/>
      <c r="AA75" s="22"/>
    </row>
    <row r="76" spans="2:27" ht="12" customHeight="1" x14ac:dyDescent="0.2">
      <c r="B76" s="18"/>
      <c r="C76" s="1">
        <v>18</v>
      </c>
      <c r="D76" s="67">
        <f t="shared" si="5"/>
        <v>0</v>
      </c>
      <c r="E76" s="68">
        <f t="shared" si="5"/>
        <v>0</v>
      </c>
      <c r="F76" s="43"/>
      <c r="G76" s="44"/>
      <c r="H76" s="44"/>
      <c r="I76" s="44"/>
      <c r="J76" s="68">
        <f t="shared" si="7"/>
        <v>0</v>
      </c>
      <c r="K76" s="42"/>
      <c r="L76" s="44"/>
      <c r="M76" s="44"/>
      <c r="N76" s="44"/>
      <c r="O76" s="68">
        <f t="shared" si="8"/>
        <v>0</v>
      </c>
      <c r="P76" s="42"/>
      <c r="Q76" s="93" t="str">
        <f t="shared" si="6"/>
        <v>ja</v>
      </c>
      <c r="R76" s="93" t="str">
        <f t="shared" si="6"/>
        <v>ja</v>
      </c>
      <c r="S76" s="123">
        <f>IF(Q40="nee",0,IF((J40-O40)&lt;0,0,(J40-O40)*(tab!$C$20*tab!$I$8+tab!$D$23)))</f>
        <v>0</v>
      </c>
      <c r="T76" s="123">
        <f>IF((J76-O76)&lt;=0,0,IF((G76-L76)*tab!$E$30+(H76-M76)*tab!$F$30+(I76-N76)*tab!$G$30&lt;=0,0,(G76-L76)*tab!$E$30+(H76-M76)*tab!$F$30+(I76-N76)*tab!$G$30))</f>
        <v>0</v>
      </c>
      <c r="U76" s="123">
        <f t="shared" si="9"/>
        <v>0</v>
      </c>
      <c r="V76" s="181"/>
      <c r="W76" s="123">
        <f>IF(R76="nee",0,IF((J76-O76)&lt;0,0,(J76-O76)*tab!$C$58))</f>
        <v>0</v>
      </c>
      <c r="X76" s="123">
        <f>IF(R76="nee",0,IF((J76-O76)&lt;=0,0,IF((G76-L76)*tab!$G$57+(H76-M76)*tab!$H$57+(I76-N76)*tab!$I$57&lt;=0,0,(G76-L76)*tab!$G$57+(H76-M76)*tab!$H$57+(I76-N76)*tab!$I$57)))</f>
        <v>0</v>
      </c>
      <c r="Y76" s="123">
        <f t="shared" si="10"/>
        <v>0</v>
      </c>
      <c r="Z76" s="5"/>
      <c r="AA76" s="22"/>
    </row>
    <row r="77" spans="2:27" ht="12" customHeight="1" x14ac:dyDescent="0.2">
      <c r="B77" s="18"/>
      <c r="C77" s="1">
        <v>19</v>
      </c>
      <c r="D77" s="67">
        <f t="shared" si="5"/>
        <v>0</v>
      </c>
      <c r="E77" s="68">
        <f t="shared" si="5"/>
        <v>0</v>
      </c>
      <c r="F77" s="43"/>
      <c r="G77" s="44"/>
      <c r="H77" s="44"/>
      <c r="I77" s="44"/>
      <c r="J77" s="68">
        <f t="shared" si="7"/>
        <v>0</v>
      </c>
      <c r="K77" s="42"/>
      <c r="L77" s="44"/>
      <c r="M77" s="44"/>
      <c r="N77" s="44"/>
      <c r="O77" s="68">
        <f t="shared" si="8"/>
        <v>0</v>
      </c>
      <c r="P77" s="42"/>
      <c r="Q77" s="93" t="str">
        <f t="shared" si="6"/>
        <v>ja</v>
      </c>
      <c r="R77" s="93" t="str">
        <f t="shared" si="6"/>
        <v>ja</v>
      </c>
      <c r="S77" s="123">
        <f>IF(Q41="nee",0,IF((J41-O41)&lt;0,0,(J41-O41)*(tab!$C$20*tab!$I$8+tab!$D$23)))</f>
        <v>0</v>
      </c>
      <c r="T77" s="123">
        <f>IF((J77-O77)&lt;=0,0,IF((G77-L77)*tab!$E$30+(H77-M77)*tab!$F$30+(I77-N77)*tab!$G$30&lt;=0,0,(G77-L77)*tab!$E$30+(H77-M77)*tab!$F$30+(I77-N77)*tab!$G$30))</f>
        <v>0</v>
      </c>
      <c r="U77" s="123">
        <f t="shared" si="9"/>
        <v>0</v>
      </c>
      <c r="V77" s="181"/>
      <c r="W77" s="123">
        <f>IF(R77="nee",0,IF((J77-O77)&lt;0,0,(J77-O77)*tab!$C$58))</f>
        <v>0</v>
      </c>
      <c r="X77" s="123">
        <f>IF(R77="nee",0,IF((J77-O77)&lt;=0,0,IF((G77-L77)*tab!$G$57+(H77-M77)*tab!$H$57+(I77-N77)*tab!$I$57&lt;=0,0,(G77-L77)*tab!$G$57+(H77-M77)*tab!$H$57+(I77-N77)*tab!$I$57)))</f>
        <v>0</v>
      </c>
      <c r="Y77" s="123">
        <f t="shared" si="10"/>
        <v>0</v>
      </c>
      <c r="Z77" s="5"/>
      <c r="AA77" s="22"/>
    </row>
    <row r="78" spans="2:27" ht="12" customHeight="1" x14ac:dyDescent="0.2">
      <c r="B78" s="18"/>
      <c r="C78" s="1">
        <v>20</v>
      </c>
      <c r="D78" s="67">
        <f t="shared" si="5"/>
        <v>0</v>
      </c>
      <c r="E78" s="68">
        <f t="shared" si="5"/>
        <v>0</v>
      </c>
      <c r="F78" s="43"/>
      <c r="G78" s="44"/>
      <c r="H78" s="44"/>
      <c r="I78" s="44"/>
      <c r="J78" s="68">
        <f t="shared" si="7"/>
        <v>0</v>
      </c>
      <c r="K78" s="42"/>
      <c r="L78" s="44"/>
      <c r="M78" s="44"/>
      <c r="N78" s="44"/>
      <c r="O78" s="68">
        <f t="shared" si="8"/>
        <v>0</v>
      </c>
      <c r="P78" s="42"/>
      <c r="Q78" s="93" t="str">
        <f t="shared" si="6"/>
        <v>ja</v>
      </c>
      <c r="R78" s="93" t="str">
        <f t="shared" si="6"/>
        <v>ja</v>
      </c>
      <c r="S78" s="123">
        <f>IF(Q42="nee",0,IF((J42-O42)&lt;0,0,(J42-O42)*(tab!$C$20*tab!$I$8+tab!$D$23)))</f>
        <v>0</v>
      </c>
      <c r="T78" s="123">
        <f>IF((J78-O78)&lt;=0,0,IF((G78-L78)*tab!$E$30+(H78-M78)*tab!$F$30+(I78-N78)*tab!$G$30&lt;=0,0,(G78-L78)*tab!$E$30+(H78-M78)*tab!$F$30+(I78-N78)*tab!$G$30))</f>
        <v>0</v>
      </c>
      <c r="U78" s="123">
        <f t="shared" si="9"/>
        <v>0</v>
      </c>
      <c r="V78" s="181"/>
      <c r="W78" s="123">
        <f>IF(R78="nee",0,IF((J78-O78)&lt;0,0,(J78-O78)*tab!$C$58))</f>
        <v>0</v>
      </c>
      <c r="X78" s="123">
        <f>IF(R78="nee",0,IF((J78-O78)&lt;=0,0,IF((G78-L78)*tab!$G$57+(H78-M78)*tab!$H$57+(I78-N78)*tab!$I$57&lt;=0,0,(G78-L78)*tab!$G$57+(H78-M78)*tab!$H$57+(I78-N78)*tab!$I$57)))</f>
        <v>0</v>
      </c>
      <c r="Y78" s="123">
        <f t="shared" si="10"/>
        <v>0</v>
      </c>
      <c r="Z78" s="5"/>
      <c r="AA78" s="22"/>
    </row>
    <row r="79" spans="2:27" ht="12" customHeight="1" x14ac:dyDescent="0.2">
      <c r="B79" s="18"/>
      <c r="C79" s="1">
        <v>21</v>
      </c>
      <c r="D79" s="67">
        <f t="shared" si="5"/>
        <v>0</v>
      </c>
      <c r="E79" s="68">
        <f t="shared" si="5"/>
        <v>0</v>
      </c>
      <c r="F79" s="43"/>
      <c r="G79" s="44"/>
      <c r="H79" s="44"/>
      <c r="I79" s="44"/>
      <c r="J79" s="68">
        <f t="shared" si="7"/>
        <v>0</v>
      </c>
      <c r="K79" s="42"/>
      <c r="L79" s="44"/>
      <c r="M79" s="44"/>
      <c r="N79" s="44"/>
      <c r="O79" s="68">
        <f t="shared" si="8"/>
        <v>0</v>
      </c>
      <c r="P79" s="42"/>
      <c r="Q79" s="93" t="str">
        <f t="shared" si="6"/>
        <v>ja</v>
      </c>
      <c r="R79" s="93" t="str">
        <f t="shared" si="6"/>
        <v>ja</v>
      </c>
      <c r="S79" s="123">
        <f>IF(Q43="nee",0,IF((J43-O43)&lt;0,0,(J43-O43)*(tab!$C$20*tab!$I$8+tab!$D$23)))</f>
        <v>0</v>
      </c>
      <c r="T79" s="123">
        <f>IF((J79-O79)&lt;=0,0,IF((G79-L79)*tab!$E$30+(H79-M79)*tab!$F$30+(I79-N79)*tab!$G$30&lt;=0,0,(G79-L79)*tab!$E$30+(H79-M79)*tab!$F$30+(I79-N79)*tab!$G$30))</f>
        <v>0</v>
      </c>
      <c r="U79" s="123">
        <f t="shared" si="9"/>
        <v>0</v>
      </c>
      <c r="V79" s="181"/>
      <c r="W79" s="123">
        <f>IF(R79="nee",0,IF((J79-O79)&lt;0,0,(J79-O79)*tab!$C$58))</f>
        <v>0</v>
      </c>
      <c r="X79" s="123">
        <f>IF(R79="nee",0,IF((J79-O79)&lt;=0,0,IF((G79-L79)*tab!$G$57+(H79-M79)*tab!$H$57+(I79-N79)*tab!$I$57&lt;=0,0,(G79-L79)*tab!$G$57+(H79-M79)*tab!$H$57+(I79-N79)*tab!$I$57)))</f>
        <v>0</v>
      </c>
      <c r="Y79" s="123">
        <f t="shared" si="10"/>
        <v>0</v>
      </c>
      <c r="Z79" s="5"/>
      <c r="AA79" s="22"/>
    </row>
    <row r="80" spans="2:27" ht="12" customHeight="1" x14ac:dyDescent="0.2">
      <c r="B80" s="18"/>
      <c r="C80" s="1">
        <v>22</v>
      </c>
      <c r="D80" s="67">
        <f t="shared" si="5"/>
        <v>0</v>
      </c>
      <c r="E80" s="68">
        <f t="shared" si="5"/>
        <v>0</v>
      </c>
      <c r="F80" s="43"/>
      <c r="G80" s="44"/>
      <c r="H80" s="44"/>
      <c r="I80" s="44"/>
      <c r="J80" s="68">
        <f t="shared" si="7"/>
        <v>0</v>
      </c>
      <c r="K80" s="42"/>
      <c r="L80" s="44"/>
      <c r="M80" s="44"/>
      <c r="N80" s="44"/>
      <c r="O80" s="68">
        <f t="shared" si="8"/>
        <v>0</v>
      </c>
      <c r="P80" s="42"/>
      <c r="Q80" s="93" t="str">
        <f t="shared" si="6"/>
        <v>ja</v>
      </c>
      <c r="R80" s="93" t="str">
        <f t="shared" si="6"/>
        <v>ja</v>
      </c>
      <c r="S80" s="123">
        <f>IF(Q44="nee",0,IF((J44-O44)&lt;0,0,(J44-O44)*(tab!$C$20*tab!$I$8+tab!$D$23)))</f>
        <v>0</v>
      </c>
      <c r="T80" s="123">
        <f>IF((J80-O80)&lt;=0,0,IF((G80-L80)*tab!$E$30+(H80-M80)*tab!$F$30+(I80-N80)*tab!$G$30&lt;=0,0,(G80-L80)*tab!$E$30+(H80-M80)*tab!$F$30+(I80-N80)*tab!$G$30))</f>
        <v>0</v>
      </c>
      <c r="U80" s="123">
        <f t="shared" si="9"/>
        <v>0</v>
      </c>
      <c r="V80" s="181"/>
      <c r="W80" s="123">
        <f>IF(R80="nee",0,IF((J80-O80)&lt;0,0,(J80-O80)*tab!$C$58))</f>
        <v>0</v>
      </c>
      <c r="X80" s="123">
        <f>IF(R80="nee",0,IF((J80-O80)&lt;=0,0,IF((G80-L80)*tab!$G$57+(H80-M80)*tab!$H$57+(I80-N80)*tab!$I$57&lt;=0,0,(G80-L80)*tab!$G$57+(H80-M80)*tab!$H$57+(I80-N80)*tab!$I$57)))</f>
        <v>0</v>
      </c>
      <c r="Y80" s="123">
        <f t="shared" si="10"/>
        <v>0</v>
      </c>
      <c r="Z80" s="5"/>
      <c r="AA80" s="22"/>
    </row>
    <row r="81" spans="2:27" ht="12" customHeight="1" x14ac:dyDescent="0.2">
      <c r="B81" s="18"/>
      <c r="C81" s="1">
        <v>23</v>
      </c>
      <c r="D81" s="67">
        <f t="shared" si="5"/>
        <v>0</v>
      </c>
      <c r="E81" s="68">
        <f t="shared" si="5"/>
        <v>0</v>
      </c>
      <c r="F81" s="43"/>
      <c r="G81" s="44"/>
      <c r="H81" s="44"/>
      <c r="I81" s="44"/>
      <c r="J81" s="68">
        <f t="shared" si="7"/>
        <v>0</v>
      </c>
      <c r="K81" s="42"/>
      <c r="L81" s="44"/>
      <c r="M81" s="44"/>
      <c r="N81" s="44"/>
      <c r="O81" s="68">
        <f t="shared" si="8"/>
        <v>0</v>
      </c>
      <c r="P81" s="42"/>
      <c r="Q81" s="93" t="str">
        <f t="shared" si="6"/>
        <v>ja</v>
      </c>
      <c r="R81" s="93" t="str">
        <f t="shared" si="6"/>
        <v>ja</v>
      </c>
      <c r="S81" s="123">
        <f>IF(Q45="nee",0,IF((J45-O45)&lt;0,0,(J45-O45)*(tab!$C$20*tab!$I$8+tab!$D$23)))</f>
        <v>0</v>
      </c>
      <c r="T81" s="123">
        <f>IF((J81-O81)&lt;=0,0,IF((G81-L81)*tab!$E$30+(H81-M81)*tab!$F$30+(I81-N81)*tab!$G$30&lt;=0,0,(G81-L81)*tab!$E$30+(H81-M81)*tab!$F$30+(I81-N81)*tab!$G$30))</f>
        <v>0</v>
      </c>
      <c r="U81" s="123">
        <f t="shared" si="9"/>
        <v>0</v>
      </c>
      <c r="V81" s="181"/>
      <c r="W81" s="123">
        <f>IF(R81="nee",0,IF((J81-O81)&lt;0,0,(J81-O81)*tab!$C$58))</f>
        <v>0</v>
      </c>
      <c r="X81" s="123">
        <f>IF(R81="nee",0,IF((J81-O81)&lt;=0,0,IF((G81-L81)*tab!$G$57+(H81-M81)*tab!$H$57+(I81-N81)*tab!$I$57&lt;=0,0,(G81-L81)*tab!$G$57+(H81-M81)*tab!$H$57+(I81-N81)*tab!$I$57)))</f>
        <v>0</v>
      </c>
      <c r="Y81" s="123">
        <f t="shared" si="10"/>
        <v>0</v>
      </c>
      <c r="Z81" s="5"/>
      <c r="AA81" s="22"/>
    </row>
    <row r="82" spans="2:27" ht="12" customHeight="1" x14ac:dyDescent="0.2">
      <c r="B82" s="18"/>
      <c r="C82" s="1">
        <v>24</v>
      </c>
      <c r="D82" s="67">
        <f t="shared" si="5"/>
        <v>0</v>
      </c>
      <c r="E82" s="68">
        <f t="shared" si="5"/>
        <v>0</v>
      </c>
      <c r="F82" s="43"/>
      <c r="G82" s="44"/>
      <c r="H82" s="44"/>
      <c r="I82" s="44"/>
      <c r="J82" s="68">
        <f t="shared" si="7"/>
        <v>0</v>
      </c>
      <c r="K82" s="42"/>
      <c r="L82" s="44"/>
      <c r="M82" s="44"/>
      <c r="N82" s="44"/>
      <c r="O82" s="68">
        <f t="shared" si="8"/>
        <v>0</v>
      </c>
      <c r="P82" s="42"/>
      <c r="Q82" s="93" t="str">
        <f t="shared" si="6"/>
        <v>ja</v>
      </c>
      <c r="R82" s="93" t="str">
        <f t="shared" si="6"/>
        <v>ja</v>
      </c>
      <c r="S82" s="123">
        <f>IF(Q46="nee",0,IF((J46-O46)&lt;0,0,(J46-O46)*(tab!$C$20*tab!$I$8+tab!$D$23)))</f>
        <v>0</v>
      </c>
      <c r="T82" s="123">
        <f>IF((J82-O82)&lt;=0,0,IF((G82-L82)*tab!$E$30+(H82-M82)*tab!$F$30+(I82-N82)*tab!$G$30&lt;=0,0,(G82-L82)*tab!$E$30+(H82-M82)*tab!$F$30+(I82-N82)*tab!$G$30))</f>
        <v>0</v>
      </c>
      <c r="U82" s="123">
        <f t="shared" si="9"/>
        <v>0</v>
      </c>
      <c r="V82" s="181"/>
      <c r="W82" s="123">
        <f>IF(R82="nee",0,IF((J82-O82)&lt;0,0,(J82-O82)*tab!$C$58))</f>
        <v>0</v>
      </c>
      <c r="X82" s="123">
        <f>IF(R82="nee",0,IF((J82-O82)&lt;=0,0,IF((G82-L82)*tab!$G$57+(H82-M82)*tab!$H$57+(I82-N82)*tab!$I$57&lt;=0,0,(G82-L82)*tab!$G$57+(H82-M82)*tab!$H$57+(I82-N82)*tab!$I$57)))</f>
        <v>0</v>
      </c>
      <c r="Y82" s="123">
        <f t="shared" si="10"/>
        <v>0</v>
      </c>
      <c r="Z82" s="5"/>
      <c r="AA82" s="22"/>
    </row>
    <row r="83" spans="2:27" ht="12" customHeight="1" x14ac:dyDescent="0.2">
      <c r="B83" s="18"/>
      <c r="C83" s="1">
        <v>25</v>
      </c>
      <c r="D83" s="67">
        <f t="shared" si="5"/>
        <v>0</v>
      </c>
      <c r="E83" s="68">
        <f t="shared" si="5"/>
        <v>0</v>
      </c>
      <c r="F83" s="43"/>
      <c r="G83" s="44"/>
      <c r="H83" s="44"/>
      <c r="I83" s="44"/>
      <c r="J83" s="68">
        <f t="shared" si="7"/>
        <v>0</v>
      </c>
      <c r="K83" s="42"/>
      <c r="L83" s="44"/>
      <c r="M83" s="44"/>
      <c r="N83" s="44"/>
      <c r="O83" s="68">
        <f t="shared" si="8"/>
        <v>0</v>
      </c>
      <c r="P83" s="42"/>
      <c r="Q83" s="93" t="str">
        <f t="shared" si="6"/>
        <v>ja</v>
      </c>
      <c r="R83" s="93" t="str">
        <f t="shared" si="6"/>
        <v>ja</v>
      </c>
      <c r="S83" s="123">
        <f>IF(Q47="nee",0,IF((J47-O47)&lt;0,0,(J47-O47)*(tab!$C$20*tab!$I$8+tab!$D$23)))</f>
        <v>0</v>
      </c>
      <c r="T83" s="123">
        <f>IF((J83-O83)&lt;=0,0,IF((G83-L83)*tab!$E$30+(H83-M83)*tab!$F$30+(I83-N83)*tab!$G$30&lt;=0,0,(G83-L83)*tab!$E$30+(H83-M83)*tab!$F$30+(I83-N83)*tab!$G$30))</f>
        <v>0</v>
      </c>
      <c r="U83" s="123">
        <f t="shared" si="9"/>
        <v>0</v>
      </c>
      <c r="V83" s="181"/>
      <c r="W83" s="123">
        <f>IF(R83="nee",0,IF((J83-O83)&lt;0,0,(J83-O83)*tab!$C$58))</f>
        <v>0</v>
      </c>
      <c r="X83" s="123">
        <f>IF(R83="nee",0,IF((J83-O83)&lt;=0,0,IF((G83-L83)*tab!$G$57+(H83-M83)*tab!$H$57+(I83-N83)*tab!$I$57&lt;=0,0,(G83-L83)*tab!$G$57+(H83-M83)*tab!$H$57+(I83-N83)*tab!$I$57)))</f>
        <v>0</v>
      </c>
      <c r="Y83" s="123">
        <f t="shared" si="10"/>
        <v>0</v>
      </c>
      <c r="Z83" s="5"/>
      <c r="AA83" s="22"/>
    </row>
    <row r="84" spans="2:27" ht="12" customHeight="1" x14ac:dyDescent="0.2">
      <c r="B84" s="18"/>
      <c r="C84" s="1">
        <v>26</v>
      </c>
      <c r="D84" s="67">
        <f t="shared" si="5"/>
        <v>0</v>
      </c>
      <c r="E84" s="68">
        <f t="shared" si="5"/>
        <v>0</v>
      </c>
      <c r="F84" s="43"/>
      <c r="G84" s="44"/>
      <c r="H84" s="44"/>
      <c r="I84" s="44"/>
      <c r="J84" s="68">
        <f t="shared" si="7"/>
        <v>0</v>
      </c>
      <c r="K84" s="42"/>
      <c r="L84" s="44"/>
      <c r="M84" s="44"/>
      <c r="N84" s="44"/>
      <c r="O84" s="68">
        <f t="shared" si="8"/>
        <v>0</v>
      </c>
      <c r="P84" s="42"/>
      <c r="Q84" s="93" t="str">
        <f t="shared" si="6"/>
        <v>ja</v>
      </c>
      <c r="R84" s="93" t="str">
        <f t="shared" si="6"/>
        <v>ja</v>
      </c>
      <c r="S84" s="123">
        <f>IF(Q48="nee",0,IF((J48-O48)&lt;0,0,(J48-O48)*(tab!$C$20*tab!$I$8+tab!$D$23)))</f>
        <v>0</v>
      </c>
      <c r="T84" s="123">
        <f>IF((J84-O84)&lt;=0,0,IF((G84-L84)*tab!$E$30+(H84-M84)*tab!$F$30+(I84-N84)*tab!$G$30&lt;=0,0,(G84-L84)*tab!$E$30+(H84-M84)*tab!$F$30+(I84-N84)*tab!$G$30))</f>
        <v>0</v>
      </c>
      <c r="U84" s="123">
        <f t="shared" si="9"/>
        <v>0</v>
      </c>
      <c r="V84" s="181"/>
      <c r="W84" s="123">
        <f>IF(R84="nee",0,IF((J84-O84)&lt;0,0,(J84-O84)*tab!$C$58))</f>
        <v>0</v>
      </c>
      <c r="X84" s="123">
        <f>IF(R84="nee",0,IF((J84-O84)&lt;=0,0,IF((G84-L84)*tab!$G$57+(H84-M84)*tab!$H$57+(I84-N84)*tab!$I$57&lt;=0,0,(G84-L84)*tab!$G$57+(H84-M84)*tab!$H$57+(I84-N84)*tab!$I$57)))</f>
        <v>0</v>
      </c>
      <c r="Y84" s="123">
        <f t="shared" si="10"/>
        <v>0</v>
      </c>
      <c r="Z84" s="5"/>
      <c r="AA84" s="22"/>
    </row>
    <row r="85" spans="2:27" ht="12" customHeight="1" x14ac:dyDescent="0.2">
      <c r="B85" s="18"/>
      <c r="C85" s="1">
        <v>27</v>
      </c>
      <c r="D85" s="67">
        <f t="shared" si="5"/>
        <v>0</v>
      </c>
      <c r="E85" s="68">
        <f t="shared" si="5"/>
        <v>0</v>
      </c>
      <c r="F85" s="43"/>
      <c r="G85" s="44"/>
      <c r="H85" s="44"/>
      <c r="I85" s="44"/>
      <c r="J85" s="68">
        <f t="shared" si="7"/>
        <v>0</v>
      </c>
      <c r="K85" s="42"/>
      <c r="L85" s="44"/>
      <c r="M85" s="44"/>
      <c r="N85" s="44"/>
      <c r="O85" s="68">
        <f t="shared" si="8"/>
        <v>0</v>
      </c>
      <c r="P85" s="42"/>
      <c r="Q85" s="93" t="str">
        <f t="shared" si="6"/>
        <v>ja</v>
      </c>
      <c r="R85" s="93" t="str">
        <f t="shared" si="6"/>
        <v>ja</v>
      </c>
      <c r="S85" s="123">
        <f>IF(Q49="nee",0,IF((J49-O49)&lt;0,0,(J49-O49)*(tab!$C$20*tab!$I$8+tab!$D$23)))</f>
        <v>0</v>
      </c>
      <c r="T85" s="123">
        <f>IF((J85-O85)&lt;=0,0,IF((G85-L85)*tab!$E$30+(H85-M85)*tab!$F$30+(I85-N85)*tab!$G$30&lt;=0,0,(G85-L85)*tab!$E$30+(H85-M85)*tab!$F$30+(I85-N85)*tab!$G$30))</f>
        <v>0</v>
      </c>
      <c r="U85" s="123">
        <f t="shared" si="9"/>
        <v>0</v>
      </c>
      <c r="V85" s="181"/>
      <c r="W85" s="123">
        <f>IF(R85="nee",0,IF((J85-O85)&lt;0,0,(J85-O85)*tab!$C$58))</f>
        <v>0</v>
      </c>
      <c r="X85" s="123">
        <f>IF(R85="nee",0,IF((J85-O85)&lt;=0,0,IF((G85-L85)*tab!$G$57+(H85-M85)*tab!$H$57+(I85-N85)*tab!$I$57&lt;=0,0,(G85-L85)*tab!$G$57+(H85-M85)*tab!$H$57+(I85-N85)*tab!$I$57)))</f>
        <v>0</v>
      </c>
      <c r="Y85" s="123">
        <f t="shared" si="10"/>
        <v>0</v>
      </c>
      <c r="Z85" s="5"/>
      <c r="AA85" s="22"/>
    </row>
    <row r="86" spans="2:27" ht="12" customHeight="1" x14ac:dyDescent="0.2">
      <c r="B86" s="18"/>
      <c r="C86" s="1">
        <v>28</v>
      </c>
      <c r="D86" s="67">
        <f t="shared" si="5"/>
        <v>0</v>
      </c>
      <c r="E86" s="68">
        <f t="shared" si="5"/>
        <v>0</v>
      </c>
      <c r="F86" s="43"/>
      <c r="G86" s="44"/>
      <c r="H86" s="44"/>
      <c r="I86" s="44"/>
      <c r="J86" s="68">
        <f t="shared" si="7"/>
        <v>0</v>
      </c>
      <c r="K86" s="42"/>
      <c r="L86" s="44"/>
      <c r="M86" s="44"/>
      <c r="N86" s="44"/>
      <c r="O86" s="68">
        <f t="shared" si="8"/>
        <v>0</v>
      </c>
      <c r="P86" s="42"/>
      <c r="Q86" s="93" t="str">
        <f t="shared" si="6"/>
        <v>ja</v>
      </c>
      <c r="R86" s="93" t="str">
        <f t="shared" si="6"/>
        <v>ja</v>
      </c>
      <c r="S86" s="123">
        <f>IF(Q50="nee",0,IF((J50-O50)&lt;0,0,(J50-O50)*(tab!$C$20*tab!$I$8+tab!$D$23)))</f>
        <v>0</v>
      </c>
      <c r="T86" s="123">
        <f>IF((J86-O86)&lt;=0,0,IF((G86-L86)*tab!$E$30+(H86-M86)*tab!$F$30+(I86-N86)*tab!$G$30&lt;=0,0,(G86-L86)*tab!$E$30+(H86-M86)*tab!$F$30+(I86-N86)*tab!$G$30))</f>
        <v>0</v>
      </c>
      <c r="U86" s="123">
        <f t="shared" si="9"/>
        <v>0</v>
      </c>
      <c r="V86" s="181"/>
      <c r="W86" s="123">
        <f>IF(R86="nee",0,IF((J86-O86)&lt;0,0,(J86-O86)*tab!$C$58))</f>
        <v>0</v>
      </c>
      <c r="X86" s="123">
        <f>IF(R86="nee",0,IF((J86-O86)&lt;=0,0,IF((G86-L86)*tab!$G$57+(H86-M86)*tab!$H$57+(I86-N86)*tab!$I$57&lt;=0,0,(G86-L86)*tab!$G$57+(H86-M86)*tab!$H$57+(I86-N86)*tab!$I$57)))</f>
        <v>0</v>
      </c>
      <c r="Y86" s="123">
        <f t="shared" si="10"/>
        <v>0</v>
      </c>
      <c r="Z86" s="5"/>
      <c r="AA86" s="22"/>
    </row>
    <row r="87" spans="2:27" ht="12" customHeight="1" x14ac:dyDescent="0.2">
      <c r="B87" s="18"/>
      <c r="C87" s="1">
        <v>29</v>
      </c>
      <c r="D87" s="67">
        <f t="shared" si="5"/>
        <v>0</v>
      </c>
      <c r="E87" s="68">
        <f t="shared" si="5"/>
        <v>0</v>
      </c>
      <c r="F87" s="43"/>
      <c r="G87" s="44"/>
      <c r="H87" s="44"/>
      <c r="I87" s="44"/>
      <c r="J87" s="68">
        <f t="shared" si="7"/>
        <v>0</v>
      </c>
      <c r="K87" s="42"/>
      <c r="L87" s="44"/>
      <c r="M87" s="44"/>
      <c r="N87" s="44"/>
      <c r="O87" s="68">
        <f t="shared" si="8"/>
        <v>0</v>
      </c>
      <c r="P87" s="42"/>
      <c r="Q87" s="93" t="str">
        <f t="shared" si="6"/>
        <v>ja</v>
      </c>
      <c r="R87" s="93" t="str">
        <f t="shared" si="6"/>
        <v>ja</v>
      </c>
      <c r="S87" s="123">
        <f>IF(Q51="nee",0,IF((J51-O51)&lt;0,0,(J51-O51)*(tab!$C$20*tab!$I$8+tab!$D$23)))</f>
        <v>0</v>
      </c>
      <c r="T87" s="123">
        <f>IF((J87-O87)&lt;=0,0,IF((G87-L87)*tab!$E$30+(H87-M87)*tab!$F$30+(I87-N87)*tab!$G$30&lt;=0,0,(G87-L87)*tab!$E$30+(H87-M87)*tab!$F$30+(I87-N87)*tab!$G$30))</f>
        <v>0</v>
      </c>
      <c r="U87" s="123">
        <f t="shared" si="9"/>
        <v>0</v>
      </c>
      <c r="V87" s="181"/>
      <c r="W87" s="123">
        <f>IF(R87="nee",0,IF((J87-O87)&lt;0,0,(J87-O87)*tab!$C$58))</f>
        <v>0</v>
      </c>
      <c r="X87" s="123">
        <f>IF(R87="nee",0,IF((J87-O87)&lt;=0,0,IF((G87-L87)*tab!$G$57+(H87-M87)*tab!$H$57+(I87-N87)*tab!$I$57&lt;=0,0,(G87-L87)*tab!$G$57+(H87-M87)*tab!$H$57+(I87-N87)*tab!$I$57)))</f>
        <v>0</v>
      </c>
      <c r="Y87" s="123">
        <f t="shared" si="10"/>
        <v>0</v>
      </c>
      <c r="Z87" s="5"/>
      <c r="AA87" s="22"/>
    </row>
    <row r="88" spans="2:27" ht="12" customHeight="1" x14ac:dyDescent="0.2">
      <c r="B88" s="18"/>
      <c r="C88" s="1">
        <v>30</v>
      </c>
      <c r="D88" s="67">
        <f t="shared" si="5"/>
        <v>0</v>
      </c>
      <c r="E88" s="68">
        <f t="shared" si="5"/>
        <v>0</v>
      </c>
      <c r="F88" s="43"/>
      <c r="G88" s="44"/>
      <c r="H88" s="44"/>
      <c r="I88" s="44"/>
      <c r="J88" s="68">
        <f t="shared" si="7"/>
        <v>0</v>
      </c>
      <c r="K88" s="42"/>
      <c r="L88" s="44"/>
      <c r="M88" s="44"/>
      <c r="N88" s="44"/>
      <c r="O88" s="68">
        <f t="shared" si="8"/>
        <v>0</v>
      </c>
      <c r="P88" s="42"/>
      <c r="Q88" s="93" t="str">
        <f t="shared" si="6"/>
        <v>ja</v>
      </c>
      <c r="R88" s="93" t="str">
        <f t="shared" si="6"/>
        <v>ja</v>
      </c>
      <c r="S88" s="123">
        <f>IF(Q52="nee",0,IF((J52-O52)&lt;0,0,(J52-O52)*(tab!$C$20*tab!$I$8+tab!$D$23)))</f>
        <v>0</v>
      </c>
      <c r="T88" s="123">
        <f>IF((J88-O88)&lt;=0,0,IF((G88-L88)*tab!$E$30+(H88-M88)*tab!$F$30+(I88-N88)*tab!$G$30&lt;=0,0,(G88-L88)*tab!$E$30+(H88-M88)*tab!$F$30+(I88-N88)*tab!$G$30))</f>
        <v>0</v>
      </c>
      <c r="U88" s="123">
        <f t="shared" si="9"/>
        <v>0</v>
      </c>
      <c r="V88" s="181"/>
      <c r="W88" s="123">
        <f>IF(R88="nee",0,IF((J88-O88)&lt;0,0,(J88-O88)*tab!$C$58))</f>
        <v>0</v>
      </c>
      <c r="X88" s="123">
        <f>IF(R88="nee",0,IF((J88-O88)&lt;=0,0,IF((G88-L88)*tab!$G$57+(H88-M88)*tab!$H$57+(I88-N88)*tab!$I$57&lt;=0,0,(G88-L88)*tab!$G$57+(H88-M88)*tab!$H$57+(I88-N88)*tab!$I$57)))</f>
        <v>0</v>
      </c>
      <c r="Y88" s="123">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19146.571304000005</v>
      </c>
      <c r="T89" s="195">
        <f t="shared" si="11"/>
        <v>41893.233319999999</v>
      </c>
      <c r="U89" s="195">
        <f t="shared" si="11"/>
        <v>61039.804624000004</v>
      </c>
      <c r="V89" s="114"/>
      <c r="W89" s="196">
        <f>SUM(W59:W88)</f>
        <v>2796.15</v>
      </c>
      <c r="X89" s="196">
        <f>SUM(X59:X88)</f>
        <v>3419.42</v>
      </c>
      <c r="Y89" s="196">
        <f>SUM(Y59:Y88)</f>
        <v>6215.5700000000006</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87</v>
      </c>
      <c r="R92" s="81" t="s">
        <v>87</v>
      </c>
      <c r="S92" s="180" t="s">
        <v>78</v>
      </c>
      <c r="T92" s="106"/>
      <c r="U92" s="106"/>
      <c r="V92" s="106"/>
      <c r="W92" s="81" t="s">
        <v>76</v>
      </c>
      <c r="X92" s="35"/>
      <c r="Y92" s="35"/>
      <c r="Z92" s="41"/>
      <c r="AA92" s="16"/>
    </row>
    <row r="93" spans="2:27" ht="12" customHeight="1" x14ac:dyDescent="0.2">
      <c r="B93" s="18"/>
      <c r="C93" s="97"/>
      <c r="D93" s="38" t="s">
        <v>57</v>
      </c>
      <c r="E93" s="28"/>
      <c r="F93" s="27"/>
      <c r="G93" s="76" t="s">
        <v>108</v>
      </c>
      <c r="H93" s="39"/>
      <c r="I93" s="39"/>
      <c r="J93" s="39"/>
      <c r="K93" s="39"/>
      <c r="L93" s="76" t="s">
        <v>109</v>
      </c>
      <c r="M93" s="39"/>
      <c r="N93" s="39"/>
      <c r="O93" s="39"/>
      <c r="P93" s="39"/>
      <c r="Q93" s="81" t="s">
        <v>88</v>
      </c>
      <c r="R93" s="81" t="s">
        <v>90</v>
      </c>
      <c r="S93" s="76" t="s">
        <v>111</v>
      </c>
      <c r="T93" s="81"/>
      <c r="U93" s="40" t="s">
        <v>58</v>
      </c>
      <c r="V93" s="40"/>
      <c r="W93" s="76" t="s">
        <v>130</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89</v>
      </c>
      <c r="R94" s="81" t="s">
        <v>89</v>
      </c>
      <c r="S94" s="74" t="s">
        <v>67</v>
      </c>
      <c r="T94" s="74" t="s">
        <v>68</v>
      </c>
      <c r="U94" s="40" t="s">
        <v>112</v>
      </c>
      <c r="V94" s="40"/>
      <c r="W94" s="42" t="s">
        <v>67</v>
      </c>
      <c r="X94" s="42" t="s">
        <v>68</v>
      </c>
      <c r="Y94" s="40" t="s">
        <v>62</v>
      </c>
      <c r="Z94" s="5"/>
      <c r="AA94" s="22"/>
    </row>
    <row r="95" spans="2:27" ht="12" customHeight="1" x14ac:dyDescent="0.2">
      <c r="B95" s="18"/>
      <c r="C95" s="1">
        <v>1</v>
      </c>
      <c r="D95" s="118" t="str">
        <f>+D59</f>
        <v>A</v>
      </c>
      <c r="E95" s="118" t="str">
        <f>+E59</f>
        <v>88SV</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3">
        <f>IF(Q23="nee",0,IF((J23-O23)&lt;0,0,(J23-O23)*(tab!$C$21*tab!$I$8+tab!$D$23)))</f>
        <v>5002.6775600000001</v>
      </c>
      <c r="T95" s="123">
        <f>IF((J95-O95)&lt;=0,0,IF((G95-L95)*tab!$E$31+(H95-M95)*tab!$F$31+(I95-N95)*tab!$G$31&lt;=0,0,(G95-L95)*tab!$E$31+(H95-M95)*tab!$F$31+(I95-N95)*tab!$G$31))</f>
        <v>0</v>
      </c>
      <c r="U95" s="123">
        <f>IF(SUM(S95:T95)&lt;0,0,SUM(S95:T95))</f>
        <v>5002.6775600000001</v>
      </c>
      <c r="V95" s="181"/>
      <c r="W95" s="123">
        <f>IF(R95="nee",0,IF((J95-O95)&lt;0,0,(J95-O95)*tab!$C$59))</f>
        <v>1177.4100000000001</v>
      </c>
      <c r="X95" s="123">
        <f>IF(R95="nee",0,IF((J95-O95)&lt;=0,0,IF((G95-L95)*tab!$G$57+(H95-M95)*tab!$H$57+(I95-N95)*tab!$I$57&lt;=0,0,(G95-L95)*tab!$G$57+(H95-M95)*tab!$H$57+(I95-N95)*tab!$I$57)))</f>
        <v>0</v>
      </c>
      <c r="Y95" s="123">
        <f>SUM(W95:X95)</f>
        <v>1177.4100000000001</v>
      </c>
      <c r="Z95" s="5"/>
      <c r="AA95" s="22"/>
    </row>
    <row r="96" spans="2:27" ht="12" customHeight="1" x14ac:dyDescent="0.2">
      <c r="B96" s="18"/>
      <c r="C96" s="1">
        <v>2</v>
      </c>
      <c r="D96" s="118" t="s">
        <v>94</v>
      </c>
      <c r="E96" s="119">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3">
        <f>IF(Q24="nee",0,IF((J24-O24)&lt;0,0,(J24-O24)*(tab!$C$21*tab!$I$8+tab!$D$23)))</f>
        <v>5002.6775600000001</v>
      </c>
      <c r="T96" s="123">
        <f>IF((J96-O96)&lt;=0,0,IF((G96-L96)*tab!$E$31+(H96-M96)*tab!$F$31+(I96-N96)*tab!$G$31&lt;=0,0,(G96-L96)*tab!$E$31+(H96-M96)*tab!$F$31+(I96-N96)*tab!$G$31))</f>
        <v>0</v>
      </c>
      <c r="U96" s="123">
        <f t="shared" ref="U96:U124" si="15">IF(SUM(S96:T96)&lt;0,0,SUM(S96:T96))</f>
        <v>5002.6775600000001</v>
      </c>
      <c r="V96" s="181"/>
      <c r="W96" s="123">
        <f>IF(R96="nee",0,IF((J96-O96)&lt;0,0,(J96-O96)*tab!$C$59))</f>
        <v>1177.4100000000001</v>
      </c>
      <c r="X96" s="123">
        <f>IF(R96="nee",0,IF((J96-O96)&lt;=0,0,IF((G96-L96)*tab!$G$57+(H96-M96)*tab!$H$57+(I96-N96)*tab!$I$57&lt;=0,0,(G96-L96)*tab!$G$57+(H96-M96)*tab!$H$57+(I96-N96)*tab!$I$57)))</f>
        <v>0</v>
      </c>
      <c r="Y96" s="123">
        <f t="shared" ref="Y96:Y124" si="16">SUM(W96:X96)</f>
        <v>1177.4100000000001</v>
      </c>
      <c r="Z96" s="5"/>
      <c r="AA96" s="22"/>
    </row>
    <row r="97" spans="2:27" ht="12" customHeight="1" x14ac:dyDescent="0.2">
      <c r="B97" s="18"/>
      <c r="C97" s="1">
        <v>3</v>
      </c>
      <c r="D97" s="118" t="s">
        <v>95</v>
      </c>
      <c r="E97" s="119">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3">
        <f>IF(Q25="nee",0,IF((J25-O25)&lt;0,0,(J25-O25)*(tab!$C$21*tab!$I$8+tab!$D$23)))</f>
        <v>0</v>
      </c>
      <c r="T97" s="123">
        <f>IF((J97-O97)&lt;=0,0,IF((G97-L97)*tab!$E$31+(H97-M97)*tab!$F$31+(I97-N97)*tab!$G$31&lt;=0,0,(G97-L97)*tab!$E$31+(H97-M97)*tab!$F$31+(I97-N97)*tab!$G$31))</f>
        <v>0</v>
      </c>
      <c r="U97" s="123">
        <f t="shared" si="15"/>
        <v>0</v>
      </c>
      <c r="V97" s="181"/>
      <c r="W97" s="123">
        <f>IF(R97="nee",0,IF((J97-O97)&lt;0,0,(J97-O97)*tab!$C$59))</f>
        <v>0</v>
      </c>
      <c r="X97" s="123">
        <f>IF(R97="nee",0,IF((J97-O97)&lt;=0,0,IF((G97-L97)*tab!$G$57+(H97-M97)*tab!$H$57+(I97-N97)*tab!$I$57&lt;=0,0,(G97-L97)*tab!$G$57+(H97-M97)*tab!$H$57+(I97-N97)*tab!$I$57)))</f>
        <v>0</v>
      </c>
      <c r="Y97" s="123">
        <f t="shared" si="16"/>
        <v>0</v>
      </c>
      <c r="Z97" s="5"/>
      <c r="AA97" s="22"/>
    </row>
    <row r="98" spans="2:27" ht="12" customHeight="1" x14ac:dyDescent="0.2">
      <c r="B98" s="18"/>
      <c r="C98" s="1">
        <v>4</v>
      </c>
      <c r="D98" s="118" t="s">
        <v>96</v>
      </c>
      <c r="E98" s="119">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3">
        <f>IF(Q26="nee",0,IF((J26-O26)&lt;0,0,(J26-O26)*(tab!$C$21*tab!$I$8+tab!$D$23)))</f>
        <v>0</v>
      </c>
      <c r="T98" s="123">
        <f>IF((J98-O98)&lt;=0,0,IF((G98-L98)*tab!$E$31+(H98-M98)*tab!$F$31+(I98-N98)*tab!$G$31&lt;=0,0,(G98-L98)*tab!$E$31+(H98-M98)*tab!$F$31+(I98-N98)*tab!$G$31))</f>
        <v>0</v>
      </c>
      <c r="U98" s="123">
        <f t="shared" si="15"/>
        <v>0</v>
      </c>
      <c r="V98" s="181"/>
      <c r="W98" s="123">
        <f>IF(R98="nee",0,IF((J98-O98)&lt;0,0,(J98-O98)*tab!$C$59))</f>
        <v>0</v>
      </c>
      <c r="X98" s="123">
        <f>IF(R98="nee",0,IF((J98-O98)&lt;=0,0,IF((G98-L98)*tab!$G$57+(H98-M98)*tab!$H$57+(I98-N98)*tab!$I$57&lt;=0,0,(G98-L98)*tab!$G$57+(H98-M98)*tab!$H$57+(I98-N98)*tab!$I$57)))</f>
        <v>0</v>
      </c>
      <c r="Y98" s="123">
        <f t="shared" si="16"/>
        <v>0</v>
      </c>
      <c r="Z98" s="5"/>
      <c r="AA98" s="22"/>
    </row>
    <row r="99" spans="2:27" ht="12" customHeight="1" x14ac:dyDescent="0.2">
      <c r="B99" s="18"/>
      <c r="C99" s="1">
        <v>5</v>
      </c>
      <c r="D99" s="118" t="s">
        <v>97</v>
      </c>
      <c r="E99" s="119">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3">
        <f>IF(Q27="nee",0,IF((J27-O27)&lt;0,0,(J27-O27)*(tab!$C$21*tab!$I$8+tab!$D$23)))</f>
        <v>5002.6775600000001</v>
      </c>
      <c r="T99" s="123">
        <f>IF((J99-O99)&lt;=0,0,IF((G99-L99)*tab!$E$31+(H99-M99)*tab!$F$31+(I99-N99)*tab!$G$31&lt;=0,0,(G99-L99)*tab!$E$31+(H99-M99)*tab!$F$31+(I99-N99)*tab!$G$31))</f>
        <v>0</v>
      </c>
      <c r="U99" s="123">
        <f t="shared" si="15"/>
        <v>5002.6775600000001</v>
      </c>
      <c r="V99" s="181"/>
      <c r="W99" s="123">
        <f>IF(R99="nee",0,IF((J99-O99)&lt;0,0,(J99-O99)*tab!$C$59))</f>
        <v>0</v>
      </c>
      <c r="X99" s="123">
        <f>IF(R99="nee",0,IF((J99-O99)&lt;=0,0,IF((G99-L99)*tab!$G$57+(H99-M99)*tab!$H$57+(I99-N99)*tab!$I$57&lt;=0,0,(G99-L99)*tab!$G$57+(H99-M99)*tab!$H$57+(I99-N99)*tab!$I$57)))</f>
        <v>0</v>
      </c>
      <c r="Y99" s="123">
        <f t="shared" si="16"/>
        <v>0</v>
      </c>
      <c r="Z99" s="5"/>
      <c r="AA99" s="22"/>
    </row>
    <row r="100" spans="2:27" ht="12" customHeight="1" x14ac:dyDescent="0.2">
      <c r="B100" s="18"/>
      <c r="C100" s="1">
        <v>6</v>
      </c>
      <c r="D100" s="118" t="s">
        <v>98</v>
      </c>
      <c r="E100" s="119">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3">
        <f>IF(Q28="nee",0,IF((J28-O28)&lt;0,0,(J28-O28)*(tab!$C$21*tab!$I$8+tab!$D$23)))</f>
        <v>0</v>
      </c>
      <c r="T100" s="123">
        <f>IF((J100-O100)&lt;=0,0,IF((G100-L100)*tab!$E$31+(H100-M100)*tab!$F$31+(I100-N100)*tab!$G$31&lt;=0,0,(G100-L100)*tab!$E$31+(H100-M100)*tab!$F$31+(I100-N100)*tab!$G$31))</f>
        <v>0</v>
      </c>
      <c r="U100" s="123">
        <f t="shared" si="15"/>
        <v>0</v>
      </c>
      <c r="V100" s="181"/>
      <c r="W100" s="123">
        <f>IF(R100="nee",0,IF((J100-O100)&lt;0,0,(J100-O100)*tab!$C$59))</f>
        <v>0</v>
      </c>
      <c r="X100" s="123">
        <f>IF(R100="nee",0,IF((J100-O100)&lt;=0,0,IF((G100-L100)*tab!$G$57+(H100-M100)*tab!$H$57+(I100-N100)*tab!$I$57&lt;=0,0,(G100-L100)*tab!$G$57+(H100-M100)*tab!$H$57+(I100-N100)*tab!$I$57)))</f>
        <v>0</v>
      </c>
      <c r="Y100" s="123">
        <f t="shared" si="16"/>
        <v>0</v>
      </c>
      <c r="Z100" s="5"/>
      <c r="AA100" s="22"/>
    </row>
    <row r="101" spans="2:27" ht="12" customHeight="1" x14ac:dyDescent="0.2">
      <c r="B101" s="18"/>
      <c r="C101" s="1">
        <v>7</v>
      </c>
      <c r="D101" s="118" t="s">
        <v>99</v>
      </c>
      <c r="E101" s="119">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3">
        <f>IF(Q29="nee",0,IF((J29-O29)&lt;0,0,(J29-O29)*(tab!$C$21*tab!$I$8+tab!$D$23)))</f>
        <v>5002.6775600000001</v>
      </c>
      <c r="T101" s="123">
        <f>IF((J101-O101)&lt;=0,0,IF((G101-L101)*tab!$E$31+(H101-M101)*tab!$F$31+(I101-N101)*tab!$G$31&lt;=0,0,(G101-L101)*tab!$E$31+(H101-M101)*tab!$F$31+(I101-N101)*tab!$G$31))</f>
        <v>0</v>
      </c>
      <c r="U101" s="123">
        <f t="shared" si="15"/>
        <v>5002.6775600000001</v>
      </c>
      <c r="V101" s="181"/>
      <c r="W101" s="123">
        <f>IF(R101="nee",0,IF((J101-O101)&lt;0,0,(J101-O101)*tab!$C$59))</f>
        <v>0</v>
      </c>
      <c r="X101" s="123">
        <f>IF(R101="nee",0,IF((J101-O101)&lt;=0,0,IF((G101-L101)*tab!$G$57+(H101-M101)*tab!$H$57+(I101-N101)*tab!$I$57&lt;=0,0,(G101-L101)*tab!$G$57+(H101-M101)*tab!$H$57+(I101-N101)*tab!$I$57)))</f>
        <v>0</v>
      </c>
      <c r="Y101" s="123">
        <f t="shared" si="16"/>
        <v>0</v>
      </c>
      <c r="Z101" s="5"/>
      <c r="AA101" s="22"/>
    </row>
    <row r="102" spans="2:27" ht="12" customHeight="1" x14ac:dyDescent="0.2">
      <c r="B102" s="18"/>
      <c r="C102" s="1">
        <v>8</v>
      </c>
      <c r="D102" s="118" t="s">
        <v>100</v>
      </c>
      <c r="E102" s="119">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3">
        <f>IF(Q30="nee",0,IF((J30-O30)&lt;0,0,(J30-O30)*(tab!$C$21*tab!$I$8+tab!$D$23)))</f>
        <v>0</v>
      </c>
      <c r="T102" s="123">
        <f>IF((J102-O102)&lt;=0,0,IF((G102-L102)*tab!$E$31+(H102-M102)*tab!$F$31+(I102-N102)*tab!$G$31&lt;=0,0,(G102-L102)*tab!$E$31+(H102-M102)*tab!$F$31+(I102-N102)*tab!$G$31))</f>
        <v>0</v>
      </c>
      <c r="U102" s="123">
        <f t="shared" si="15"/>
        <v>0</v>
      </c>
      <c r="V102" s="181"/>
      <c r="W102" s="123">
        <f>IF(R102="nee",0,IF((J102-O102)&lt;0,0,(J102-O102)*tab!$C$59))</f>
        <v>0</v>
      </c>
      <c r="X102" s="123">
        <f>IF(R102="nee",0,IF((J102-O102)&lt;=0,0,IF((G102-L102)*tab!$G$57+(H102-M102)*tab!$H$57+(I102-N102)*tab!$I$57&lt;=0,0,(G102-L102)*tab!$G$57+(H102-M102)*tab!$H$57+(I102-N102)*tab!$I$57)))</f>
        <v>0</v>
      </c>
      <c r="Y102" s="123">
        <f t="shared" si="16"/>
        <v>0</v>
      </c>
      <c r="Z102" s="5"/>
      <c r="AA102" s="22"/>
    </row>
    <row r="103" spans="2:27" ht="12" customHeight="1" x14ac:dyDescent="0.2">
      <c r="B103" s="18"/>
      <c r="C103" s="1">
        <v>9</v>
      </c>
      <c r="D103" s="118" t="s">
        <v>101</v>
      </c>
      <c r="E103" s="119">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3">
        <f>IF(Q31="nee",0,IF((J31-O31)&lt;0,0,(J31-O31)*(tab!$C$21*tab!$I$8+tab!$D$23)))</f>
        <v>0</v>
      </c>
      <c r="T103" s="123">
        <f>IF((J103-O103)&lt;=0,0,IF((G103-L103)*tab!$E$31+(H103-M103)*tab!$F$31+(I103-N103)*tab!$G$31&lt;=0,0,(G103-L103)*tab!$E$31+(H103-M103)*tab!$F$31+(I103-N103)*tab!$G$31))</f>
        <v>0</v>
      </c>
      <c r="U103" s="123">
        <f t="shared" si="15"/>
        <v>0</v>
      </c>
      <c r="V103" s="181"/>
      <c r="W103" s="123">
        <f>IF(R103="nee",0,IF((J103-O103)&lt;0,0,(J103-O103)*tab!$C$59))</f>
        <v>0</v>
      </c>
      <c r="X103" s="123">
        <f>IF(R103="nee",0,IF((J103-O103)&lt;=0,0,IF((G103-L103)*tab!$G$57+(H103-M103)*tab!$H$57+(I103-N103)*tab!$I$57&lt;=0,0,(G103-L103)*tab!$G$57+(H103-M103)*tab!$H$57+(I103-N103)*tab!$I$57)))</f>
        <v>0</v>
      </c>
      <c r="Y103" s="123">
        <f t="shared" si="16"/>
        <v>0</v>
      </c>
      <c r="Z103" s="5"/>
      <c r="AA103" s="22"/>
    </row>
    <row r="104" spans="2:27" ht="12" customHeight="1" x14ac:dyDescent="0.2">
      <c r="B104" s="18"/>
      <c r="C104" s="1">
        <v>10</v>
      </c>
      <c r="D104" s="118" t="s">
        <v>102</v>
      </c>
      <c r="E104" s="119">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3">
        <f>IF(Q32="nee",0,IF((J32-O32)&lt;0,0,(J32-O32)*(tab!$C$21*tab!$I$8+tab!$D$23)))</f>
        <v>0</v>
      </c>
      <c r="T104" s="123">
        <f>IF((J104-O104)&lt;=0,0,IF((G104-L104)*tab!$E$31+(H104-M104)*tab!$F$31+(I104-N104)*tab!$G$31&lt;=0,0,(G104-L104)*tab!$E$31+(H104-M104)*tab!$F$31+(I104-N104)*tab!$G$31))</f>
        <v>0</v>
      </c>
      <c r="U104" s="123">
        <f t="shared" si="15"/>
        <v>0</v>
      </c>
      <c r="V104" s="181"/>
      <c r="W104" s="123">
        <f>IF(R104="nee",0,IF((J104-O104)&lt;0,0,(J104-O104)*tab!$C$59))</f>
        <v>0</v>
      </c>
      <c r="X104" s="123">
        <f>IF(R104="nee",0,IF((J104-O104)&lt;=0,0,IF((G104-L104)*tab!$G$57+(H104-M104)*tab!$H$57+(I104-N104)*tab!$I$57&lt;=0,0,(G104-L104)*tab!$G$57+(H104-M104)*tab!$H$57+(I104-N104)*tab!$I$57)))</f>
        <v>0</v>
      </c>
      <c r="Y104" s="123">
        <f t="shared" si="16"/>
        <v>0</v>
      </c>
      <c r="Z104" s="5"/>
      <c r="AA104" s="22"/>
    </row>
    <row r="105" spans="2:27" ht="12" customHeight="1" x14ac:dyDescent="0.2">
      <c r="B105" s="18"/>
      <c r="C105" s="1">
        <v>11</v>
      </c>
      <c r="D105" s="118"/>
      <c r="E105" s="119">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3">
        <f>IF(Q33="nee",0,IF((J33-O33)&lt;0,0,(J33-O33)*(tab!$C$21*tab!$I$8+tab!$D$23)))</f>
        <v>0</v>
      </c>
      <c r="T105" s="123">
        <f>IF((J105-O105)&lt;=0,0,IF((G105-L105)*tab!$E$31+(H105-M105)*tab!$F$31+(I105-N105)*tab!$G$31&lt;=0,0,(G105-L105)*tab!$E$31+(H105-M105)*tab!$F$31+(I105-N105)*tab!$G$31))</f>
        <v>0</v>
      </c>
      <c r="U105" s="123">
        <f t="shared" si="15"/>
        <v>0</v>
      </c>
      <c r="V105" s="181"/>
      <c r="W105" s="123">
        <f>IF(R105="nee",0,IF((J105-O105)&lt;0,0,(J105-O105)*tab!$C$59))</f>
        <v>0</v>
      </c>
      <c r="X105" s="123">
        <f>IF(R105="nee",0,IF((J105-O105)&lt;=0,0,IF((G105-L105)*tab!$G$57+(H105-M105)*tab!$H$57+(I105-N105)*tab!$I$57&lt;=0,0,(G105-L105)*tab!$G$57+(H105-M105)*tab!$H$57+(I105-N105)*tab!$I$57)))</f>
        <v>0</v>
      </c>
      <c r="Y105" s="123">
        <f t="shared" si="16"/>
        <v>0</v>
      </c>
      <c r="Z105" s="5"/>
      <c r="AA105" s="22"/>
    </row>
    <row r="106" spans="2:27" ht="12" customHeight="1" x14ac:dyDescent="0.2">
      <c r="B106" s="18"/>
      <c r="C106" s="1">
        <v>12</v>
      </c>
      <c r="D106" s="118" t="s">
        <v>103</v>
      </c>
      <c r="E106" s="119">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3">
        <f>IF(Q34="nee",0,IF((J34-O34)&lt;0,0,(J34-O34)*(tab!$C$21*tab!$I$8+tab!$D$23)))</f>
        <v>15008.03268</v>
      </c>
      <c r="T106" s="123">
        <f>IF((J106-O106)&lt;=0,0,IF((G106-L106)*tab!$E$31+(H106-M106)*tab!$F$31+(I106-N106)*tab!$G$31&lt;=0,0,(G106-L106)*tab!$E$31+(H106-M106)*tab!$F$31+(I106-N106)*tab!$G$31))</f>
        <v>43438.434024000002</v>
      </c>
      <c r="U106" s="123">
        <f t="shared" si="15"/>
        <v>58446.466704000006</v>
      </c>
      <c r="V106" s="181"/>
      <c r="W106" s="123">
        <f>IF(R106="nee",0,IF((J106-O106)&lt;0,0,(J106-O106)*tab!$C$59))</f>
        <v>3532.2300000000005</v>
      </c>
      <c r="X106" s="123">
        <f>IF(R106="nee",0,IF((J106-O106)&lt;=0,0,IF((G106-L106)*tab!$G$57+(H106-M106)*tab!$H$57+(I106-N106)*tab!$I$57&lt;=0,0,(G106-L106)*tab!$G$57+(H106-M106)*tab!$H$57+(I106-N106)*tab!$I$57)))</f>
        <v>3419.42</v>
      </c>
      <c r="Y106" s="123">
        <f t="shared" si="16"/>
        <v>6951.6500000000005</v>
      </c>
      <c r="Z106" s="5"/>
      <c r="AA106" s="22"/>
    </row>
    <row r="107" spans="2:27" ht="12" customHeight="1" x14ac:dyDescent="0.2">
      <c r="B107" s="18"/>
      <c r="C107" s="1">
        <v>13</v>
      </c>
      <c r="D107" s="118"/>
      <c r="E107" s="119">
        <v>0</v>
      </c>
      <c r="F107" s="43"/>
      <c r="G107" s="44"/>
      <c r="H107" s="44"/>
      <c r="I107" s="44"/>
      <c r="J107" s="68">
        <f t="shared" si="13"/>
        <v>0</v>
      </c>
      <c r="K107" s="42"/>
      <c r="L107" s="44"/>
      <c r="M107" s="44"/>
      <c r="N107" s="44"/>
      <c r="O107" s="68">
        <f t="shared" si="14"/>
        <v>0</v>
      </c>
      <c r="P107" s="42"/>
      <c r="Q107" s="93" t="str">
        <f t="shared" si="12"/>
        <v>ja</v>
      </c>
      <c r="R107" s="93" t="str">
        <f t="shared" si="12"/>
        <v>ja</v>
      </c>
      <c r="S107" s="123">
        <f>IF(Q35="nee",0,IF((J35-O35)&lt;0,0,(J35-O35)*(tab!$C$21*tab!$I$8+tab!$D$23)))</f>
        <v>0</v>
      </c>
      <c r="T107" s="123">
        <f>IF((J107-O107)&lt;=0,0,IF((G107-L107)*tab!$E$31+(H107-M107)*tab!$F$31+(I107-N107)*tab!$G$31&lt;=0,0,(G107-L107)*tab!$E$31+(H107-M107)*tab!$F$31+(I107-N107)*tab!$G$31))</f>
        <v>0</v>
      </c>
      <c r="U107" s="123">
        <f t="shared" si="15"/>
        <v>0</v>
      </c>
      <c r="V107" s="181"/>
      <c r="W107" s="123">
        <f>IF(R107="nee",0,IF((J107-O107)&lt;0,0,(J107-O107)*tab!$C$59))</f>
        <v>0</v>
      </c>
      <c r="X107" s="123">
        <f>IF(R107="nee",0,IF((J107-O107)&lt;=0,0,IF((G107-L107)*tab!$G$57+(H107-M107)*tab!$H$57+(I107-N107)*tab!$I$57&lt;=0,0,(G107-L107)*tab!$G$57+(H107-M107)*tab!$H$57+(I107-N107)*tab!$I$57)))</f>
        <v>0</v>
      </c>
      <c r="Y107" s="123">
        <f t="shared" si="16"/>
        <v>0</v>
      </c>
      <c r="Z107" s="5"/>
      <c r="AA107" s="22"/>
    </row>
    <row r="108" spans="2:27" ht="12" customHeight="1" x14ac:dyDescent="0.2">
      <c r="B108" s="18"/>
      <c r="C108" s="1">
        <v>14</v>
      </c>
      <c r="D108" s="118"/>
      <c r="E108" s="119">
        <v>0</v>
      </c>
      <c r="F108" s="43"/>
      <c r="G108" s="44"/>
      <c r="H108" s="44"/>
      <c r="I108" s="44"/>
      <c r="J108" s="68">
        <f t="shared" si="13"/>
        <v>0</v>
      </c>
      <c r="K108" s="42"/>
      <c r="L108" s="44"/>
      <c r="M108" s="44"/>
      <c r="N108" s="44"/>
      <c r="O108" s="68">
        <f t="shared" si="14"/>
        <v>0</v>
      </c>
      <c r="P108" s="42"/>
      <c r="Q108" s="93" t="str">
        <f t="shared" si="12"/>
        <v>ja</v>
      </c>
      <c r="R108" s="93" t="str">
        <f t="shared" si="12"/>
        <v>ja</v>
      </c>
      <c r="S108" s="123">
        <f>IF(Q36="nee",0,IF((J36-O36)&lt;0,0,(J36-O36)*(tab!$C$21*tab!$I$8+tab!$D$23)))</f>
        <v>0</v>
      </c>
      <c r="T108" s="123">
        <f>IF((J108-O108)&lt;=0,0,IF((G108-L108)*tab!$E$31+(H108-M108)*tab!$F$31+(I108-N108)*tab!$G$31&lt;=0,0,(G108-L108)*tab!$E$31+(H108-M108)*tab!$F$31+(I108-N108)*tab!$G$31))</f>
        <v>0</v>
      </c>
      <c r="U108" s="123">
        <f t="shared" si="15"/>
        <v>0</v>
      </c>
      <c r="V108" s="181"/>
      <c r="W108" s="123">
        <f>IF(R108="nee",0,IF((J108-O108)&lt;0,0,(J108-O108)*tab!$C$59))</f>
        <v>0</v>
      </c>
      <c r="X108" s="123">
        <f>IF(R108="nee",0,IF((J108-O108)&lt;=0,0,IF((G108-L108)*tab!$G$57+(H108-M108)*tab!$H$57+(I108-N108)*tab!$I$57&lt;=0,0,(G108-L108)*tab!$G$57+(H108-M108)*tab!$H$57+(I108-N108)*tab!$I$57)))</f>
        <v>0</v>
      </c>
      <c r="Y108" s="123">
        <f t="shared" si="16"/>
        <v>0</v>
      </c>
      <c r="Z108" s="5"/>
      <c r="AA108" s="22"/>
    </row>
    <row r="109" spans="2:27" ht="12" customHeight="1" x14ac:dyDescent="0.2">
      <c r="B109" s="18"/>
      <c r="C109" s="1">
        <v>15</v>
      </c>
      <c r="D109" s="118"/>
      <c r="E109" s="119">
        <v>0</v>
      </c>
      <c r="F109" s="43"/>
      <c r="G109" s="44"/>
      <c r="H109" s="44"/>
      <c r="I109" s="44"/>
      <c r="J109" s="68">
        <f t="shared" si="13"/>
        <v>0</v>
      </c>
      <c r="K109" s="42"/>
      <c r="L109" s="44"/>
      <c r="M109" s="44"/>
      <c r="N109" s="44"/>
      <c r="O109" s="68">
        <f t="shared" si="14"/>
        <v>0</v>
      </c>
      <c r="P109" s="42"/>
      <c r="Q109" s="93" t="str">
        <f t="shared" si="12"/>
        <v>ja</v>
      </c>
      <c r="R109" s="93" t="str">
        <f t="shared" si="12"/>
        <v>ja</v>
      </c>
      <c r="S109" s="123">
        <f>IF(Q37="nee",0,IF((J37-O37)&lt;0,0,(J37-O37)*(tab!$C$21*tab!$I$8+tab!$D$23)))</f>
        <v>0</v>
      </c>
      <c r="T109" s="123">
        <f>IF((J109-O109)&lt;=0,0,IF((G109-L109)*tab!$E$31+(H109-M109)*tab!$F$31+(I109-N109)*tab!$G$31&lt;=0,0,(G109-L109)*tab!$E$31+(H109-M109)*tab!$F$31+(I109-N109)*tab!$G$31))</f>
        <v>0</v>
      </c>
      <c r="U109" s="123">
        <f t="shared" si="15"/>
        <v>0</v>
      </c>
      <c r="V109" s="181"/>
      <c r="W109" s="123">
        <f>IF(R109="nee",0,IF((J109-O109)&lt;0,0,(J109-O109)*tab!$C$59))</f>
        <v>0</v>
      </c>
      <c r="X109" s="123">
        <f>IF(R109="nee",0,IF((J109-O109)&lt;=0,0,IF((G109-L109)*tab!$G$57+(H109-M109)*tab!$H$57+(I109-N109)*tab!$I$57&lt;=0,0,(G109-L109)*tab!$G$57+(H109-M109)*tab!$H$57+(I109-N109)*tab!$I$57)))</f>
        <v>0</v>
      </c>
      <c r="Y109" s="123">
        <f t="shared" si="16"/>
        <v>0</v>
      </c>
      <c r="Z109" s="5"/>
      <c r="AA109" s="22"/>
    </row>
    <row r="110" spans="2:27" ht="12" customHeight="1" x14ac:dyDescent="0.2">
      <c r="B110" s="18"/>
      <c r="C110" s="1">
        <v>16</v>
      </c>
      <c r="D110" s="118"/>
      <c r="E110" s="119">
        <v>0</v>
      </c>
      <c r="F110" s="43"/>
      <c r="G110" s="44"/>
      <c r="H110" s="44"/>
      <c r="I110" s="44"/>
      <c r="J110" s="68">
        <f t="shared" si="13"/>
        <v>0</v>
      </c>
      <c r="K110" s="42"/>
      <c r="L110" s="44"/>
      <c r="M110" s="44"/>
      <c r="N110" s="44"/>
      <c r="O110" s="68">
        <f t="shared" si="14"/>
        <v>0</v>
      </c>
      <c r="P110" s="42"/>
      <c r="Q110" s="93" t="str">
        <f t="shared" si="12"/>
        <v>ja</v>
      </c>
      <c r="R110" s="93" t="str">
        <f t="shared" si="12"/>
        <v>ja</v>
      </c>
      <c r="S110" s="123">
        <f>IF(Q38="nee",0,IF((J38-O38)&lt;0,0,(J38-O38)*(tab!$C$21*tab!$I$8+tab!$D$23)))</f>
        <v>0</v>
      </c>
      <c r="T110" s="123">
        <f>IF((J110-O110)&lt;=0,0,IF((G110-L110)*tab!$E$31+(H110-M110)*tab!$F$31+(I110-N110)*tab!$G$31&lt;=0,0,(G110-L110)*tab!$E$31+(H110-M110)*tab!$F$31+(I110-N110)*tab!$G$31))</f>
        <v>0</v>
      </c>
      <c r="U110" s="123">
        <f t="shared" si="15"/>
        <v>0</v>
      </c>
      <c r="V110" s="181"/>
      <c r="W110" s="123">
        <f>IF(R110="nee",0,IF((J110-O110)&lt;0,0,(J110-O110)*tab!$C$59))</f>
        <v>0</v>
      </c>
      <c r="X110" s="123">
        <f>IF(R110="nee",0,IF((J110-O110)&lt;=0,0,IF((G110-L110)*tab!$G$57+(H110-M110)*tab!$H$57+(I110-N110)*tab!$I$57&lt;=0,0,(G110-L110)*tab!$G$57+(H110-M110)*tab!$H$57+(I110-N110)*tab!$I$57)))</f>
        <v>0</v>
      </c>
      <c r="Y110" s="123">
        <f t="shared" si="16"/>
        <v>0</v>
      </c>
      <c r="Z110" s="5"/>
      <c r="AA110" s="22"/>
    </row>
    <row r="111" spans="2:27" ht="12" customHeight="1" x14ac:dyDescent="0.2">
      <c r="B111" s="18"/>
      <c r="C111" s="1">
        <v>17</v>
      </c>
      <c r="D111" s="118"/>
      <c r="E111" s="119">
        <v>0</v>
      </c>
      <c r="F111" s="43"/>
      <c r="G111" s="44"/>
      <c r="H111" s="44"/>
      <c r="I111" s="44"/>
      <c r="J111" s="68">
        <f t="shared" si="13"/>
        <v>0</v>
      </c>
      <c r="K111" s="42"/>
      <c r="L111" s="44"/>
      <c r="M111" s="44"/>
      <c r="N111" s="44"/>
      <c r="O111" s="68">
        <f t="shared" si="14"/>
        <v>0</v>
      </c>
      <c r="P111" s="42"/>
      <c r="Q111" s="93" t="str">
        <f t="shared" si="12"/>
        <v>ja</v>
      </c>
      <c r="R111" s="93" t="str">
        <f t="shared" si="12"/>
        <v>ja</v>
      </c>
      <c r="S111" s="123">
        <f>IF(Q39="nee",0,IF((J39-O39)&lt;0,0,(J39-O39)*(tab!$C$21*tab!$I$8+tab!$D$23)))</f>
        <v>0</v>
      </c>
      <c r="T111" s="123">
        <f>IF((J111-O111)&lt;=0,0,IF((G111-L111)*tab!$E$31+(H111-M111)*tab!$F$31+(I111-N111)*tab!$G$31&lt;=0,0,(G111-L111)*tab!$E$31+(H111-M111)*tab!$F$31+(I111-N111)*tab!$G$31))</f>
        <v>0</v>
      </c>
      <c r="U111" s="123">
        <f t="shared" si="15"/>
        <v>0</v>
      </c>
      <c r="V111" s="181"/>
      <c r="W111" s="123">
        <f>IF(R111="nee",0,IF((J111-O111)&lt;0,0,(J111-O111)*tab!$C$59))</f>
        <v>0</v>
      </c>
      <c r="X111" s="123">
        <f>IF(R111="nee",0,IF((J111-O111)&lt;=0,0,IF((G111-L111)*tab!$G$57+(H111-M111)*tab!$H$57+(I111-N111)*tab!$I$57&lt;=0,0,(G111-L111)*tab!$G$57+(H111-M111)*tab!$H$57+(I111-N111)*tab!$I$57)))</f>
        <v>0</v>
      </c>
      <c r="Y111" s="123">
        <f t="shared" si="16"/>
        <v>0</v>
      </c>
      <c r="Z111" s="5"/>
      <c r="AA111" s="22"/>
    </row>
    <row r="112" spans="2:27" ht="12" customHeight="1" x14ac:dyDescent="0.2">
      <c r="B112" s="18"/>
      <c r="C112" s="1">
        <v>18</v>
      </c>
      <c r="D112" s="118"/>
      <c r="E112" s="119">
        <v>0</v>
      </c>
      <c r="F112" s="43"/>
      <c r="G112" s="44"/>
      <c r="H112" s="44"/>
      <c r="I112" s="44"/>
      <c r="J112" s="68">
        <f t="shared" si="13"/>
        <v>0</v>
      </c>
      <c r="K112" s="42"/>
      <c r="L112" s="44"/>
      <c r="M112" s="44"/>
      <c r="N112" s="44"/>
      <c r="O112" s="68">
        <f t="shared" si="14"/>
        <v>0</v>
      </c>
      <c r="P112" s="42"/>
      <c r="Q112" s="93" t="str">
        <f t="shared" si="12"/>
        <v>ja</v>
      </c>
      <c r="R112" s="93" t="str">
        <f t="shared" si="12"/>
        <v>ja</v>
      </c>
      <c r="S112" s="123">
        <f>IF(Q40="nee",0,IF((J40-O40)&lt;0,0,(J40-O40)*(tab!$C$21*tab!$I$8+tab!$D$23)))</f>
        <v>0</v>
      </c>
      <c r="T112" s="123">
        <f>IF((J112-O112)&lt;=0,0,IF((G112-L112)*tab!$E$31+(H112-M112)*tab!$F$31+(I112-N112)*tab!$G$31&lt;=0,0,(G112-L112)*tab!$E$31+(H112-M112)*tab!$F$31+(I112-N112)*tab!$G$31))</f>
        <v>0</v>
      </c>
      <c r="U112" s="123">
        <f t="shared" si="15"/>
        <v>0</v>
      </c>
      <c r="V112" s="181"/>
      <c r="W112" s="123">
        <f>IF(R112="nee",0,IF((J112-O112)&lt;0,0,(J112-O112)*tab!$C$59))</f>
        <v>0</v>
      </c>
      <c r="X112" s="123">
        <f>IF(R112="nee",0,IF((J112-O112)&lt;=0,0,IF((G112-L112)*tab!$G$57+(H112-M112)*tab!$H$57+(I112-N112)*tab!$I$57&lt;=0,0,(G112-L112)*tab!$G$57+(H112-M112)*tab!$H$57+(I112-N112)*tab!$I$57)))</f>
        <v>0</v>
      </c>
      <c r="Y112" s="123">
        <f t="shared" si="16"/>
        <v>0</v>
      </c>
      <c r="Z112" s="5"/>
      <c r="AA112" s="22"/>
    </row>
    <row r="113" spans="2:27" ht="12" customHeight="1" x14ac:dyDescent="0.2">
      <c r="B113" s="18"/>
      <c r="C113" s="1">
        <v>19</v>
      </c>
      <c r="D113" s="118"/>
      <c r="E113" s="119">
        <v>0</v>
      </c>
      <c r="F113" s="43"/>
      <c r="G113" s="44"/>
      <c r="H113" s="44"/>
      <c r="I113" s="44"/>
      <c r="J113" s="68">
        <f t="shared" si="13"/>
        <v>0</v>
      </c>
      <c r="K113" s="42"/>
      <c r="L113" s="44"/>
      <c r="M113" s="44"/>
      <c r="N113" s="44"/>
      <c r="O113" s="68">
        <f t="shared" si="14"/>
        <v>0</v>
      </c>
      <c r="P113" s="42"/>
      <c r="Q113" s="93" t="str">
        <f t="shared" si="12"/>
        <v>ja</v>
      </c>
      <c r="R113" s="93" t="str">
        <f t="shared" si="12"/>
        <v>ja</v>
      </c>
      <c r="S113" s="123">
        <f>IF(Q41="nee",0,IF((J41-O41)&lt;0,0,(J41-O41)*(tab!$C$21*tab!$I$8+tab!$D$23)))</f>
        <v>0</v>
      </c>
      <c r="T113" s="123">
        <f>IF((J113-O113)&lt;=0,0,IF((G113-L113)*tab!$E$31+(H113-M113)*tab!$F$31+(I113-N113)*tab!$G$31&lt;=0,0,(G113-L113)*tab!$E$31+(H113-M113)*tab!$F$31+(I113-N113)*tab!$G$31))</f>
        <v>0</v>
      </c>
      <c r="U113" s="123">
        <f t="shared" si="15"/>
        <v>0</v>
      </c>
      <c r="V113" s="181"/>
      <c r="W113" s="123">
        <f>IF(R113="nee",0,IF((J113-O113)&lt;0,0,(J113-O113)*tab!$C$59))</f>
        <v>0</v>
      </c>
      <c r="X113" s="123">
        <f>IF(R113="nee",0,IF((J113-O113)&lt;=0,0,IF((G113-L113)*tab!$G$57+(H113-M113)*tab!$H$57+(I113-N113)*tab!$I$57&lt;=0,0,(G113-L113)*tab!$G$57+(H113-M113)*tab!$H$57+(I113-N113)*tab!$I$57)))</f>
        <v>0</v>
      </c>
      <c r="Y113" s="123">
        <f t="shared" si="16"/>
        <v>0</v>
      </c>
      <c r="Z113" s="5"/>
      <c r="AA113" s="22"/>
    </row>
    <row r="114" spans="2:27" ht="12" customHeight="1" x14ac:dyDescent="0.2">
      <c r="B114" s="18"/>
      <c r="C114" s="1">
        <v>20</v>
      </c>
      <c r="D114" s="118"/>
      <c r="E114" s="119">
        <v>0</v>
      </c>
      <c r="F114" s="43"/>
      <c r="G114" s="44"/>
      <c r="H114" s="44"/>
      <c r="I114" s="44"/>
      <c r="J114" s="68">
        <f t="shared" si="13"/>
        <v>0</v>
      </c>
      <c r="K114" s="42"/>
      <c r="L114" s="44"/>
      <c r="M114" s="44"/>
      <c r="N114" s="44"/>
      <c r="O114" s="68">
        <f t="shared" si="14"/>
        <v>0</v>
      </c>
      <c r="P114" s="42"/>
      <c r="Q114" s="93" t="str">
        <f t="shared" si="12"/>
        <v>ja</v>
      </c>
      <c r="R114" s="93" t="str">
        <f t="shared" si="12"/>
        <v>ja</v>
      </c>
      <c r="S114" s="123">
        <f>IF(Q42="nee",0,IF((J42-O42)&lt;0,0,(J42-O42)*(tab!$C$21*tab!$I$8+tab!$D$23)))</f>
        <v>0</v>
      </c>
      <c r="T114" s="123">
        <f>IF((J114-O114)&lt;=0,0,IF((G114-L114)*tab!$E$31+(H114-M114)*tab!$F$31+(I114-N114)*tab!$G$31&lt;=0,0,(G114-L114)*tab!$E$31+(H114-M114)*tab!$F$31+(I114-N114)*tab!$G$31))</f>
        <v>0</v>
      </c>
      <c r="U114" s="123">
        <f t="shared" si="15"/>
        <v>0</v>
      </c>
      <c r="V114" s="181"/>
      <c r="W114" s="123">
        <f>IF(R114="nee",0,IF((J114-O114)&lt;0,0,(J114-O114)*tab!$C$59))</f>
        <v>0</v>
      </c>
      <c r="X114" s="123">
        <f>IF(R114="nee",0,IF((J114-O114)&lt;=0,0,IF((G114-L114)*tab!$G$57+(H114-M114)*tab!$H$57+(I114-N114)*tab!$I$57&lt;=0,0,(G114-L114)*tab!$G$57+(H114-M114)*tab!$H$57+(I114-N114)*tab!$I$57)))</f>
        <v>0</v>
      </c>
      <c r="Y114" s="123">
        <f t="shared" si="16"/>
        <v>0</v>
      </c>
      <c r="Z114" s="5"/>
      <c r="AA114" s="22"/>
    </row>
    <row r="115" spans="2:27" ht="12" customHeight="1" x14ac:dyDescent="0.2">
      <c r="B115" s="18"/>
      <c r="C115" s="1">
        <v>21</v>
      </c>
      <c r="D115" s="118"/>
      <c r="E115" s="119">
        <v>0</v>
      </c>
      <c r="F115" s="43"/>
      <c r="G115" s="44"/>
      <c r="H115" s="44"/>
      <c r="I115" s="44"/>
      <c r="J115" s="68">
        <f t="shared" si="13"/>
        <v>0</v>
      </c>
      <c r="K115" s="42"/>
      <c r="L115" s="44"/>
      <c r="M115" s="44"/>
      <c r="N115" s="44"/>
      <c r="O115" s="68">
        <f t="shared" si="14"/>
        <v>0</v>
      </c>
      <c r="P115" s="42"/>
      <c r="Q115" s="93" t="str">
        <f t="shared" si="12"/>
        <v>ja</v>
      </c>
      <c r="R115" s="93" t="str">
        <f t="shared" si="12"/>
        <v>ja</v>
      </c>
      <c r="S115" s="123">
        <f>IF(Q43="nee",0,IF((J43-O43)&lt;0,0,(J43-O43)*(tab!$C$21*tab!$I$8+tab!$D$23)))</f>
        <v>0</v>
      </c>
      <c r="T115" s="123">
        <f>IF((J115-O115)&lt;=0,0,IF((G115-L115)*tab!$E$31+(H115-M115)*tab!$F$31+(I115-N115)*tab!$G$31&lt;=0,0,(G115-L115)*tab!$E$31+(H115-M115)*tab!$F$31+(I115-N115)*tab!$G$31))</f>
        <v>0</v>
      </c>
      <c r="U115" s="123">
        <f t="shared" si="15"/>
        <v>0</v>
      </c>
      <c r="V115" s="181"/>
      <c r="W115" s="123">
        <f>IF(R115="nee",0,IF((J115-O115)&lt;0,0,(J115-O115)*tab!$C$59))</f>
        <v>0</v>
      </c>
      <c r="X115" s="123">
        <f>IF(R115="nee",0,IF((J115-O115)&lt;=0,0,IF((G115-L115)*tab!$G$57+(H115-M115)*tab!$H$57+(I115-N115)*tab!$I$57&lt;=0,0,(G115-L115)*tab!$G$57+(H115-M115)*tab!$H$57+(I115-N115)*tab!$I$57)))</f>
        <v>0</v>
      </c>
      <c r="Y115" s="123">
        <f t="shared" si="16"/>
        <v>0</v>
      </c>
      <c r="Z115" s="5"/>
      <c r="AA115" s="22"/>
    </row>
    <row r="116" spans="2:27" ht="12" customHeight="1" x14ac:dyDescent="0.2">
      <c r="B116" s="18"/>
      <c r="C116" s="1">
        <v>22</v>
      </c>
      <c r="D116" s="118"/>
      <c r="E116" s="119">
        <v>0</v>
      </c>
      <c r="F116" s="43"/>
      <c r="G116" s="44"/>
      <c r="H116" s="44"/>
      <c r="I116" s="44"/>
      <c r="J116" s="68">
        <f t="shared" si="13"/>
        <v>0</v>
      </c>
      <c r="K116" s="42"/>
      <c r="L116" s="44"/>
      <c r="M116" s="44"/>
      <c r="N116" s="44"/>
      <c r="O116" s="68">
        <f t="shared" si="14"/>
        <v>0</v>
      </c>
      <c r="P116" s="42"/>
      <c r="Q116" s="93" t="str">
        <f t="shared" si="12"/>
        <v>ja</v>
      </c>
      <c r="R116" s="93" t="str">
        <f t="shared" si="12"/>
        <v>ja</v>
      </c>
      <c r="S116" s="123">
        <f>IF(Q44="nee",0,IF((J44-O44)&lt;0,0,(J44-O44)*(tab!$C$21*tab!$I$8+tab!$D$23)))</f>
        <v>0</v>
      </c>
      <c r="T116" s="123">
        <f>IF((J116-O116)&lt;=0,0,IF((G116-L116)*tab!$E$31+(H116-M116)*tab!$F$31+(I116-N116)*tab!$G$31&lt;=0,0,(G116-L116)*tab!$E$31+(H116-M116)*tab!$F$31+(I116-N116)*tab!$G$31))</f>
        <v>0</v>
      </c>
      <c r="U116" s="123">
        <f t="shared" si="15"/>
        <v>0</v>
      </c>
      <c r="V116" s="181"/>
      <c r="W116" s="123">
        <f>IF(R116="nee",0,IF((J116-O116)&lt;0,0,(J116-O116)*tab!$C$59))</f>
        <v>0</v>
      </c>
      <c r="X116" s="123">
        <f>IF(R116="nee",0,IF((J116-O116)&lt;=0,0,IF((G116-L116)*tab!$G$57+(H116-M116)*tab!$H$57+(I116-N116)*tab!$I$57&lt;=0,0,(G116-L116)*tab!$G$57+(H116-M116)*tab!$H$57+(I116-N116)*tab!$I$57)))</f>
        <v>0</v>
      </c>
      <c r="Y116" s="123">
        <f t="shared" si="16"/>
        <v>0</v>
      </c>
      <c r="Z116" s="5"/>
      <c r="AA116" s="22"/>
    </row>
    <row r="117" spans="2:27" ht="12" customHeight="1" x14ac:dyDescent="0.2">
      <c r="B117" s="18"/>
      <c r="C117" s="1">
        <v>23</v>
      </c>
      <c r="D117" s="118"/>
      <c r="E117" s="119">
        <v>0</v>
      </c>
      <c r="F117" s="43"/>
      <c r="G117" s="44"/>
      <c r="H117" s="44"/>
      <c r="I117" s="44"/>
      <c r="J117" s="68">
        <f t="shared" si="13"/>
        <v>0</v>
      </c>
      <c r="K117" s="42"/>
      <c r="L117" s="44"/>
      <c r="M117" s="44"/>
      <c r="N117" s="44"/>
      <c r="O117" s="68">
        <f t="shared" si="14"/>
        <v>0</v>
      </c>
      <c r="P117" s="42"/>
      <c r="Q117" s="93" t="str">
        <f t="shared" si="12"/>
        <v>ja</v>
      </c>
      <c r="R117" s="93" t="str">
        <f t="shared" si="12"/>
        <v>ja</v>
      </c>
      <c r="S117" s="123">
        <f>IF(Q45="nee",0,IF((J45-O45)&lt;0,0,(J45-O45)*(tab!$C$21*tab!$I$8+tab!$D$23)))</f>
        <v>0</v>
      </c>
      <c r="T117" s="123">
        <f>IF((J117-O117)&lt;=0,0,IF((G117-L117)*tab!$E$31+(H117-M117)*tab!$F$31+(I117-N117)*tab!$G$31&lt;=0,0,(G117-L117)*tab!$E$31+(H117-M117)*tab!$F$31+(I117-N117)*tab!$G$31))</f>
        <v>0</v>
      </c>
      <c r="U117" s="123">
        <f t="shared" si="15"/>
        <v>0</v>
      </c>
      <c r="V117" s="181"/>
      <c r="W117" s="123">
        <f>IF(R117="nee",0,IF((J117-O117)&lt;0,0,(J117-O117)*tab!$C$59))</f>
        <v>0</v>
      </c>
      <c r="X117" s="123">
        <f>IF(R117="nee",0,IF((J117-O117)&lt;=0,0,IF((G117-L117)*tab!$G$57+(H117-M117)*tab!$H$57+(I117-N117)*tab!$I$57&lt;=0,0,(G117-L117)*tab!$G$57+(H117-M117)*tab!$H$57+(I117-N117)*tab!$I$57)))</f>
        <v>0</v>
      </c>
      <c r="Y117" s="123">
        <f t="shared" si="16"/>
        <v>0</v>
      </c>
      <c r="Z117" s="5"/>
      <c r="AA117" s="22"/>
    </row>
    <row r="118" spans="2:27" ht="12" customHeight="1" x14ac:dyDescent="0.2">
      <c r="B118" s="18"/>
      <c r="C118" s="1">
        <v>24</v>
      </c>
      <c r="D118" s="118"/>
      <c r="E118" s="119">
        <v>0</v>
      </c>
      <c r="F118" s="43"/>
      <c r="G118" s="44"/>
      <c r="H118" s="44"/>
      <c r="I118" s="44"/>
      <c r="J118" s="68">
        <f t="shared" si="13"/>
        <v>0</v>
      </c>
      <c r="K118" s="42"/>
      <c r="L118" s="44"/>
      <c r="M118" s="44"/>
      <c r="N118" s="44"/>
      <c r="O118" s="68">
        <f t="shared" si="14"/>
        <v>0</v>
      </c>
      <c r="P118" s="42"/>
      <c r="Q118" s="93" t="str">
        <f t="shared" si="12"/>
        <v>ja</v>
      </c>
      <c r="R118" s="93" t="str">
        <f t="shared" si="12"/>
        <v>ja</v>
      </c>
      <c r="S118" s="123">
        <f>IF(Q46="nee",0,IF((J46-O46)&lt;0,0,(J46-O46)*(tab!$C$21*tab!$I$8+tab!$D$23)))</f>
        <v>0</v>
      </c>
      <c r="T118" s="123">
        <f>IF((J118-O118)&lt;=0,0,IF((G118-L118)*tab!$E$31+(H118-M118)*tab!$F$31+(I118-N118)*tab!$G$31&lt;=0,0,(G118-L118)*tab!$E$31+(H118-M118)*tab!$F$31+(I118-N118)*tab!$G$31))</f>
        <v>0</v>
      </c>
      <c r="U118" s="123">
        <f t="shared" si="15"/>
        <v>0</v>
      </c>
      <c r="V118" s="181"/>
      <c r="W118" s="123">
        <f>IF(R118="nee",0,IF((J118-O118)&lt;0,0,(J118-O118)*tab!$C$59))</f>
        <v>0</v>
      </c>
      <c r="X118" s="123">
        <f>IF(R118="nee",0,IF((J118-O118)&lt;=0,0,IF((G118-L118)*tab!$G$57+(H118-M118)*tab!$H$57+(I118-N118)*tab!$I$57&lt;=0,0,(G118-L118)*tab!$G$57+(H118-M118)*tab!$H$57+(I118-N118)*tab!$I$57)))</f>
        <v>0</v>
      </c>
      <c r="Y118" s="123">
        <f t="shared" si="16"/>
        <v>0</v>
      </c>
      <c r="Z118" s="5"/>
      <c r="AA118" s="22"/>
    </row>
    <row r="119" spans="2:27" ht="12" customHeight="1" x14ac:dyDescent="0.2">
      <c r="B119" s="18"/>
      <c r="C119" s="1">
        <v>25</v>
      </c>
      <c r="D119" s="118"/>
      <c r="E119" s="119">
        <v>0</v>
      </c>
      <c r="F119" s="43"/>
      <c r="G119" s="44"/>
      <c r="H119" s="44"/>
      <c r="I119" s="44"/>
      <c r="J119" s="68">
        <f t="shared" si="13"/>
        <v>0</v>
      </c>
      <c r="K119" s="42"/>
      <c r="L119" s="44"/>
      <c r="M119" s="44"/>
      <c r="N119" s="44"/>
      <c r="O119" s="68">
        <f t="shared" si="14"/>
        <v>0</v>
      </c>
      <c r="P119" s="42"/>
      <c r="Q119" s="93" t="str">
        <f t="shared" si="12"/>
        <v>ja</v>
      </c>
      <c r="R119" s="93" t="str">
        <f t="shared" si="12"/>
        <v>ja</v>
      </c>
      <c r="S119" s="123">
        <f>IF(Q47="nee",0,IF((J47-O47)&lt;0,0,(J47-O47)*(tab!$C$21*tab!$I$8+tab!$D$23)))</f>
        <v>0</v>
      </c>
      <c r="T119" s="123">
        <f>IF((J119-O119)&lt;=0,0,IF((G119-L119)*tab!$E$31+(H119-M119)*tab!$F$31+(I119-N119)*tab!$G$31&lt;=0,0,(G119-L119)*tab!$E$31+(H119-M119)*tab!$F$31+(I119-N119)*tab!$G$31))</f>
        <v>0</v>
      </c>
      <c r="U119" s="123">
        <f t="shared" si="15"/>
        <v>0</v>
      </c>
      <c r="V119" s="181"/>
      <c r="W119" s="123">
        <f>IF(R119="nee",0,IF((J119-O119)&lt;0,0,(J119-O119)*tab!$C$59))</f>
        <v>0</v>
      </c>
      <c r="X119" s="123">
        <f>IF(R119="nee",0,IF((J119-O119)&lt;=0,0,IF((G119-L119)*tab!$G$57+(H119-M119)*tab!$H$57+(I119-N119)*tab!$I$57&lt;=0,0,(G119-L119)*tab!$G$57+(H119-M119)*tab!$H$57+(I119-N119)*tab!$I$57)))</f>
        <v>0</v>
      </c>
      <c r="Y119" s="123">
        <f t="shared" si="16"/>
        <v>0</v>
      </c>
      <c r="Z119" s="5"/>
      <c r="AA119" s="22"/>
    </row>
    <row r="120" spans="2:27" ht="12" customHeight="1" x14ac:dyDescent="0.2">
      <c r="B120" s="18"/>
      <c r="C120" s="1">
        <v>26</v>
      </c>
      <c r="D120" s="118"/>
      <c r="E120" s="119">
        <v>0</v>
      </c>
      <c r="F120" s="43"/>
      <c r="G120" s="44"/>
      <c r="H120" s="44"/>
      <c r="I120" s="44"/>
      <c r="J120" s="68">
        <f t="shared" si="13"/>
        <v>0</v>
      </c>
      <c r="K120" s="42"/>
      <c r="L120" s="44"/>
      <c r="M120" s="44"/>
      <c r="N120" s="44"/>
      <c r="O120" s="68">
        <f t="shared" si="14"/>
        <v>0</v>
      </c>
      <c r="P120" s="42"/>
      <c r="Q120" s="93" t="str">
        <f t="shared" si="12"/>
        <v>ja</v>
      </c>
      <c r="R120" s="93" t="str">
        <f t="shared" si="12"/>
        <v>ja</v>
      </c>
      <c r="S120" s="123">
        <f>IF(Q48="nee",0,IF((J48-O48)&lt;0,0,(J48-O48)*(tab!$C$21*tab!$I$8+tab!$D$23)))</f>
        <v>0</v>
      </c>
      <c r="T120" s="123">
        <f>IF((J120-O120)&lt;=0,0,IF((G120-L120)*tab!$E$31+(H120-M120)*tab!$F$31+(I120-N120)*tab!$G$31&lt;=0,0,(G120-L120)*tab!$E$31+(H120-M120)*tab!$F$31+(I120-N120)*tab!$G$31))</f>
        <v>0</v>
      </c>
      <c r="U120" s="123">
        <f t="shared" si="15"/>
        <v>0</v>
      </c>
      <c r="V120" s="181"/>
      <c r="W120" s="123">
        <f>IF(R120="nee",0,IF((J120-O120)&lt;0,0,(J120-O120)*tab!$C$59))</f>
        <v>0</v>
      </c>
      <c r="X120" s="123">
        <f>IF(R120="nee",0,IF((J120-O120)&lt;=0,0,IF((G120-L120)*tab!$G$57+(H120-M120)*tab!$H$57+(I120-N120)*tab!$I$57&lt;=0,0,(G120-L120)*tab!$G$57+(H120-M120)*tab!$H$57+(I120-N120)*tab!$I$57)))</f>
        <v>0</v>
      </c>
      <c r="Y120" s="123">
        <f t="shared" si="16"/>
        <v>0</v>
      </c>
      <c r="Z120" s="5"/>
      <c r="AA120" s="22"/>
    </row>
    <row r="121" spans="2:27" ht="12" customHeight="1" x14ac:dyDescent="0.2">
      <c r="B121" s="18"/>
      <c r="C121" s="1">
        <v>27</v>
      </c>
      <c r="D121" s="118"/>
      <c r="E121" s="119">
        <v>0</v>
      </c>
      <c r="F121" s="43"/>
      <c r="G121" s="44"/>
      <c r="H121" s="44"/>
      <c r="I121" s="44"/>
      <c r="J121" s="68">
        <f t="shared" si="13"/>
        <v>0</v>
      </c>
      <c r="K121" s="42"/>
      <c r="L121" s="44"/>
      <c r="M121" s="44"/>
      <c r="N121" s="44"/>
      <c r="O121" s="68">
        <f t="shared" si="14"/>
        <v>0</v>
      </c>
      <c r="P121" s="42"/>
      <c r="Q121" s="93" t="str">
        <f t="shared" si="12"/>
        <v>ja</v>
      </c>
      <c r="R121" s="93" t="str">
        <f t="shared" si="12"/>
        <v>ja</v>
      </c>
      <c r="S121" s="123">
        <f>IF(Q49="nee",0,IF((J49-O49)&lt;0,0,(J49-O49)*(tab!$C$21*tab!$I$8+tab!$D$23)))</f>
        <v>0</v>
      </c>
      <c r="T121" s="123">
        <f>IF((J121-O121)&lt;=0,0,IF((G121-L121)*tab!$E$31+(H121-M121)*tab!$F$31+(I121-N121)*tab!$G$31&lt;=0,0,(G121-L121)*tab!$E$31+(H121-M121)*tab!$F$31+(I121-N121)*tab!$G$31))</f>
        <v>0</v>
      </c>
      <c r="U121" s="123">
        <f t="shared" si="15"/>
        <v>0</v>
      </c>
      <c r="V121" s="181"/>
      <c r="W121" s="123">
        <f>IF(R121="nee",0,IF((J121-O121)&lt;0,0,(J121-O121)*tab!$C$59))</f>
        <v>0</v>
      </c>
      <c r="X121" s="123">
        <f>IF(R121="nee",0,IF((J121-O121)&lt;=0,0,IF((G121-L121)*tab!$G$57+(H121-M121)*tab!$H$57+(I121-N121)*tab!$I$57&lt;=0,0,(G121-L121)*tab!$G$57+(H121-M121)*tab!$H$57+(I121-N121)*tab!$I$57)))</f>
        <v>0</v>
      </c>
      <c r="Y121" s="123">
        <f t="shared" si="16"/>
        <v>0</v>
      </c>
      <c r="Z121" s="5"/>
      <c r="AA121" s="22"/>
    </row>
    <row r="122" spans="2:27" ht="12" customHeight="1" x14ac:dyDescent="0.2">
      <c r="B122" s="18"/>
      <c r="C122" s="1">
        <v>28</v>
      </c>
      <c r="D122" s="118"/>
      <c r="E122" s="119">
        <v>0</v>
      </c>
      <c r="F122" s="43"/>
      <c r="G122" s="44"/>
      <c r="H122" s="44"/>
      <c r="I122" s="44"/>
      <c r="J122" s="68">
        <f t="shared" si="13"/>
        <v>0</v>
      </c>
      <c r="K122" s="42"/>
      <c r="L122" s="44"/>
      <c r="M122" s="44"/>
      <c r="N122" s="44"/>
      <c r="O122" s="68">
        <f t="shared" si="14"/>
        <v>0</v>
      </c>
      <c r="P122" s="42"/>
      <c r="Q122" s="93" t="str">
        <f t="shared" si="12"/>
        <v>ja</v>
      </c>
      <c r="R122" s="93" t="str">
        <f t="shared" si="12"/>
        <v>ja</v>
      </c>
      <c r="S122" s="123">
        <f>IF(Q50="nee",0,IF((J50-O50)&lt;0,0,(J50-O50)*(tab!$C$21*tab!$I$8+tab!$D$23)))</f>
        <v>0</v>
      </c>
      <c r="T122" s="123">
        <f>IF((J122-O122)&lt;=0,0,IF((G122-L122)*tab!$E$31+(H122-M122)*tab!$F$31+(I122-N122)*tab!$G$31&lt;=0,0,(G122-L122)*tab!$E$31+(H122-M122)*tab!$F$31+(I122-N122)*tab!$G$31))</f>
        <v>0</v>
      </c>
      <c r="U122" s="123">
        <f t="shared" si="15"/>
        <v>0</v>
      </c>
      <c r="V122" s="181"/>
      <c r="W122" s="123">
        <f>IF(R122="nee",0,IF((J122-O122)&lt;0,0,(J122-O122)*tab!$C$59))</f>
        <v>0</v>
      </c>
      <c r="X122" s="123">
        <f>IF(R122="nee",0,IF((J122-O122)&lt;=0,0,IF((G122-L122)*tab!$G$57+(H122-M122)*tab!$H$57+(I122-N122)*tab!$I$57&lt;=0,0,(G122-L122)*tab!$G$57+(H122-M122)*tab!$H$57+(I122-N122)*tab!$I$57)))</f>
        <v>0</v>
      </c>
      <c r="Y122" s="123">
        <f t="shared" si="16"/>
        <v>0</v>
      </c>
      <c r="Z122" s="5"/>
      <c r="AA122" s="22"/>
    </row>
    <row r="123" spans="2:27" ht="12" customHeight="1" x14ac:dyDescent="0.2">
      <c r="B123" s="18"/>
      <c r="C123" s="1">
        <v>29</v>
      </c>
      <c r="D123" s="118"/>
      <c r="E123" s="119">
        <v>0</v>
      </c>
      <c r="F123" s="43"/>
      <c r="G123" s="44"/>
      <c r="H123" s="44"/>
      <c r="I123" s="44"/>
      <c r="J123" s="68">
        <f t="shared" si="13"/>
        <v>0</v>
      </c>
      <c r="K123" s="42"/>
      <c r="L123" s="44"/>
      <c r="M123" s="44"/>
      <c r="N123" s="44"/>
      <c r="O123" s="68">
        <f t="shared" si="14"/>
        <v>0</v>
      </c>
      <c r="P123" s="42"/>
      <c r="Q123" s="93" t="str">
        <f t="shared" si="12"/>
        <v>ja</v>
      </c>
      <c r="R123" s="93" t="str">
        <f t="shared" si="12"/>
        <v>ja</v>
      </c>
      <c r="S123" s="123">
        <f>IF(Q51="nee",0,IF((J51-O51)&lt;0,0,(J51-O51)*(tab!$C$21*tab!$I$8+tab!$D$23)))</f>
        <v>0</v>
      </c>
      <c r="T123" s="123">
        <f>IF((J123-O123)&lt;=0,0,IF((G123-L123)*tab!$E$31+(H123-M123)*tab!$F$31+(I123-N123)*tab!$G$31&lt;=0,0,(G123-L123)*tab!$E$31+(H123-M123)*tab!$F$31+(I123-N123)*tab!$G$31))</f>
        <v>0</v>
      </c>
      <c r="U123" s="123">
        <f t="shared" si="15"/>
        <v>0</v>
      </c>
      <c r="V123" s="181"/>
      <c r="W123" s="123">
        <f>IF(R123="nee",0,IF((J123-O123)&lt;0,0,(J123-O123)*tab!$C$59))</f>
        <v>0</v>
      </c>
      <c r="X123" s="123">
        <f>IF(R123="nee",0,IF((J123-O123)&lt;=0,0,IF((G123-L123)*tab!$G$57+(H123-M123)*tab!$H$57+(I123-N123)*tab!$I$57&lt;=0,0,(G123-L123)*tab!$G$57+(H123-M123)*tab!$H$57+(I123-N123)*tab!$I$57)))</f>
        <v>0</v>
      </c>
      <c r="Y123" s="123">
        <f t="shared" si="16"/>
        <v>0</v>
      </c>
      <c r="Z123" s="5"/>
      <c r="AA123" s="22"/>
    </row>
    <row r="124" spans="2:27" ht="12" customHeight="1" x14ac:dyDescent="0.2">
      <c r="B124" s="18"/>
      <c r="C124" s="1">
        <v>30</v>
      </c>
      <c r="D124" s="118"/>
      <c r="E124" s="119">
        <v>0</v>
      </c>
      <c r="F124" s="43"/>
      <c r="G124" s="44"/>
      <c r="H124" s="44"/>
      <c r="I124" s="44"/>
      <c r="J124" s="68">
        <f t="shared" si="13"/>
        <v>0</v>
      </c>
      <c r="K124" s="42"/>
      <c r="L124" s="44"/>
      <c r="M124" s="44"/>
      <c r="N124" s="44"/>
      <c r="O124" s="68">
        <f t="shared" si="14"/>
        <v>0</v>
      </c>
      <c r="P124" s="42"/>
      <c r="Q124" s="93" t="str">
        <f t="shared" si="12"/>
        <v>ja</v>
      </c>
      <c r="R124" s="93" t="str">
        <f t="shared" si="12"/>
        <v>ja</v>
      </c>
      <c r="S124" s="123">
        <f>IF(Q52="nee",0,IF((J52-O52)&lt;0,0,(J52-O52)*(tab!$C$21*tab!$I$8+tab!$D$23)))</f>
        <v>0</v>
      </c>
      <c r="T124" s="123">
        <f>IF((J124-O124)&lt;=0,0,IF((G124-L124)*tab!$E$31+(H124-M124)*tab!$F$31+(I124-N124)*tab!$G$31&lt;=0,0,(G124-L124)*tab!$E$31+(H124-M124)*tab!$F$31+(I124-N124)*tab!$G$31))</f>
        <v>0</v>
      </c>
      <c r="U124" s="123">
        <f t="shared" si="15"/>
        <v>0</v>
      </c>
      <c r="V124" s="181"/>
      <c r="W124" s="123">
        <f>IF(R124="nee",0,IF((J124-O124)&lt;0,0,(J124-O124)*tab!$C$59))</f>
        <v>0</v>
      </c>
      <c r="X124" s="123">
        <f>IF(R124="nee",0,IF((J124-O124)&lt;=0,0,IF((G124-L124)*tab!$G$57+(H124-M124)*tab!$H$57+(I124-N124)*tab!$I$57&lt;=0,0,(G124-L124)*tab!$G$57+(H124-M124)*tab!$H$57+(I124-N124)*tab!$I$57)))</f>
        <v>0</v>
      </c>
      <c r="Y124" s="123">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35018.742920000004</v>
      </c>
      <c r="T125" s="197">
        <f t="shared" si="17"/>
        <v>43438.434024000002</v>
      </c>
      <c r="U125" s="197">
        <f t="shared" si="17"/>
        <v>78457.176944000006</v>
      </c>
      <c r="V125" s="117"/>
      <c r="W125" s="196">
        <f>SUM(W95:W124)</f>
        <v>5887.0500000000011</v>
      </c>
      <c r="X125" s="196">
        <f>SUM(X95:X124)</f>
        <v>3419.42</v>
      </c>
      <c r="Y125" s="196">
        <f>SUM(Y95:Y124)</f>
        <v>9306.4700000000012</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111</v>
      </c>
      <c r="T128" s="81"/>
      <c r="U128" s="40" t="s">
        <v>58</v>
      </c>
      <c r="V128" s="40"/>
      <c r="W128" s="76" t="s">
        <v>130</v>
      </c>
      <c r="X128" s="40"/>
      <c r="Y128" s="40" t="s">
        <v>58</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112</v>
      </c>
      <c r="V129" s="40"/>
      <c r="W129" s="42" t="s">
        <v>67</v>
      </c>
      <c r="X129" s="42" t="s">
        <v>68</v>
      </c>
      <c r="Y129" s="40" t="s">
        <v>62</v>
      </c>
      <c r="Z129" s="51"/>
      <c r="AA129" s="22"/>
    </row>
    <row r="130" spans="1:71" ht="12" customHeight="1" x14ac:dyDescent="0.2">
      <c r="B130" s="18"/>
      <c r="C130" s="1"/>
      <c r="D130" s="38" t="s">
        <v>65</v>
      </c>
      <c r="E130" s="38"/>
      <c r="F130" s="45"/>
      <c r="G130" s="98"/>
      <c r="H130" s="98"/>
      <c r="I130" s="98"/>
      <c r="J130" s="47"/>
      <c r="K130" s="47"/>
      <c r="L130" s="98"/>
      <c r="M130" s="98"/>
      <c r="N130" s="98"/>
      <c r="O130" s="47"/>
      <c r="P130" s="47"/>
      <c r="Q130" s="82"/>
      <c r="R130" s="82"/>
      <c r="S130" s="198">
        <f>+S53</f>
        <v>26485.317320000002</v>
      </c>
      <c r="T130" s="198">
        <f>+T53</f>
        <v>102516.00611199997</v>
      </c>
      <c r="U130" s="198">
        <f>+U53</f>
        <v>129001.32343199998</v>
      </c>
      <c r="V130" s="94"/>
      <c r="W130" s="53">
        <f>+W53</f>
        <v>4476.01</v>
      </c>
      <c r="X130" s="53">
        <f>+X53</f>
        <v>8337.5800000000017</v>
      </c>
      <c r="Y130" s="53">
        <f>+Y53</f>
        <v>12813.59</v>
      </c>
      <c r="Z130" s="48"/>
      <c r="AA130" s="22"/>
    </row>
    <row r="131" spans="1:71" ht="12" customHeight="1" x14ac:dyDescent="0.2">
      <c r="B131" s="18"/>
      <c r="C131" s="1"/>
      <c r="D131" s="38" t="s">
        <v>69</v>
      </c>
      <c r="E131" s="38"/>
      <c r="F131" s="45"/>
      <c r="G131" s="98"/>
      <c r="H131" s="98"/>
      <c r="I131" s="98"/>
      <c r="J131" s="47"/>
      <c r="K131" s="47"/>
      <c r="L131" s="98"/>
      <c r="M131" s="98"/>
      <c r="N131" s="98"/>
      <c r="O131" s="47"/>
      <c r="P131" s="47"/>
      <c r="Q131" s="82"/>
      <c r="R131" s="82"/>
      <c r="S131" s="198">
        <f>+S89</f>
        <v>19146.571304000005</v>
      </c>
      <c r="T131" s="198">
        <f>+T89</f>
        <v>41893.233319999999</v>
      </c>
      <c r="U131" s="198">
        <f>+U89</f>
        <v>61039.804624000004</v>
      </c>
      <c r="V131" s="94"/>
      <c r="W131" s="53">
        <f>+W89</f>
        <v>2796.15</v>
      </c>
      <c r="X131" s="53">
        <f>+X89</f>
        <v>3419.42</v>
      </c>
      <c r="Y131" s="53">
        <f>+Y89</f>
        <v>6215.5700000000006</v>
      </c>
      <c r="Z131" s="48"/>
      <c r="AA131" s="22"/>
    </row>
    <row r="132" spans="1:71" ht="12" customHeight="1" x14ac:dyDescent="0.2">
      <c r="B132" s="18"/>
      <c r="C132" s="1"/>
      <c r="D132" s="38" t="s">
        <v>66</v>
      </c>
      <c r="E132" s="38"/>
      <c r="F132" s="45"/>
      <c r="G132" s="98"/>
      <c r="H132" s="98"/>
      <c r="I132" s="98"/>
      <c r="J132" s="47"/>
      <c r="K132" s="47"/>
      <c r="L132" s="98"/>
      <c r="M132" s="98"/>
      <c r="N132" s="98"/>
      <c r="O132" s="47"/>
      <c r="P132" s="47"/>
      <c r="Q132" s="82"/>
      <c r="R132" s="82"/>
      <c r="S132" s="198">
        <f t="shared" ref="S132:U132" si="18">+S125</f>
        <v>35018.742920000004</v>
      </c>
      <c r="T132" s="198">
        <f t="shared" si="18"/>
        <v>43438.434024000002</v>
      </c>
      <c r="U132" s="198">
        <f t="shared" si="18"/>
        <v>78457.176944000006</v>
      </c>
      <c r="V132" s="94"/>
      <c r="W132" s="60">
        <f>+W125</f>
        <v>5887.0500000000011</v>
      </c>
      <c r="X132" s="60">
        <f>+X125</f>
        <v>3419.42</v>
      </c>
      <c r="Y132" s="60">
        <f>+Y125</f>
        <v>9306.4700000000012</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113</v>
      </c>
      <c r="E134" s="38"/>
      <c r="F134" s="45"/>
      <c r="G134" s="98"/>
      <c r="H134" s="98"/>
      <c r="I134" s="98"/>
      <c r="J134" s="47"/>
      <c r="K134" s="47"/>
      <c r="L134" s="98"/>
      <c r="M134" s="98"/>
      <c r="N134" s="98"/>
      <c r="O134" s="47"/>
      <c r="P134" s="47"/>
      <c r="Q134" s="47"/>
      <c r="R134" s="47"/>
      <c r="S134" s="196">
        <f>SUM(S130:S133)</f>
        <v>80650.631544000003</v>
      </c>
      <c r="T134" s="196">
        <f>SUM(T130:T133)</f>
        <v>187847.67345599999</v>
      </c>
      <c r="U134" s="196">
        <f>SUM(U130:U133)</f>
        <v>268498.30499999999</v>
      </c>
      <c r="V134" s="54"/>
      <c r="W134" s="199">
        <f>SUM(W130:W133)</f>
        <v>13159.210000000001</v>
      </c>
      <c r="X134" s="199">
        <f>SUM(X130:X133)</f>
        <v>15176.420000000002</v>
      </c>
      <c r="Y134" s="199">
        <f>SUM(Y130:Y133)</f>
        <v>28335.63</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774"/>
  <sheetViews>
    <sheetView zoomScale="90" zoomScaleNormal="90" zoomScaleSheetLayoutView="85" workbookViewId="0">
      <selection activeCell="B2" sqref="B2"/>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8.28515625" style="7" customWidth="1"/>
    <col min="15" max="15" width="3.140625" style="7" customWidth="1"/>
    <col min="16" max="16" width="13.7109375" style="228" customWidth="1"/>
    <col min="17" max="17" width="13.85546875" style="228" customWidth="1"/>
    <col min="18" max="18" width="14.5703125" style="228" customWidth="1"/>
    <col min="19" max="19" width="2.28515625" style="228" customWidth="1"/>
    <col min="20" max="20" width="12.28515625" style="228" customWidth="1"/>
    <col min="21" max="21" width="13.42578125" style="228" customWidth="1"/>
    <col min="22" max="22" width="12.7109375" style="228" customWidth="1"/>
    <col min="23" max="23" width="2.7109375" style="228" customWidth="1"/>
    <col min="24" max="24" width="2.85546875" style="228" customWidth="1"/>
    <col min="25" max="54" width="9.140625" style="228"/>
    <col min="55" max="16384" width="9.140625" style="6"/>
  </cols>
  <sheetData>
    <row r="2" spans="2:54" ht="12.75" customHeight="1" x14ac:dyDescent="0.2">
      <c r="B2" s="8"/>
      <c r="C2" s="63"/>
      <c r="D2" s="10"/>
      <c r="E2" s="10"/>
      <c r="F2" s="10"/>
      <c r="G2" s="10"/>
      <c r="H2" s="10"/>
      <c r="I2" s="10"/>
      <c r="J2" s="10"/>
      <c r="K2" s="10"/>
      <c r="L2" s="10"/>
      <c r="M2" s="10"/>
      <c r="N2" s="10"/>
      <c r="O2" s="256"/>
    </row>
    <row r="3" spans="2:54" ht="12.75" customHeight="1" x14ac:dyDescent="0.2">
      <c r="B3" s="18"/>
      <c r="C3" s="65"/>
      <c r="D3" s="20"/>
      <c r="E3" s="20"/>
      <c r="F3" s="20"/>
      <c r="G3" s="20"/>
      <c r="H3" s="20"/>
      <c r="I3" s="20"/>
      <c r="J3" s="20"/>
      <c r="K3" s="20"/>
      <c r="L3" s="20"/>
      <c r="M3" s="20"/>
      <c r="N3" s="20"/>
      <c r="O3" s="257"/>
    </row>
    <row r="4" spans="2:54" s="12" customFormat="1" ht="12.75" customHeight="1" x14ac:dyDescent="0.2">
      <c r="B4" s="13"/>
      <c r="C4" s="232"/>
      <c r="D4" s="69"/>
      <c r="E4" s="69"/>
      <c r="F4" s="69"/>
      <c r="G4" s="69"/>
      <c r="H4" s="69"/>
      <c r="I4" s="69"/>
      <c r="J4" s="69"/>
      <c r="K4" s="69"/>
      <c r="L4" s="69"/>
      <c r="M4" s="69"/>
      <c r="N4" s="69"/>
      <c r="O4" s="25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row>
    <row r="5" spans="2:54" s="12" customFormat="1" ht="18.75" x14ac:dyDescent="0.3">
      <c r="B5" s="13"/>
      <c r="C5" s="233"/>
      <c r="D5" s="234" t="s">
        <v>110</v>
      </c>
      <c r="E5" s="69"/>
      <c r="F5" s="69"/>
      <c r="G5" s="235"/>
      <c r="H5" s="69"/>
      <c r="I5" s="69"/>
      <c r="J5" s="69"/>
      <c r="K5" s="69"/>
      <c r="L5" s="235"/>
      <c r="M5" s="69"/>
      <c r="N5" s="69"/>
      <c r="O5" s="25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row>
    <row r="6" spans="2:54" s="12" customFormat="1" ht="15.75" x14ac:dyDescent="0.25">
      <c r="B6" s="13"/>
      <c r="C6" s="233"/>
      <c r="D6" s="236" t="str">
        <f>+E9</f>
        <v>SWV PO ergens</v>
      </c>
      <c r="E6" s="69"/>
      <c r="F6" s="69"/>
      <c r="G6" s="235"/>
      <c r="H6" s="69"/>
      <c r="I6" s="69"/>
      <c r="J6" s="69"/>
      <c r="K6" s="69"/>
      <c r="L6" s="235"/>
      <c r="M6" s="69"/>
      <c r="N6" s="69"/>
      <c r="O6" s="25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row>
    <row r="7" spans="2:54" s="12" customFormat="1" ht="12.75" customHeight="1" x14ac:dyDescent="0.25">
      <c r="B7" s="13"/>
      <c r="C7" s="233"/>
      <c r="D7" s="236"/>
      <c r="E7" s="69"/>
      <c r="F7" s="69"/>
      <c r="G7" s="235"/>
      <c r="H7" s="69"/>
      <c r="I7" s="69"/>
      <c r="J7" s="69"/>
      <c r="K7" s="69"/>
      <c r="L7" s="235"/>
      <c r="M7" s="69"/>
      <c r="N7" s="69"/>
      <c r="O7" s="25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row>
    <row r="8" spans="2:54" s="12" customFormat="1" ht="12.75" customHeight="1" x14ac:dyDescent="0.2">
      <c r="B8" s="13"/>
      <c r="C8" s="233"/>
      <c r="D8" s="85"/>
      <c r="E8" s="86"/>
      <c r="F8" s="86"/>
      <c r="G8" s="86"/>
      <c r="H8" s="205"/>
      <c r="I8" s="237"/>
      <c r="J8" s="237"/>
      <c r="K8" s="237"/>
      <c r="L8" s="238"/>
      <c r="M8" s="69"/>
      <c r="N8" s="69"/>
      <c r="O8" s="25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row>
    <row r="9" spans="2:54" s="12" customFormat="1" ht="15.75" x14ac:dyDescent="0.25">
      <c r="B9" s="13"/>
      <c r="C9" s="233"/>
      <c r="D9" s="249" t="s">
        <v>137</v>
      </c>
      <c r="E9" s="229" t="str">
        <f>+'1 februari'!G8</f>
        <v>SWV PO ergens</v>
      </c>
      <c r="F9" s="230"/>
      <c r="G9" s="86"/>
      <c r="H9" s="69"/>
      <c r="I9" s="69"/>
      <c r="J9" s="69"/>
      <c r="K9" s="69"/>
      <c r="L9" s="69"/>
      <c r="M9" s="69"/>
      <c r="N9" s="69"/>
      <c r="O9" s="258"/>
      <c r="P9" s="69"/>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row>
    <row r="10" spans="2:54" s="12" customFormat="1" ht="15.75" x14ac:dyDescent="0.25">
      <c r="B10" s="13"/>
      <c r="C10" s="233"/>
      <c r="D10" s="249" t="s">
        <v>49</v>
      </c>
      <c r="E10" s="229" t="str">
        <f>+'1 februari'!G9</f>
        <v>PO5501</v>
      </c>
      <c r="F10" s="230"/>
      <c r="G10" s="86"/>
      <c r="H10" s="69"/>
      <c r="I10" s="69"/>
      <c r="J10" s="69"/>
      <c r="K10" s="69"/>
      <c r="L10" s="69"/>
      <c r="M10" s="69"/>
      <c r="N10" s="69"/>
      <c r="O10" s="258"/>
      <c r="P10" s="69"/>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row>
    <row r="11" spans="2:54" s="12" customFormat="1" ht="12.75" customHeight="1" x14ac:dyDescent="0.2">
      <c r="B11" s="13"/>
      <c r="C11" s="233"/>
      <c r="D11" s="85"/>
      <c r="E11" s="86"/>
      <c r="F11" s="86"/>
      <c r="G11" s="86"/>
      <c r="H11" s="69"/>
      <c r="I11" s="69"/>
      <c r="J11" s="69"/>
      <c r="K11" s="69"/>
      <c r="L11" s="69"/>
      <c r="M11" s="69"/>
      <c r="N11" s="69"/>
      <c r="O11" s="258"/>
      <c r="P11" s="69"/>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row>
    <row r="12" spans="2:54" s="12" customFormat="1" ht="12.75" customHeight="1" x14ac:dyDescent="0.25">
      <c r="B12" s="13"/>
      <c r="C12" s="233"/>
      <c r="D12" s="236"/>
      <c r="E12" s="69"/>
      <c r="F12" s="69"/>
      <c r="G12" s="235"/>
      <c r="H12" s="69"/>
      <c r="I12" s="69"/>
      <c r="J12" s="69"/>
      <c r="K12" s="69"/>
      <c r="L12" s="69"/>
      <c r="M12" s="69"/>
      <c r="N12" s="69"/>
      <c r="O12" s="258"/>
      <c r="P12" s="69"/>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row>
    <row r="13" spans="2:54" s="12" customFormat="1" ht="12.75" customHeight="1" x14ac:dyDescent="0.2">
      <c r="B13" s="13"/>
      <c r="C13" s="233"/>
      <c r="D13" s="239"/>
      <c r="E13" s="239"/>
      <c r="F13" s="239"/>
      <c r="G13" s="239"/>
      <c r="H13" s="69"/>
      <c r="I13" s="69"/>
      <c r="J13" s="69"/>
      <c r="K13" s="69"/>
      <c r="L13" s="69"/>
      <c r="M13" s="69"/>
      <c r="N13" s="69"/>
      <c r="O13" s="258"/>
      <c r="P13" s="69"/>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row>
    <row r="14" spans="2:54" s="182" customFormat="1" ht="15.75" x14ac:dyDescent="0.25">
      <c r="B14" s="78"/>
      <c r="C14" s="240"/>
      <c r="D14" s="241" t="s">
        <v>129</v>
      </c>
      <c r="E14" s="239"/>
      <c r="F14" s="239"/>
      <c r="G14" s="239"/>
      <c r="H14" s="69"/>
      <c r="I14" s="69"/>
      <c r="J14" s="69"/>
      <c r="K14" s="69"/>
      <c r="L14" s="69"/>
      <c r="M14" s="69"/>
      <c r="N14" s="69"/>
      <c r="O14" s="258"/>
      <c r="P14" s="69"/>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row>
    <row r="15" spans="2:54" ht="12.75" customHeight="1" x14ac:dyDescent="0.2">
      <c r="B15" s="18"/>
      <c r="C15" s="48"/>
      <c r="D15" s="239"/>
      <c r="E15" s="239"/>
      <c r="F15" s="239"/>
      <c r="G15" s="239"/>
      <c r="H15" s="69"/>
      <c r="I15" s="69"/>
      <c r="J15" s="69"/>
      <c r="K15" s="69"/>
      <c r="L15" s="69"/>
      <c r="M15" s="69"/>
      <c r="N15" s="69"/>
      <c r="O15" s="258"/>
      <c r="P15" s="69"/>
    </row>
    <row r="16" spans="2:54" ht="15" x14ac:dyDescent="0.25">
      <c r="B16" s="18"/>
      <c r="C16" s="48"/>
      <c r="D16" s="242" t="s">
        <v>150</v>
      </c>
      <c r="E16" s="243" t="s">
        <v>33</v>
      </c>
      <c r="F16" s="243" t="s">
        <v>118</v>
      </c>
      <c r="G16" s="243" t="s">
        <v>35</v>
      </c>
      <c r="H16" s="243" t="s">
        <v>36</v>
      </c>
      <c r="I16" s="243" t="s">
        <v>37</v>
      </c>
      <c r="J16" s="243" t="s">
        <v>46</v>
      </c>
      <c r="K16" s="239"/>
      <c r="L16" s="239"/>
      <c r="M16" s="239"/>
      <c r="N16" s="239"/>
      <c r="O16" s="259"/>
    </row>
    <row r="17" spans="2:54" s="104" customFormat="1" ht="12.75" customHeight="1" x14ac:dyDescent="0.2">
      <c r="B17" s="75"/>
      <c r="C17" s="244"/>
      <c r="D17" s="245" t="s">
        <v>65</v>
      </c>
      <c r="E17" s="231">
        <f>+'1 februari'!U91</f>
        <v>37263.922272000003</v>
      </c>
      <c r="F17" s="231">
        <f>+'1 februari'!U189</f>
        <v>37263.922272000003</v>
      </c>
      <c r="G17" s="231">
        <f>+'1 februari'!U289</f>
        <v>37263.922272000003</v>
      </c>
      <c r="H17" s="231">
        <f>+'1 februari'!U389</f>
        <v>37263.922272000003</v>
      </c>
      <c r="I17" s="231">
        <f>+'1 februari'!U489</f>
        <v>37263.922272000003</v>
      </c>
      <c r="J17" s="231">
        <f>+'1 februari'!U589</f>
        <v>37263.922272000003</v>
      </c>
      <c r="K17" s="239"/>
      <c r="L17" s="239"/>
      <c r="M17" s="239"/>
      <c r="N17" s="239"/>
      <c r="O17" s="259"/>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row>
    <row r="18" spans="2:54" s="104" customFormat="1" ht="12.75" customHeight="1" x14ac:dyDescent="0.2">
      <c r="B18" s="75"/>
      <c r="C18" s="244"/>
      <c r="D18" s="245" t="s">
        <v>157</v>
      </c>
      <c r="E18" s="231">
        <f>+'1 februari'!U92</f>
        <v>52843.60716</v>
      </c>
      <c r="F18" s="231">
        <f>+'1 februari'!U190</f>
        <v>52843.60716</v>
      </c>
      <c r="G18" s="231">
        <f>+'1 februari'!U290</f>
        <v>52843.60716</v>
      </c>
      <c r="H18" s="231">
        <f>+'1 februari'!U390</f>
        <v>52843.60716</v>
      </c>
      <c r="I18" s="231">
        <f>+'1 februari'!U490</f>
        <v>52843.60716</v>
      </c>
      <c r="J18" s="231">
        <f>+'1 februari'!U590</f>
        <v>52843.60716</v>
      </c>
      <c r="K18" s="239"/>
      <c r="L18" s="239"/>
      <c r="M18" s="239"/>
      <c r="N18" s="239"/>
      <c r="O18" s="259"/>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row>
    <row r="19" spans="2:54" s="99" customFormat="1" ht="12.75" customHeight="1" x14ac:dyDescent="0.2">
      <c r="B19" s="80"/>
      <c r="C19" s="246"/>
      <c r="D19" s="242" t="s">
        <v>152</v>
      </c>
      <c r="E19" s="231">
        <f t="shared" ref="E19:J19" si="0">SUM(E17:E18)</f>
        <v>90107.52943200001</v>
      </c>
      <c r="F19" s="231">
        <f t="shared" si="0"/>
        <v>90107.52943200001</v>
      </c>
      <c r="G19" s="231">
        <f t="shared" si="0"/>
        <v>90107.52943200001</v>
      </c>
      <c r="H19" s="231">
        <f t="shared" si="0"/>
        <v>90107.52943200001</v>
      </c>
      <c r="I19" s="231">
        <f t="shared" si="0"/>
        <v>90107.52943200001</v>
      </c>
      <c r="J19" s="231">
        <f t="shared" si="0"/>
        <v>90107.52943200001</v>
      </c>
      <c r="K19" s="239"/>
      <c r="L19" s="239"/>
      <c r="M19" s="239"/>
      <c r="N19" s="239"/>
      <c r="O19" s="259"/>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row>
    <row r="20" spans="2:54" s="99" customFormat="1" ht="12.75" customHeight="1" x14ac:dyDescent="0.2">
      <c r="B20" s="80"/>
      <c r="C20" s="246"/>
      <c r="D20" s="247"/>
      <c r="E20" s="247"/>
      <c r="F20" s="247"/>
      <c r="G20" s="247"/>
      <c r="H20" s="247"/>
      <c r="I20" s="247"/>
      <c r="J20" s="247"/>
      <c r="K20" s="239"/>
      <c r="L20" s="239"/>
      <c r="M20" s="239"/>
      <c r="N20" s="239"/>
      <c r="O20" s="259"/>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row>
    <row r="21" spans="2:54" ht="15" x14ac:dyDescent="0.25">
      <c r="B21" s="18"/>
      <c r="C21" s="48"/>
      <c r="D21" s="242" t="s">
        <v>151</v>
      </c>
      <c r="E21" s="248">
        <f>+tab!D4</f>
        <v>2015</v>
      </c>
      <c r="F21" s="248">
        <f>+tab!E4</f>
        <v>2016</v>
      </c>
      <c r="G21" s="248">
        <f>+tab!F4</f>
        <v>2017</v>
      </c>
      <c r="H21" s="248">
        <f>+tab!G4</f>
        <v>2018</v>
      </c>
      <c r="I21" s="248">
        <f>+tab!H4</f>
        <v>2019</v>
      </c>
      <c r="J21" s="248">
        <f>+tab!I4</f>
        <v>2020</v>
      </c>
      <c r="K21" s="239"/>
      <c r="L21" s="239"/>
      <c r="M21" s="239"/>
      <c r="N21" s="239"/>
      <c r="O21" s="259"/>
    </row>
    <row r="22" spans="2:54" ht="12.75" customHeight="1" x14ac:dyDescent="0.2">
      <c r="B22" s="18"/>
      <c r="C22" s="48"/>
      <c r="D22" s="245" t="s">
        <v>65</v>
      </c>
      <c r="E22" s="231">
        <f>+'1 februari'!Y91</f>
        <v>4025.07</v>
      </c>
      <c r="F22" s="231">
        <f>+'1 februari'!Y189</f>
        <v>4025.07</v>
      </c>
      <c r="G22" s="231">
        <f>+'1 februari'!Y289</f>
        <v>4025.07</v>
      </c>
      <c r="H22" s="231">
        <f>+'1 februari'!Y389</f>
        <v>4025.07</v>
      </c>
      <c r="I22" s="231">
        <f>+'1 februari'!Y489</f>
        <v>4025.07</v>
      </c>
      <c r="J22" s="231">
        <f>+'1 februari'!Y589</f>
        <v>4025.07</v>
      </c>
      <c r="K22" s="239"/>
      <c r="L22" s="239"/>
      <c r="M22" s="239"/>
      <c r="N22" s="239"/>
      <c r="O22" s="259"/>
    </row>
    <row r="23" spans="2:54" ht="12.75" customHeight="1" x14ac:dyDescent="0.2">
      <c r="B23" s="18"/>
      <c r="C23" s="48"/>
      <c r="D23" s="245" t="s">
        <v>157</v>
      </c>
      <c r="E23" s="231">
        <f>+'1 februari'!Y92</f>
        <v>6718.1500000000005</v>
      </c>
      <c r="F23" s="231">
        <f>+'1 februari'!Y190</f>
        <v>6718.1500000000005</v>
      </c>
      <c r="G23" s="231">
        <f>+'1 februari'!Y290</f>
        <v>6718.1500000000005</v>
      </c>
      <c r="H23" s="231">
        <f>+'1 februari'!Y390</f>
        <v>6718.1500000000005</v>
      </c>
      <c r="I23" s="231">
        <f>+'1 februari'!Y490</f>
        <v>6718.1500000000005</v>
      </c>
      <c r="J23" s="231">
        <f>+'1 februari'!Y590</f>
        <v>6718.1500000000005</v>
      </c>
      <c r="K23" s="239"/>
      <c r="L23" s="239"/>
      <c r="M23" s="239"/>
      <c r="N23" s="239"/>
      <c r="O23" s="259"/>
    </row>
    <row r="24" spans="2:54" ht="12.75" customHeight="1" x14ac:dyDescent="0.2">
      <c r="B24" s="18"/>
      <c r="C24" s="48"/>
      <c r="D24" s="242" t="s">
        <v>153</v>
      </c>
      <c r="E24" s="231">
        <f t="shared" ref="E24:J24" si="1">SUM(E22:E23)</f>
        <v>10743.220000000001</v>
      </c>
      <c r="F24" s="231">
        <f t="shared" si="1"/>
        <v>10743.220000000001</v>
      </c>
      <c r="G24" s="231">
        <f t="shared" si="1"/>
        <v>10743.220000000001</v>
      </c>
      <c r="H24" s="231">
        <f t="shared" si="1"/>
        <v>10743.220000000001</v>
      </c>
      <c r="I24" s="231">
        <f t="shared" si="1"/>
        <v>10743.220000000001</v>
      </c>
      <c r="J24" s="231">
        <f t="shared" si="1"/>
        <v>10743.220000000001</v>
      </c>
      <c r="K24" s="239"/>
      <c r="L24" s="239"/>
      <c r="M24" s="239"/>
      <c r="N24" s="239"/>
      <c r="O24" s="259"/>
    </row>
    <row r="25" spans="2:54" ht="12.75" customHeight="1" x14ac:dyDescent="0.2">
      <c r="B25" s="18"/>
      <c r="C25" s="48"/>
      <c r="D25" s="239"/>
      <c r="E25" s="239"/>
      <c r="F25" s="239"/>
      <c r="G25" s="239"/>
      <c r="H25" s="239"/>
      <c r="I25" s="239"/>
      <c r="J25" s="239"/>
      <c r="K25" s="239"/>
      <c r="L25" s="239"/>
      <c r="M25" s="239"/>
      <c r="N25" s="239"/>
      <c r="O25" s="259"/>
    </row>
    <row r="26" spans="2:54" ht="12.75" customHeight="1" x14ac:dyDescent="0.2">
      <c r="B26" s="18"/>
      <c r="C26" s="19"/>
      <c r="D26" s="261"/>
      <c r="E26" s="261"/>
      <c r="F26" s="261"/>
      <c r="G26" s="261"/>
      <c r="H26" s="261"/>
      <c r="I26" s="261"/>
      <c r="J26" s="261"/>
      <c r="K26" s="261"/>
      <c r="L26" s="261"/>
      <c r="M26" s="261"/>
      <c r="N26" s="261"/>
      <c r="O26" s="259"/>
    </row>
    <row r="27" spans="2:54" ht="12.75" customHeight="1" x14ac:dyDescent="0.2">
      <c r="B27" s="55"/>
      <c r="C27" s="262"/>
      <c r="D27" s="262"/>
      <c r="E27" s="262"/>
      <c r="F27" s="262"/>
      <c r="G27" s="262"/>
      <c r="H27" s="262"/>
      <c r="I27" s="262"/>
      <c r="J27" s="262"/>
      <c r="K27" s="262"/>
      <c r="L27" s="262"/>
      <c r="M27" s="262"/>
      <c r="N27" s="262"/>
      <c r="O27" s="260"/>
    </row>
    <row r="28" spans="2:54" s="228" customFormat="1" ht="12.75" customHeight="1" x14ac:dyDescent="0.2"/>
    <row r="29" spans="2:54" s="228" customFormat="1" ht="12.75" customHeight="1" x14ac:dyDescent="0.2"/>
    <row r="30" spans="2:54" s="228" customFormat="1" ht="12.75" customHeight="1" x14ac:dyDescent="0.2"/>
    <row r="31" spans="2:54" s="228" customFormat="1" ht="12.75" customHeight="1" x14ac:dyDescent="0.2"/>
    <row r="32" spans="2:54" s="228" customFormat="1" ht="12.75" customHeight="1" x14ac:dyDescent="0.2"/>
    <row r="33" s="228" customFormat="1" ht="12.75" customHeight="1" x14ac:dyDescent="0.2"/>
    <row r="34" s="228" customFormat="1" ht="12.75" customHeight="1" x14ac:dyDescent="0.2"/>
    <row r="35" s="228" customFormat="1" ht="12.75" customHeight="1" x14ac:dyDescent="0.2"/>
    <row r="36" s="228" customFormat="1" ht="12.75" customHeight="1" x14ac:dyDescent="0.2"/>
    <row r="37" s="228" customFormat="1" ht="12.75" customHeight="1" x14ac:dyDescent="0.2"/>
    <row r="38" s="228" customFormat="1" ht="12.75" customHeight="1" x14ac:dyDescent="0.2"/>
    <row r="39" s="228" customFormat="1" ht="12.75" customHeight="1" x14ac:dyDescent="0.2"/>
    <row r="40" s="228" customFormat="1" ht="12.75" customHeight="1" x14ac:dyDescent="0.2"/>
    <row r="41" s="228" customFormat="1" ht="12.75" customHeight="1" x14ac:dyDescent="0.2"/>
    <row r="42" s="228" customFormat="1" ht="12.75" customHeight="1" x14ac:dyDescent="0.2"/>
    <row r="43" s="228" customFormat="1" ht="12.75" customHeight="1" x14ac:dyDescent="0.2"/>
    <row r="44" s="228" customFormat="1" ht="12.75" customHeight="1" x14ac:dyDescent="0.2"/>
    <row r="45" s="228" customFormat="1" ht="12.75" customHeight="1" x14ac:dyDescent="0.2"/>
    <row r="46" s="228" customFormat="1" ht="12.75" customHeight="1" x14ac:dyDescent="0.2"/>
    <row r="47" s="228" customFormat="1" ht="12.75" customHeight="1" x14ac:dyDescent="0.2"/>
    <row r="48" s="228" customFormat="1" ht="12.75" customHeight="1" x14ac:dyDescent="0.2"/>
    <row r="49" spans="1:3" s="228" customFormat="1" ht="12.75" customHeight="1" x14ac:dyDescent="0.2"/>
    <row r="50" spans="1:3" s="228" customFormat="1" ht="12.75" customHeight="1" x14ac:dyDescent="0.2"/>
    <row r="52" spans="1:3" ht="12.75" customHeight="1" x14ac:dyDescent="0.2">
      <c r="A52" s="12"/>
    </row>
    <row r="53" spans="1:3" ht="12.75" customHeight="1" x14ac:dyDescent="0.2">
      <c r="A53" s="12"/>
    </row>
    <row r="54" spans="1:3" ht="12.75" customHeight="1" x14ac:dyDescent="0.2">
      <c r="A54" s="12"/>
    </row>
    <row r="55" spans="1:3" ht="12.75" customHeight="1" x14ac:dyDescent="0.2">
      <c r="A55" s="12"/>
    </row>
    <row r="56" spans="1:3" ht="12.75" customHeight="1" x14ac:dyDescent="0.2">
      <c r="A56" s="12"/>
    </row>
    <row r="59" spans="1:3" ht="12.75" customHeight="1" x14ac:dyDescent="0.2">
      <c r="A59" s="25"/>
    </row>
    <row r="60" spans="1:3" ht="12.75" customHeight="1" x14ac:dyDescent="0.2">
      <c r="A60" s="33"/>
      <c r="C60" s="84" t="s">
        <v>47</v>
      </c>
    </row>
    <row r="61" spans="1:3" ht="12.75" customHeight="1" x14ac:dyDescent="0.2">
      <c r="A61" s="12"/>
      <c r="C61" s="84" t="s">
        <v>1</v>
      </c>
    </row>
    <row r="62" spans="1:3" ht="12.75" customHeight="1" x14ac:dyDescent="0.2">
      <c r="C62" s="84" t="s">
        <v>26</v>
      </c>
    </row>
    <row r="63" spans="1:3" ht="12.75" customHeight="1" x14ac:dyDescent="0.2">
      <c r="C63" s="84"/>
    </row>
    <row r="64" spans="1:3" ht="12.75" customHeight="1" x14ac:dyDescent="0.2">
      <c r="C64" s="84" t="s">
        <v>29</v>
      </c>
    </row>
    <row r="65" spans="1:54" ht="12.75" customHeight="1" x14ac:dyDescent="0.2">
      <c r="C65" s="4" t="s">
        <v>31</v>
      </c>
    </row>
    <row r="66" spans="1:54" ht="12.75" customHeight="1" x14ac:dyDescent="0.2">
      <c r="C66" s="4" t="s">
        <v>51</v>
      </c>
    </row>
    <row r="67" spans="1:54" ht="12.75" customHeight="1" x14ac:dyDescent="0.2">
      <c r="C67" s="4" t="s">
        <v>30</v>
      </c>
    </row>
    <row r="68" spans="1:54" ht="12.75" customHeight="1" x14ac:dyDescent="0.2">
      <c r="C68" s="4" t="s">
        <v>53</v>
      </c>
    </row>
    <row r="70" spans="1:54" s="7" customFormat="1" ht="12.75" customHeight="1" x14ac:dyDescent="0.2">
      <c r="A70" s="6"/>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row>
    <row r="71" spans="1:54" s="7" customFormat="1" ht="12.75" customHeight="1" x14ac:dyDescent="0.2">
      <c r="A71" s="6"/>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row>
    <row r="72" spans="1:54" s="7" customFormat="1" ht="12.75" customHeight="1" x14ac:dyDescent="0.2">
      <c r="A72" s="6"/>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row>
    <row r="73" spans="1:54" s="7" customFormat="1" ht="12.75" customHeight="1" x14ac:dyDescent="0.2">
      <c r="A73" s="6"/>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row>
    <row r="74" spans="1:54" s="7" customFormat="1" ht="12.75" customHeight="1" x14ac:dyDescent="0.2">
      <c r="A74" s="6"/>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row>
    <row r="75" spans="1:54" s="7" customFormat="1" ht="12.75" customHeight="1" x14ac:dyDescent="0.2">
      <c r="A75" s="6"/>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row>
    <row r="174" spans="1:1" ht="12.75" customHeight="1" x14ac:dyDescent="0.2">
      <c r="A174" s="12"/>
    </row>
    <row r="175" spans="1:1" ht="12.75" customHeight="1" x14ac:dyDescent="0.2">
      <c r="A175" s="12"/>
    </row>
    <row r="176" spans="1:1" ht="12.75" customHeight="1" x14ac:dyDescent="0.2">
      <c r="A176" s="12"/>
    </row>
    <row r="179" spans="1:1" ht="12.75" customHeight="1" x14ac:dyDescent="0.2">
      <c r="A179" s="25"/>
    </row>
    <row r="180" spans="1:1" ht="12.75" customHeight="1" x14ac:dyDescent="0.2">
      <c r="A180" s="33"/>
    </row>
    <row r="181" spans="1:1" ht="12.75" customHeight="1" x14ac:dyDescent="0.2">
      <c r="A181" s="12"/>
    </row>
    <row r="294" spans="1:15" ht="12.75" customHeight="1" x14ac:dyDescent="0.2">
      <c r="A294" s="12"/>
    </row>
    <row r="295" spans="1:15" ht="12.75" customHeight="1" x14ac:dyDescent="0.2">
      <c r="A295" s="12"/>
    </row>
    <row r="296" spans="1:15" ht="12.75" customHeight="1" x14ac:dyDescent="0.2">
      <c r="A296" s="12"/>
    </row>
    <row r="297" spans="1:15" ht="12.75" customHeight="1" x14ac:dyDescent="0.2">
      <c r="C297" s="6"/>
      <c r="D297" s="6"/>
      <c r="E297" s="6"/>
      <c r="F297" s="6"/>
      <c r="G297" s="6"/>
      <c r="H297" s="6"/>
      <c r="I297" s="6"/>
      <c r="J297" s="6"/>
      <c r="K297" s="6"/>
      <c r="L297" s="6"/>
      <c r="M297" s="6"/>
      <c r="N297" s="6"/>
      <c r="O297" s="6"/>
    </row>
    <row r="298" spans="1:15" ht="12.75" customHeight="1" x14ac:dyDescent="0.2">
      <c r="C298" s="6"/>
      <c r="D298" s="6"/>
      <c r="E298" s="6"/>
      <c r="F298" s="6"/>
      <c r="G298" s="6"/>
      <c r="H298" s="6"/>
      <c r="I298" s="6"/>
      <c r="J298" s="6"/>
      <c r="K298" s="6"/>
      <c r="L298" s="6"/>
      <c r="M298" s="6"/>
      <c r="N298" s="6"/>
      <c r="O298" s="6"/>
    </row>
    <row r="299" spans="1:15" ht="12.75" customHeight="1" x14ac:dyDescent="0.2">
      <c r="C299" s="6"/>
      <c r="D299" s="6"/>
      <c r="E299" s="6"/>
      <c r="F299" s="6"/>
      <c r="G299" s="6"/>
      <c r="H299" s="6"/>
      <c r="I299" s="6"/>
      <c r="J299" s="6"/>
      <c r="K299" s="6"/>
      <c r="L299" s="6"/>
      <c r="M299" s="6"/>
      <c r="N299" s="6"/>
      <c r="O299" s="6"/>
    </row>
    <row r="300" spans="1:15" ht="12.75" customHeight="1" x14ac:dyDescent="0.2">
      <c r="A300" s="25"/>
      <c r="C300" s="6"/>
      <c r="D300" s="6"/>
      <c r="E300" s="6"/>
      <c r="F300" s="6"/>
      <c r="G300" s="6"/>
      <c r="H300" s="6"/>
      <c r="I300" s="6"/>
      <c r="J300" s="6"/>
      <c r="K300" s="6"/>
      <c r="L300" s="6"/>
      <c r="M300" s="6"/>
      <c r="N300" s="6"/>
      <c r="O300" s="6"/>
    </row>
    <row r="301" spans="1:15" ht="12.75" customHeight="1" x14ac:dyDescent="0.2">
      <c r="A301" s="33"/>
      <c r="C301" s="6"/>
      <c r="D301" s="6"/>
      <c r="E301" s="6"/>
      <c r="F301" s="6"/>
      <c r="G301" s="6"/>
      <c r="H301" s="6"/>
      <c r="I301" s="6"/>
      <c r="J301" s="6"/>
      <c r="K301" s="6"/>
      <c r="L301" s="6"/>
      <c r="M301" s="6"/>
      <c r="N301" s="6"/>
      <c r="O301" s="6"/>
    </row>
    <row r="302" spans="1:15" ht="12.75" customHeight="1" x14ac:dyDescent="0.2">
      <c r="A302" s="12"/>
      <c r="C302" s="6"/>
      <c r="D302" s="6"/>
      <c r="E302" s="6"/>
      <c r="F302" s="6"/>
      <c r="G302" s="6"/>
      <c r="H302" s="6"/>
      <c r="I302" s="6"/>
      <c r="J302" s="6"/>
      <c r="K302" s="6"/>
      <c r="L302" s="6"/>
      <c r="M302" s="6"/>
      <c r="N302" s="6"/>
      <c r="O302" s="6"/>
    </row>
    <row r="303" spans="1:15" ht="12.75" customHeight="1" x14ac:dyDescent="0.2">
      <c r="C303" s="6"/>
      <c r="D303" s="6"/>
      <c r="E303" s="6"/>
      <c r="F303" s="6"/>
      <c r="G303" s="6"/>
      <c r="H303" s="6"/>
      <c r="I303" s="6"/>
      <c r="J303" s="6"/>
      <c r="K303" s="6"/>
      <c r="L303" s="6"/>
      <c r="M303" s="6"/>
      <c r="N303" s="6"/>
      <c r="O303" s="6"/>
    </row>
    <row r="304" spans="1:15" ht="12.75" customHeight="1" x14ac:dyDescent="0.2">
      <c r="C304" s="6"/>
      <c r="D304" s="6"/>
      <c r="E304" s="6"/>
      <c r="F304" s="6"/>
      <c r="G304" s="6"/>
      <c r="H304" s="6"/>
      <c r="I304" s="6"/>
      <c r="J304" s="6"/>
      <c r="K304" s="6"/>
      <c r="L304" s="6"/>
      <c r="M304" s="6"/>
      <c r="N304" s="6"/>
      <c r="O304" s="6"/>
    </row>
    <row r="305" spans="3:15" ht="12.75" customHeight="1" x14ac:dyDescent="0.2">
      <c r="C305" s="6"/>
      <c r="D305" s="6"/>
      <c r="E305" s="6"/>
      <c r="F305" s="6"/>
      <c r="G305" s="6"/>
      <c r="H305" s="6"/>
      <c r="I305" s="6"/>
      <c r="J305" s="6"/>
      <c r="K305" s="6"/>
      <c r="L305" s="6"/>
      <c r="M305" s="6"/>
      <c r="N305" s="6"/>
      <c r="O305" s="6"/>
    </row>
    <row r="306" spans="3:15" ht="12.75" customHeight="1" x14ac:dyDescent="0.2">
      <c r="C306" s="6"/>
      <c r="D306" s="6"/>
      <c r="E306" s="6"/>
      <c r="F306" s="6"/>
      <c r="G306" s="6"/>
      <c r="H306" s="6"/>
      <c r="I306" s="6"/>
      <c r="J306" s="6"/>
      <c r="K306" s="6"/>
      <c r="L306" s="6"/>
      <c r="M306" s="6"/>
      <c r="N306" s="6"/>
      <c r="O306" s="6"/>
    </row>
    <row r="307" spans="3:15" ht="12.75" customHeight="1" x14ac:dyDescent="0.2">
      <c r="C307" s="6"/>
      <c r="D307" s="6"/>
      <c r="E307" s="6"/>
      <c r="F307" s="6"/>
      <c r="G307" s="6"/>
      <c r="H307" s="6"/>
      <c r="I307" s="6"/>
      <c r="J307" s="6"/>
      <c r="K307" s="6"/>
      <c r="L307" s="6"/>
      <c r="M307" s="6"/>
      <c r="N307" s="6"/>
      <c r="O307" s="6"/>
    </row>
    <row r="308" spans="3:15" ht="12.75" customHeight="1" x14ac:dyDescent="0.2">
      <c r="C308" s="6"/>
      <c r="D308" s="6"/>
      <c r="E308" s="6"/>
      <c r="F308" s="6"/>
      <c r="G308" s="6"/>
      <c r="H308" s="6"/>
      <c r="I308" s="6"/>
      <c r="J308" s="6"/>
      <c r="K308" s="6"/>
      <c r="L308" s="6"/>
      <c r="M308" s="6"/>
      <c r="N308" s="6"/>
      <c r="O308" s="6"/>
    </row>
    <row r="309" spans="3:15" ht="12.75" customHeight="1" x14ac:dyDescent="0.2">
      <c r="C309" s="6"/>
      <c r="D309" s="6"/>
      <c r="E309" s="6"/>
      <c r="F309" s="6"/>
      <c r="G309" s="6"/>
      <c r="H309" s="6"/>
      <c r="I309" s="6"/>
      <c r="J309" s="6"/>
      <c r="K309" s="6"/>
      <c r="L309" s="6"/>
      <c r="M309" s="6"/>
      <c r="N309" s="6"/>
      <c r="O309" s="6"/>
    </row>
    <row r="310" spans="3:15" ht="12.75" customHeight="1" x14ac:dyDescent="0.2">
      <c r="C310" s="6"/>
      <c r="D310" s="6"/>
      <c r="E310" s="6"/>
      <c r="F310" s="6"/>
      <c r="G310" s="6"/>
      <c r="H310" s="6"/>
      <c r="I310" s="6"/>
      <c r="J310" s="6"/>
      <c r="K310" s="6"/>
      <c r="L310" s="6"/>
      <c r="M310" s="6"/>
      <c r="N310" s="6"/>
      <c r="O310" s="6"/>
    </row>
    <row r="311" spans="3:15" ht="12.75" customHeight="1" x14ac:dyDescent="0.2">
      <c r="C311" s="6"/>
      <c r="D311" s="6"/>
      <c r="E311" s="6"/>
      <c r="F311" s="6"/>
      <c r="G311" s="6"/>
      <c r="H311" s="6"/>
      <c r="I311" s="6"/>
      <c r="J311" s="6"/>
      <c r="K311" s="6"/>
      <c r="L311" s="6"/>
      <c r="M311" s="6"/>
      <c r="N311" s="6"/>
      <c r="O311" s="6"/>
    </row>
    <row r="312" spans="3:15" ht="12.75" customHeight="1" x14ac:dyDescent="0.2">
      <c r="C312" s="6"/>
      <c r="D312" s="6"/>
      <c r="E312" s="6"/>
      <c r="F312" s="6"/>
      <c r="G312" s="6"/>
      <c r="H312" s="6"/>
      <c r="I312" s="6"/>
      <c r="J312" s="6"/>
      <c r="K312" s="6"/>
      <c r="L312" s="6"/>
      <c r="M312" s="6"/>
      <c r="N312" s="6"/>
      <c r="O312" s="6"/>
    </row>
    <row r="313" spans="3:15" ht="12.75" customHeight="1" x14ac:dyDescent="0.2">
      <c r="C313" s="6"/>
      <c r="D313" s="6"/>
      <c r="E313" s="6"/>
      <c r="F313" s="6"/>
      <c r="G313" s="6"/>
      <c r="H313" s="6"/>
      <c r="I313" s="6"/>
      <c r="J313" s="6"/>
      <c r="K313" s="6"/>
      <c r="L313" s="6"/>
      <c r="M313" s="6"/>
      <c r="N313" s="6"/>
      <c r="O313" s="6"/>
    </row>
    <row r="314" spans="3:15" ht="12.75" customHeight="1" x14ac:dyDescent="0.2">
      <c r="C314" s="6"/>
      <c r="D314" s="6"/>
      <c r="E314" s="6"/>
      <c r="F314" s="6"/>
      <c r="G314" s="6"/>
      <c r="H314" s="6"/>
      <c r="I314" s="6"/>
      <c r="J314" s="6"/>
      <c r="K314" s="6"/>
      <c r="L314" s="6"/>
      <c r="M314" s="6"/>
      <c r="N314" s="6"/>
      <c r="O314" s="6"/>
    </row>
    <row r="315" spans="3:15" ht="12.75" customHeight="1" x14ac:dyDescent="0.2">
      <c r="C315" s="6"/>
      <c r="D315" s="6"/>
      <c r="E315" s="6"/>
      <c r="F315" s="6"/>
      <c r="G315" s="6"/>
      <c r="H315" s="6"/>
      <c r="I315" s="6"/>
      <c r="J315" s="6"/>
      <c r="K315" s="6"/>
      <c r="L315" s="6"/>
      <c r="M315" s="6"/>
      <c r="N315" s="6"/>
      <c r="O315" s="6"/>
    </row>
    <row r="316" spans="3:15" ht="12.75" customHeight="1" x14ac:dyDescent="0.2">
      <c r="C316" s="6"/>
      <c r="D316" s="6"/>
      <c r="E316" s="6"/>
      <c r="F316" s="6"/>
      <c r="G316" s="6"/>
      <c r="H316" s="6"/>
      <c r="I316" s="6"/>
      <c r="J316" s="6"/>
      <c r="K316" s="6"/>
      <c r="L316" s="6"/>
      <c r="M316" s="6"/>
      <c r="N316" s="6"/>
      <c r="O316" s="6"/>
    </row>
    <row r="317" spans="3:15" ht="12.75" customHeight="1" x14ac:dyDescent="0.2">
      <c r="C317" s="6"/>
      <c r="D317" s="6"/>
      <c r="E317" s="6"/>
      <c r="F317" s="6"/>
      <c r="G317" s="6"/>
      <c r="H317" s="6"/>
      <c r="I317" s="6"/>
      <c r="J317" s="6"/>
      <c r="K317" s="6"/>
      <c r="L317" s="6"/>
      <c r="M317" s="6"/>
      <c r="N317" s="6"/>
      <c r="O317" s="6"/>
    </row>
    <row r="318" spans="3:15" ht="12.75" customHeight="1" x14ac:dyDescent="0.2">
      <c r="C318" s="6"/>
      <c r="D318" s="6"/>
      <c r="E318" s="6"/>
      <c r="F318" s="6"/>
      <c r="G318" s="6"/>
      <c r="H318" s="6"/>
      <c r="I318" s="6"/>
      <c r="J318" s="6"/>
      <c r="K318" s="6"/>
      <c r="L318" s="6"/>
      <c r="M318" s="6"/>
      <c r="N318" s="6"/>
      <c r="O318" s="6"/>
    </row>
    <row r="319" spans="3:15" ht="12.75" customHeight="1" x14ac:dyDescent="0.2">
      <c r="C319" s="6"/>
      <c r="D319" s="6"/>
      <c r="E319" s="6"/>
      <c r="F319" s="6"/>
      <c r="G319" s="6"/>
      <c r="H319" s="6"/>
      <c r="I319" s="6"/>
      <c r="J319" s="6"/>
      <c r="K319" s="6"/>
      <c r="L319" s="6"/>
      <c r="M319" s="6"/>
      <c r="N319" s="6"/>
      <c r="O319" s="6"/>
    </row>
    <row r="320" spans="3:15" ht="12.75" customHeight="1" x14ac:dyDescent="0.2">
      <c r="C320" s="6"/>
      <c r="D320" s="6"/>
      <c r="E320" s="6"/>
      <c r="F320" s="6"/>
      <c r="G320" s="6"/>
      <c r="H320" s="6"/>
      <c r="I320" s="6"/>
      <c r="J320" s="6"/>
      <c r="K320" s="6"/>
      <c r="L320" s="6"/>
      <c r="M320" s="6"/>
      <c r="N320" s="6"/>
      <c r="O320" s="6"/>
    </row>
    <row r="321" spans="3:15" ht="12.75" customHeight="1" x14ac:dyDescent="0.2">
      <c r="C321" s="6"/>
      <c r="D321" s="6"/>
      <c r="E321" s="6"/>
      <c r="F321" s="6"/>
      <c r="G321" s="6"/>
      <c r="H321" s="6"/>
      <c r="I321" s="6"/>
      <c r="J321" s="6"/>
      <c r="K321" s="6"/>
      <c r="L321" s="6"/>
      <c r="M321" s="6"/>
      <c r="N321" s="6"/>
      <c r="O321" s="6"/>
    </row>
    <row r="322" spans="3:15" ht="12.75" customHeight="1" x14ac:dyDescent="0.2">
      <c r="C322" s="6"/>
      <c r="D322" s="6"/>
      <c r="E322" s="6"/>
      <c r="F322" s="6"/>
      <c r="G322" s="6"/>
      <c r="H322" s="6"/>
      <c r="I322" s="6"/>
      <c r="J322" s="6"/>
      <c r="K322" s="6"/>
      <c r="L322" s="6"/>
      <c r="M322" s="6"/>
      <c r="N322" s="6"/>
      <c r="O322" s="6"/>
    </row>
    <row r="323" spans="3:15" ht="12.75" customHeight="1" x14ac:dyDescent="0.2">
      <c r="C323" s="6"/>
      <c r="D323" s="6"/>
      <c r="E323" s="6"/>
      <c r="F323" s="6"/>
      <c r="G323" s="6"/>
      <c r="H323" s="6"/>
      <c r="I323" s="6"/>
      <c r="J323" s="6"/>
      <c r="K323" s="6"/>
      <c r="L323" s="6"/>
      <c r="M323" s="6"/>
      <c r="N323" s="6"/>
      <c r="O323" s="6"/>
    </row>
    <row r="324" spans="3:15" ht="12.75" customHeight="1" x14ac:dyDescent="0.2">
      <c r="C324" s="6"/>
      <c r="D324" s="6"/>
      <c r="E324" s="6"/>
      <c r="F324" s="6"/>
      <c r="G324" s="6"/>
      <c r="H324" s="6"/>
      <c r="I324" s="6"/>
      <c r="J324" s="6"/>
      <c r="K324" s="6"/>
      <c r="L324" s="6"/>
      <c r="M324" s="6"/>
      <c r="N324" s="6"/>
      <c r="O324" s="6"/>
    </row>
    <row r="325" spans="3:15" ht="12.75" customHeight="1" x14ac:dyDescent="0.2">
      <c r="C325" s="6"/>
      <c r="D325" s="6"/>
      <c r="E325" s="6"/>
      <c r="F325" s="6"/>
      <c r="G325" s="6"/>
      <c r="H325" s="6"/>
      <c r="I325" s="6"/>
      <c r="J325" s="6"/>
      <c r="K325" s="6"/>
      <c r="L325" s="6"/>
      <c r="M325" s="6"/>
      <c r="N325" s="6"/>
      <c r="O325" s="6"/>
    </row>
    <row r="326" spans="3:15" ht="12.75" customHeight="1" x14ac:dyDescent="0.2">
      <c r="C326" s="6"/>
      <c r="D326" s="6"/>
      <c r="E326" s="6"/>
      <c r="F326" s="6"/>
      <c r="G326" s="6"/>
      <c r="H326" s="6"/>
      <c r="I326" s="6"/>
      <c r="J326" s="6"/>
      <c r="K326" s="6"/>
      <c r="L326" s="6"/>
      <c r="M326" s="6"/>
      <c r="N326" s="6"/>
      <c r="O326" s="6"/>
    </row>
    <row r="327" spans="3:15" ht="12.75" customHeight="1" x14ac:dyDescent="0.2">
      <c r="C327" s="6"/>
      <c r="D327" s="6"/>
      <c r="E327" s="6"/>
      <c r="F327" s="6"/>
      <c r="G327" s="6"/>
      <c r="H327" s="6"/>
      <c r="I327" s="6"/>
      <c r="J327" s="6"/>
      <c r="K327" s="6"/>
      <c r="L327" s="6"/>
      <c r="M327" s="6"/>
      <c r="N327" s="6"/>
      <c r="O327" s="6"/>
    </row>
    <row r="328" spans="3:15" ht="12.75" customHeight="1" x14ac:dyDescent="0.2">
      <c r="C328" s="6"/>
      <c r="D328" s="6"/>
      <c r="E328" s="6"/>
      <c r="F328" s="6"/>
      <c r="G328" s="6"/>
      <c r="H328" s="6"/>
      <c r="I328" s="6"/>
      <c r="J328" s="6"/>
      <c r="K328" s="6"/>
      <c r="L328" s="6"/>
      <c r="M328" s="6"/>
      <c r="N328" s="6"/>
      <c r="O328" s="6"/>
    </row>
    <row r="329" spans="3:15" ht="12.75" customHeight="1" x14ac:dyDescent="0.2">
      <c r="C329" s="6"/>
      <c r="D329" s="6"/>
      <c r="E329" s="6"/>
      <c r="F329" s="6"/>
      <c r="G329" s="6"/>
      <c r="H329" s="6"/>
      <c r="I329" s="6"/>
      <c r="J329" s="6"/>
      <c r="K329" s="6"/>
      <c r="L329" s="6"/>
      <c r="M329" s="6"/>
      <c r="N329" s="6"/>
      <c r="O329" s="6"/>
    </row>
    <row r="330" spans="3:15" ht="12.75" customHeight="1" x14ac:dyDescent="0.2">
      <c r="C330" s="6"/>
      <c r="D330" s="6"/>
      <c r="E330" s="6"/>
      <c r="F330" s="6"/>
      <c r="G330" s="6"/>
      <c r="H330" s="6"/>
      <c r="I330" s="6"/>
      <c r="J330" s="6"/>
      <c r="K330" s="6"/>
      <c r="L330" s="6"/>
      <c r="M330" s="6"/>
      <c r="N330" s="6"/>
      <c r="O330" s="6"/>
    </row>
    <row r="331" spans="3:15" ht="12.75" customHeight="1" x14ac:dyDescent="0.2">
      <c r="C331" s="6"/>
      <c r="D331" s="6"/>
      <c r="E331" s="6"/>
      <c r="F331" s="6"/>
      <c r="G331" s="6"/>
      <c r="H331" s="6"/>
      <c r="I331" s="6"/>
      <c r="J331" s="6"/>
      <c r="K331" s="6"/>
      <c r="L331" s="6"/>
      <c r="M331" s="6"/>
      <c r="N331" s="6"/>
      <c r="O331" s="6"/>
    </row>
    <row r="332" spans="3:15" ht="12.75" customHeight="1" x14ac:dyDescent="0.2">
      <c r="C332" s="6"/>
      <c r="D332" s="6"/>
      <c r="E332" s="6"/>
      <c r="F332" s="6"/>
      <c r="G332" s="6"/>
      <c r="H332" s="6"/>
      <c r="I332" s="6"/>
      <c r="J332" s="6"/>
      <c r="K332" s="6"/>
      <c r="L332" s="6"/>
      <c r="M332" s="6"/>
      <c r="N332" s="6"/>
      <c r="O332" s="6"/>
    </row>
    <row r="333" spans="3:15" ht="12.75" customHeight="1" x14ac:dyDescent="0.2">
      <c r="C333" s="6"/>
      <c r="D333" s="6"/>
      <c r="E333" s="6"/>
      <c r="F333" s="6"/>
      <c r="G333" s="6"/>
      <c r="H333" s="6"/>
      <c r="I333" s="6"/>
      <c r="J333" s="6"/>
      <c r="K333" s="6"/>
      <c r="L333" s="6"/>
      <c r="M333" s="6"/>
      <c r="N333" s="6"/>
      <c r="O333" s="6"/>
    </row>
    <row r="334" spans="3:15" ht="12.75" customHeight="1" x14ac:dyDescent="0.2">
      <c r="C334" s="6"/>
      <c r="D334" s="6"/>
      <c r="E334" s="6"/>
      <c r="F334" s="6"/>
      <c r="G334" s="6"/>
      <c r="H334" s="6"/>
      <c r="I334" s="6"/>
      <c r="J334" s="6"/>
      <c r="K334" s="6"/>
      <c r="L334" s="6"/>
      <c r="M334" s="6"/>
      <c r="N334" s="6"/>
      <c r="O334" s="6"/>
    </row>
    <row r="335" spans="3:15" ht="12.75" customHeight="1" x14ac:dyDescent="0.2">
      <c r="C335" s="6"/>
      <c r="D335" s="6"/>
      <c r="E335" s="6"/>
      <c r="F335" s="6"/>
      <c r="G335" s="6"/>
      <c r="H335" s="6"/>
      <c r="I335" s="6"/>
      <c r="J335" s="6"/>
      <c r="K335" s="6"/>
      <c r="L335" s="6"/>
      <c r="M335" s="6"/>
      <c r="N335" s="6"/>
      <c r="O335" s="6"/>
    </row>
    <row r="336" spans="3:15" ht="12.75" customHeight="1" x14ac:dyDescent="0.2">
      <c r="C336" s="6"/>
      <c r="D336" s="6"/>
      <c r="E336" s="6"/>
      <c r="F336" s="6"/>
      <c r="G336" s="6"/>
      <c r="H336" s="6"/>
      <c r="I336" s="6"/>
      <c r="J336" s="6"/>
      <c r="K336" s="6"/>
      <c r="L336" s="6"/>
      <c r="M336" s="6"/>
      <c r="N336" s="6"/>
      <c r="O336" s="6"/>
    </row>
    <row r="337" spans="3:15" ht="12.75" customHeight="1" x14ac:dyDescent="0.2">
      <c r="C337" s="6"/>
      <c r="D337" s="6"/>
      <c r="E337" s="6"/>
      <c r="F337" s="6"/>
      <c r="G337" s="6"/>
      <c r="H337" s="6"/>
      <c r="I337" s="6"/>
      <c r="J337" s="6"/>
      <c r="K337" s="6"/>
      <c r="L337" s="6"/>
      <c r="M337" s="6"/>
      <c r="N337" s="6"/>
      <c r="O337" s="6"/>
    </row>
    <row r="338" spans="3:15" ht="12.75" customHeight="1" x14ac:dyDescent="0.2">
      <c r="C338" s="6"/>
      <c r="D338" s="6"/>
      <c r="E338" s="6"/>
      <c r="F338" s="6"/>
      <c r="G338" s="6"/>
      <c r="H338" s="6"/>
      <c r="I338" s="6"/>
      <c r="J338" s="6"/>
      <c r="K338" s="6"/>
      <c r="L338" s="6"/>
      <c r="M338" s="6"/>
      <c r="N338" s="6"/>
      <c r="O338" s="6"/>
    </row>
    <row r="339" spans="3:15" ht="12.75" customHeight="1" x14ac:dyDescent="0.2">
      <c r="C339" s="6"/>
      <c r="D339" s="6"/>
      <c r="E339" s="6"/>
      <c r="F339" s="6"/>
      <c r="G339" s="6"/>
      <c r="H339" s="6"/>
      <c r="I339" s="6"/>
      <c r="J339" s="6"/>
      <c r="K339" s="6"/>
      <c r="L339" s="6"/>
      <c r="M339" s="6"/>
      <c r="N339" s="6"/>
      <c r="O339" s="6"/>
    </row>
    <row r="340" spans="3:15" ht="12.75" customHeight="1" x14ac:dyDescent="0.2">
      <c r="C340" s="6"/>
      <c r="D340" s="6"/>
      <c r="E340" s="6"/>
      <c r="F340" s="6"/>
      <c r="G340" s="6"/>
      <c r="H340" s="6"/>
      <c r="I340" s="6"/>
      <c r="J340" s="6"/>
      <c r="K340" s="6"/>
      <c r="L340" s="6"/>
      <c r="M340" s="6"/>
      <c r="N340" s="6"/>
      <c r="O340" s="6"/>
    </row>
    <row r="341" spans="3:15" ht="12.75" customHeight="1" x14ac:dyDescent="0.2">
      <c r="C341" s="6"/>
      <c r="D341" s="6"/>
      <c r="E341" s="6"/>
      <c r="F341" s="6"/>
      <c r="G341" s="6"/>
      <c r="H341" s="6"/>
      <c r="I341" s="6"/>
      <c r="J341" s="6"/>
      <c r="K341" s="6"/>
      <c r="L341" s="6"/>
      <c r="M341" s="6"/>
      <c r="N341" s="6"/>
      <c r="O341" s="6"/>
    </row>
    <row r="342" spans="3:15" ht="12.75" customHeight="1" x14ac:dyDescent="0.2">
      <c r="C342" s="6"/>
      <c r="D342" s="6"/>
      <c r="E342" s="6"/>
      <c r="F342" s="6"/>
      <c r="G342" s="6"/>
      <c r="H342" s="6"/>
      <c r="I342" s="6"/>
      <c r="J342" s="6"/>
      <c r="K342" s="6"/>
      <c r="L342" s="6"/>
      <c r="M342" s="6"/>
      <c r="N342" s="6"/>
      <c r="O342" s="6"/>
    </row>
    <row r="343" spans="3:15" ht="12.75" customHeight="1" x14ac:dyDescent="0.2">
      <c r="C343" s="6"/>
      <c r="D343" s="6"/>
      <c r="E343" s="6"/>
      <c r="F343" s="6"/>
      <c r="G343" s="6"/>
      <c r="H343" s="6"/>
      <c r="I343" s="6"/>
      <c r="J343" s="6"/>
      <c r="K343" s="6"/>
      <c r="L343" s="6"/>
      <c r="M343" s="6"/>
      <c r="N343" s="6"/>
      <c r="O343" s="6"/>
    </row>
    <row r="344" spans="3:15" ht="12.75" customHeight="1" x14ac:dyDescent="0.2">
      <c r="C344" s="6"/>
      <c r="D344" s="6"/>
      <c r="E344" s="6"/>
      <c r="F344" s="6"/>
      <c r="G344" s="6"/>
      <c r="H344" s="6"/>
      <c r="I344" s="6"/>
      <c r="J344" s="6"/>
      <c r="K344" s="6"/>
      <c r="L344" s="6"/>
      <c r="M344" s="6"/>
      <c r="N344" s="6"/>
      <c r="O344" s="6"/>
    </row>
    <row r="345" spans="3:15" ht="12.75" customHeight="1" x14ac:dyDescent="0.2">
      <c r="C345" s="6"/>
      <c r="D345" s="6"/>
      <c r="E345" s="6"/>
      <c r="F345" s="6"/>
      <c r="G345" s="6"/>
      <c r="H345" s="6"/>
      <c r="I345" s="6"/>
      <c r="J345" s="6"/>
      <c r="K345" s="6"/>
      <c r="L345" s="6"/>
      <c r="M345" s="6"/>
      <c r="N345" s="6"/>
      <c r="O345" s="6"/>
    </row>
    <row r="346" spans="3:15" ht="12.75" customHeight="1" x14ac:dyDescent="0.2">
      <c r="C346" s="6"/>
      <c r="D346" s="6"/>
      <c r="E346" s="6"/>
      <c r="F346" s="6"/>
      <c r="G346" s="6"/>
      <c r="H346" s="6"/>
      <c r="I346" s="6"/>
      <c r="J346" s="6"/>
      <c r="K346" s="6"/>
      <c r="L346" s="6"/>
      <c r="M346" s="6"/>
      <c r="N346" s="6"/>
      <c r="O346" s="6"/>
    </row>
    <row r="347" spans="3:15" ht="12.75" customHeight="1" x14ac:dyDescent="0.2">
      <c r="C347" s="6"/>
      <c r="D347" s="6"/>
      <c r="E347" s="6"/>
      <c r="F347" s="6"/>
      <c r="G347" s="6"/>
      <c r="H347" s="6"/>
      <c r="I347" s="6"/>
      <c r="J347" s="6"/>
      <c r="K347" s="6"/>
      <c r="L347" s="6"/>
      <c r="M347" s="6"/>
      <c r="N347" s="6"/>
      <c r="O347" s="6"/>
    </row>
    <row r="348" spans="3:15" ht="12.75" customHeight="1" x14ac:dyDescent="0.2">
      <c r="C348" s="6"/>
      <c r="D348" s="6"/>
      <c r="E348" s="6"/>
      <c r="F348" s="6"/>
      <c r="G348" s="6"/>
      <c r="H348" s="6"/>
      <c r="I348" s="6"/>
      <c r="J348" s="6"/>
      <c r="K348" s="6"/>
      <c r="L348" s="6"/>
      <c r="M348" s="6"/>
      <c r="N348" s="6"/>
      <c r="O348" s="6"/>
    </row>
    <row r="349" spans="3:15" ht="12.75" customHeight="1" x14ac:dyDescent="0.2">
      <c r="C349" s="6"/>
      <c r="D349" s="6"/>
      <c r="E349" s="6"/>
      <c r="F349" s="6"/>
      <c r="G349" s="6"/>
      <c r="H349" s="6"/>
      <c r="I349" s="6"/>
      <c r="J349" s="6"/>
      <c r="K349" s="6"/>
      <c r="L349" s="6"/>
      <c r="M349" s="6"/>
      <c r="N349" s="6"/>
      <c r="O349" s="6"/>
    </row>
    <row r="350" spans="3:15" ht="12.75" customHeight="1" x14ac:dyDescent="0.2">
      <c r="C350" s="6"/>
      <c r="D350" s="6"/>
      <c r="E350" s="6"/>
      <c r="F350" s="6"/>
      <c r="G350" s="6"/>
      <c r="H350" s="6"/>
      <c r="I350" s="6"/>
      <c r="J350" s="6"/>
      <c r="K350" s="6"/>
      <c r="L350" s="6"/>
      <c r="M350" s="6"/>
      <c r="N350" s="6"/>
      <c r="O350" s="6"/>
    </row>
    <row r="351" spans="3:15" ht="12.75" customHeight="1" x14ac:dyDescent="0.2">
      <c r="C351" s="6"/>
      <c r="D351" s="6"/>
      <c r="E351" s="6"/>
      <c r="F351" s="6"/>
      <c r="G351" s="6"/>
      <c r="H351" s="6"/>
      <c r="I351" s="6"/>
      <c r="J351" s="6"/>
      <c r="K351" s="6"/>
      <c r="L351" s="6"/>
      <c r="M351" s="6"/>
      <c r="N351" s="6"/>
      <c r="O351" s="6"/>
    </row>
    <row r="352" spans="3:15" ht="12.75" customHeight="1" x14ac:dyDescent="0.2">
      <c r="C352" s="6"/>
      <c r="D352" s="6"/>
      <c r="E352" s="6"/>
      <c r="F352" s="6"/>
      <c r="G352" s="6"/>
      <c r="H352" s="6"/>
      <c r="I352" s="6"/>
      <c r="J352" s="6"/>
      <c r="K352" s="6"/>
      <c r="L352" s="6"/>
      <c r="M352" s="6"/>
      <c r="N352" s="6"/>
      <c r="O352" s="6"/>
    </row>
    <row r="353" spans="3:15" ht="12.75" customHeight="1" x14ac:dyDescent="0.2">
      <c r="C353" s="6"/>
      <c r="D353" s="6"/>
      <c r="E353" s="6"/>
      <c r="F353" s="6"/>
      <c r="G353" s="6"/>
      <c r="H353" s="6"/>
      <c r="I353" s="6"/>
      <c r="J353" s="6"/>
      <c r="K353" s="6"/>
      <c r="L353" s="6"/>
      <c r="M353" s="6"/>
      <c r="N353" s="6"/>
      <c r="O353" s="6"/>
    </row>
    <row r="354" spans="3:15" ht="12.75" customHeight="1" x14ac:dyDescent="0.2">
      <c r="C354" s="6"/>
      <c r="D354" s="6"/>
      <c r="E354" s="6"/>
      <c r="F354" s="6"/>
      <c r="G354" s="6"/>
      <c r="H354" s="6"/>
      <c r="I354" s="6"/>
      <c r="J354" s="6"/>
      <c r="K354" s="6"/>
      <c r="L354" s="6"/>
      <c r="M354" s="6"/>
      <c r="N354" s="6"/>
      <c r="O354" s="6"/>
    </row>
    <row r="355" spans="3:15" ht="12.75" customHeight="1" x14ac:dyDescent="0.2">
      <c r="C355" s="6"/>
      <c r="D355" s="6"/>
      <c r="E355" s="6"/>
      <c r="F355" s="6"/>
      <c r="G355" s="6"/>
      <c r="H355" s="6"/>
      <c r="I355" s="6"/>
      <c r="J355" s="6"/>
      <c r="K355" s="6"/>
      <c r="L355" s="6"/>
      <c r="M355" s="6"/>
      <c r="N355" s="6"/>
      <c r="O355" s="6"/>
    </row>
    <row r="356" spans="3:15" ht="12.75" customHeight="1" x14ac:dyDescent="0.2">
      <c r="C356" s="6"/>
      <c r="D356" s="6"/>
      <c r="E356" s="6"/>
      <c r="F356" s="6"/>
      <c r="G356" s="6"/>
      <c r="H356" s="6"/>
      <c r="I356" s="6"/>
      <c r="J356" s="6"/>
      <c r="K356" s="6"/>
      <c r="L356" s="6"/>
      <c r="M356" s="6"/>
      <c r="N356" s="6"/>
      <c r="O356" s="6"/>
    </row>
    <row r="357" spans="3:15" ht="12.75" customHeight="1" x14ac:dyDescent="0.2">
      <c r="C357" s="6"/>
      <c r="D357" s="6"/>
      <c r="E357" s="6"/>
      <c r="F357" s="6"/>
      <c r="G357" s="6"/>
      <c r="H357" s="6"/>
      <c r="I357" s="6"/>
      <c r="J357" s="6"/>
      <c r="K357" s="6"/>
      <c r="L357" s="6"/>
      <c r="M357" s="6"/>
      <c r="N357" s="6"/>
      <c r="O357" s="6"/>
    </row>
    <row r="358" spans="3:15" ht="12.75" customHeight="1" x14ac:dyDescent="0.2">
      <c r="C358" s="6"/>
      <c r="D358" s="6"/>
      <c r="E358" s="6"/>
      <c r="F358" s="6"/>
      <c r="G358" s="6"/>
      <c r="H358" s="6"/>
      <c r="I358" s="6"/>
      <c r="J358" s="6"/>
      <c r="K358" s="6"/>
      <c r="L358" s="6"/>
      <c r="M358" s="6"/>
      <c r="N358" s="6"/>
      <c r="O358" s="6"/>
    </row>
    <row r="359" spans="3:15" ht="12.75" customHeight="1" x14ac:dyDescent="0.2">
      <c r="C359" s="6"/>
      <c r="D359" s="6"/>
      <c r="E359" s="6"/>
      <c r="F359" s="6"/>
      <c r="G359" s="6"/>
      <c r="H359" s="6"/>
      <c r="I359" s="6"/>
      <c r="J359" s="6"/>
      <c r="K359" s="6"/>
      <c r="L359" s="6"/>
      <c r="M359" s="6"/>
      <c r="N359" s="6"/>
      <c r="O359" s="6"/>
    </row>
    <row r="360" spans="3:15" ht="12.75" customHeight="1" x14ac:dyDescent="0.2">
      <c r="C360" s="6"/>
      <c r="D360" s="6"/>
      <c r="E360" s="6"/>
      <c r="F360" s="6"/>
      <c r="G360" s="6"/>
      <c r="H360" s="6"/>
      <c r="I360" s="6"/>
      <c r="J360" s="6"/>
      <c r="K360" s="6"/>
      <c r="L360" s="6"/>
      <c r="M360" s="6"/>
      <c r="N360" s="6"/>
      <c r="O360" s="6"/>
    </row>
    <row r="361" spans="3:15" ht="12.75" customHeight="1" x14ac:dyDescent="0.2">
      <c r="C361" s="6"/>
      <c r="D361" s="6"/>
      <c r="E361" s="6"/>
      <c r="F361" s="6"/>
      <c r="G361" s="6"/>
      <c r="H361" s="6"/>
      <c r="I361" s="6"/>
      <c r="J361" s="6"/>
      <c r="K361" s="6"/>
      <c r="L361" s="6"/>
      <c r="M361" s="6"/>
      <c r="N361" s="6"/>
      <c r="O361" s="6"/>
    </row>
    <row r="362" spans="3:15" ht="12.75" customHeight="1" x14ac:dyDescent="0.2">
      <c r="C362" s="6"/>
      <c r="D362" s="6"/>
      <c r="E362" s="6"/>
      <c r="F362" s="6"/>
      <c r="G362" s="6"/>
      <c r="H362" s="6"/>
      <c r="I362" s="6"/>
      <c r="J362" s="6"/>
      <c r="K362" s="6"/>
      <c r="L362" s="6"/>
      <c r="M362" s="6"/>
      <c r="N362" s="6"/>
      <c r="O362" s="6"/>
    </row>
    <row r="363" spans="3:15" ht="12.75" customHeight="1" x14ac:dyDescent="0.2">
      <c r="C363" s="6"/>
      <c r="D363" s="6"/>
      <c r="E363" s="6"/>
      <c r="F363" s="6"/>
      <c r="G363" s="6"/>
      <c r="H363" s="6"/>
      <c r="I363" s="6"/>
      <c r="J363" s="6"/>
      <c r="K363" s="6"/>
      <c r="L363" s="6"/>
      <c r="M363" s="6"/>
      <c r="N363" s="6"/>
      <c r="O363" s="6"/>
    </row>
    <row r="364" spans="3:15" ht="12.75" customHeight="1" x14ac:dyDescent="0.2">
      <c r="C364" s="6"/>
      <c r="D364" s="6"/>
      <c r="E364" s="6"/>
      <c r="F364" s="6"/>
      <c r="G364" s="6"/>
      <c r="H364" s="6"/>
      <c r="I364" s="6"/>
      <c r="J364" s="6"/>
      <c r="K364" s="6"/>
      <c r="L364" s="6"/>
      <c r="M364" s="6"/>
      <c r="N364" s="6"/>
      <c r="O364" s="6"/>
    </row>
    <row r="365" spans="3:15" ht="12.75" customHeight="1" x14ac:dyDescent="0.2">
      <c r="C365" s="6"/>
      <c r="D365" s="6"/>
      <c r="E365" s="6"/>
      <c r="F365" s="6"/>
      <c r="G365" s="6"/>
      <c r="H365" s="6"/>
      <c r="I365" s="6"/>
      <c r="J365" s="6"/>
      <c r="K365" s="6"/>
      <c r="L365" s="6"/>
      <c r="M365" s="6"/>
      <c r="N365" s="6"/>
      <c r="O365" s="6"/>
    </row>
    <row r="366" spans="3:15" ht="12.75" customHeight="1" x14ac:dyDescent="0.2">
      <c r="C366" s="6"/>
      <c r="D366" s="6"/>
      <c r="E366" s="6"/>
      <c r="F366" s="6"/>
      <c r="G366" s="6"/>
      <c r="H366" s="6"/>
      <c r="I366" s="6"/>
      <c r="J366" s="6"/>
      <c r="K366" s="6"/>
      <c r="L366" s="6"/>
      <c r="M366" s="6"/>
      <c r="N366" s="6"/>
      <c r="O366" s="6"/>
    </row>
    <row r="367" spans="3:15" ht="12.75" customHeight="1" x14ac:dyDescent="0.2">
      <c r="C367" s="6"/>
      <c r="D367" s="6"/>
      <c r="E367" s="6"/>
      <c r="F367" s="6"/>
      <c r="G367" s="6"/>
      <c r="H367" s="6"/>
      <c r="I367" s="6"/>
      <c r="J367" s="6"/>
      <c r="K367" s="6"/>
      <c r="L367" s="6"/>
      <c r="M367" s="6"/>
      <c r="N367" s="6"/>
      <c r="O367" s="6"/>
    </row>
    <row r="368" spans="3:15" ht="12.75" customHeight="1" x14ac:dyDescent="0.2">
      <c r="C368" s="6"/>
      <c r="D368" s="6"/>
      <c r="E368" s="6"/>
      <c r="F368" s="6"/>
      <c r="G368" s="6"/>
      <c r="H368" s="6"/>
      <c r="I368" s="6"/>
      <c r="J368" s="6"/>
      <c r="K368" s="6"/>
      <c r="L368" s="6"/>
      <c r="M368" s="6"/>
      <c r="N368" s="6"/>
      <c r="O368" s="6"/>
    </row>
    <row r="369" spans="3:15" ht="12.75" customHeight="1" x14ac:dyDescent="0.2">
      <c r="C369" s="6"/>
      <c r="D369" s="6"/>
      <c r="E369" s="6"/>
      <c r="F369" s="6"/>
      <c r="G369" s="6"/>
      <c r="H369" s="6"/>
      <c r="I369" s="6"/>
      <c r="J369" s="6"/>
      <c r="K369" s="6"/>
      <c r="L369" s="6"/>
      <c r="M369" s="6"/>
      <c r="N369" s="6"/>
      <c r="O369" s="6"/>
    </row>
    <row r="370" spans="3:15" ht="12.75" customHeight="1" x14ac:dyDescent="0.2">
      <c r="C370" s="6"/>
      <c r="D370" s="6"/>
      <c r="E370" s="6"/>
      <c r="F370" s="6"/>
      <c r="G370" s="6"/>
      <c r="H370" s="6"/>
      <c r="I370" s="6"/>
      <c r="J370" s="6"/>
      <c r="K370" s="6"/>
      <c r="L370" s="6"/>
      <c r="M370" s="6"/>
      <c r="N370" s="6"/>
      <c r="O370" s="6"/>
    </row>
    <row r="371" spans="3:15" ht="12.75" customHeight="1" x14ac:dyDescent="0.2">
      <c r="C371" s="6"/>
      <c r="D371" s="6"/>
      <c r="E371" s="6"/>
      <c r="F371" s="6"/>
      <c r="G371" s="6"/>
      <c r="H371" s="6"/>
      <c r="I371" s="6"/>
      <c r="J371" s="6"/>
      <c r="K371" s="6"/>
      <c r="L371" s="6"/>
      <c r="M371" s="6"/>
      <c r="N371" s="6"/>
      <c r="O371" s="6"/>
    </row>
    <row r="372" spans="3:15" ht="12.75" customHeight="1" x14ac:dyDescent="0.2">
      <c r="C372" s="6"/>
      <c r="D372" s="6"/>
      <c r="E372" s="6"/>
      <c r="F372" s="6"/>
      <c r="G372" s="6"/>
      <c r="H372" s="6"/>
      <c r="I372" s="6"/>
      <c r="J372" s="6"/>
      <c r="K372" s="6"/>
      <c r="L372" s="6"/>
      <c r="M372" s="6"/>
      <c r="N372" s="6"/>
      <c r="O372" s="6"/>
    </row>
    <row r="373" spans="3:15" ht="12.75" customHeight="1" x14ac:dyDescent="0.2">
      <c r="C373" s="6"/>
      <c r="D373" s="6"/>
      <c r="E373" s="6"/>
      <c r="F373" s="6"/>
      <c r="G373" s="6"/>
      <c r="H373" s="6"/>
      <c r="I373" s="6"/>
      <c r="J373" s="6"/>
      <c r="K373" s="6"/>
      <c r="L373" s="6"/>
      <c r="M373" s="6"/>
      <c r="N373" s="6"/>
      <c r="O373" s="6"/>
    </row>
    <row r="374" spans="3:15" ht="12.75" customHeight="1" x14ac:dyDescent="0.2">
      <c r="C374" s="6"/>
      <c r="D374" s="6"/>
      <c r="E374" s="6"/>
      <c r="F374" s="6"/>
      <c r="G374" s="6"/>
      <c r="H374" s="6"/>
      <c r="I374" s="6"/>
      <c r="J374" s="6"/>
      <c r="K374" s="6"/>
      <c r="L374" s="6"/>
      <c r="M374" s="6"/>
      <c r="N374" s="6"/>
      <c r="O374" s="6"/>
    </row>
    <row r="375" spans="3:15" ht="12.75" customHeight="1" x14ac:dyDescent="0.2">
      <c r="C375" s="6"/>
      <c r="D375" s="6"/>
      <c r="E375" s="6"/>
      <c r="F375" s="6"/>
      <c r="G375" s="6"/>
      <c r="H375" s="6"/>
      <c r="I375" s="6"/>
      <c r="J375" s="6"/>
      <c r="K375" s="6"/>
      <c r="L375" s="6"/>
      <c r="M375" s="6"/>
      <c r="N375" s="6"/>
      <c r="O375" s="6"/>
    </row>
    <row r="376" spans="3:15" ht="12.75" customHeight="1" x14ac:dyDescent="0.2">
      <c r="C376" s="6"/>
      <c r="D376" s="6"/>
      <c r="E376" s="6"/>
      <c r="F376" s="6"/>
      <c r="G376" s="6"/>
      <c r="H376" s="6"/>
      <c r="I376" s="6"/>
      <c r="J376" s="6"/>
      <c r="K376" s="6"/>
      <c r="L376" s="6"/>
      <c r="M376" s="6"/>
      <c r="N376" s="6"/>
      <c r="O376" s="6"/>
    </row>
    <row r="377" spans="3:15" ht="12.75" customHeight="1" x14ac:dyDescent="0.2">
      <c r="C377" s="6"/>
      <c r="D377" s="6"/>
      <c r="E377" s="6"/>
      <c r="F377" s="6"/>
      <c r="G377" s="6"/>
      <c r="H377" s="6"/>
      <c r="I377" s="6"/>
      <c r="J377" s="6"/>
      <c r="K377" s="6"/>
      <c r="L377" s="6"/>
      <c r="M377" s="6"/>
      <c r="N377" s="6"/>
      <c r="O377" s="6"/>
    </row>
    <row r="378" spans="3:15" ht="12.75" customHeight="1" x14ac:dyDescent="0.2">
      <c r="C378" s="6"/>
      <c r="D378" s="6"/>
      <c r="E378" s="6"/>
      <c r="F378" s="6"/>
      <c r="G378" s="6"/>
      <c r="H378" s="6"/>
      <c r="I378" s="6"/>
      <c r="J378" s="6"/>
      <c r="K378" s="6"/>
      <c r="L378" s="6"/>
      <c r="M378" s="6"/>
      <c r="N378" s="6"/>
      <c r="O378" s="6"/>
    </row>
    <row r="379" spans="3:15" ht="12.75" customHeight="1" x14ac:dyDescent="0.2">
      <c r="C379" s="6"/>
      <c r="D379" s="6"/>
      <c r="E379" s="6"/>
      <c r="F379" s="6"/>
      <c r="G379" s="6"/>
      <c r="H379" s="6"/>
      <c r="I379" s="6"/>
      <c r="J379" s="6"/>
      <c r="K379" s="6"/>
      <c r="L379" s="6"/>
      <c r="M379" s="6"/>
      <c r="N379" s="6"/>
      <c r="O379" s="6"/>
    </row>
    <row r="380" spans="3:15" ht="12.75" customHeight="1" x14ac:dyDescent="0.2">
      <c r="C380" s="6"/>
      <c r="D380" s="6"/>
      <c r="E380" s="6"/>
      <c r="F380" s="6"/>
      <c r="G380" s="6"/>
      <c r="H380" s="6"/>
      <c r="I380" s="6"/>
      <c r="J380" s="6"/>
      <c r="K380" s="6"/>
      <c r="L380" s="6"/>
      <c r="M380" s="6"/>
      <c r="N380" s="6"/>
      <c r="O380" s="6"/>
    </row>
    <row r="381" spans="3:15" ht="12.75" customHeight="1" x14ac:dyDescent="0.2">
      <c r="C381" s="6"/>
      <c r="D381" s="6"/>
      <c r="E381" s="6"/>
      <c r="F381" s="6"/>
      <c r="G381" s="6"/>
      <c r="H381" s="6"/>
      <c r="I381" s="6"/>
      <c r="J381" s="6"/>
      <c r="K381" s="6"/>
      <c r="L381" s="6"/>
      <c r="M381" s="6"/>
      <c r="N381" s="6"/>
      <c r="O381" s="6"/>
    </row>
    <row r="382" spans="3:15" ht="12.75" customHeight="1" x14ac:dyDescent="0.2">
      <c r="C382" s="6"/>
      <c r="D382" s="6"/>
      <c r="E382" s="6"/>
      <c r="F382" s="6"/>
      <c r="G382" s="6"/>
      <c r="H382" s="6"/>
      <c r="I382" s="6"/>
      <c r="J382" s="6"/>
      <c r="K382" s="6"/>
      <c r="L382" s="6"/>
      <c r="M382" s="6"/>
      <c r="N382" s="6"/>
      <c r="O382" s="6"/>
    </row>
    <row r="383" spans="3:15" ht="12.75" customHeight="1" x14ac:dyDescent="0.2">
      <c r="C383" s="6"/>
      <c r="D383" s="6"/>
      <c r="E383" s="6"/>
      <c r="F383" s="6"/>
      <c r="G383" s="6"/>
      <c r="H383" s="6"/>
      <c r="I383" s="6"/>
      <c r="J383" s="6"/>
      <c r="K383" s="6"/>
      <c r="L383" s="6"/>
      <c r="M383" s="6"/>
      <c r="N383" s="6"/>
      <c r="O383" s="6"/>
    </row>
    <row r="384" spans="3:15" ht="12.75" customHeight="1" x14ac:dyDescent="0.2">
      <c r="C384" s="6"/>
      <c r="D384" s="6"/>
      <c r="E384" s="6"/>
      <c r="F384" s="6"/>
      <c r="G384" s="6"/>
      <c r="H384" s="6"/>
      <c r="I384" s="6"/>
      <c r="J384" s="6"/>
      <c r="K384" s="6"/>
      <c r="L384" s="6"/>
      <c r="M384" s="6"/>
      <c r="N384" s="6"/>
      <c r="O384" s="6"/>
    </row>
    <row r="385" spans="3:15" ht="12.75" customHeight="1" x14ac:dyDescent="0.2">
      <c r="C385" s="6"/>
      <c r="D385" s="6"/>
      <c r="E385" s="6"/>
      <c r="F385" s="6"/>
      <c r="G385" s="6"/>
      <c r="H385" s="6"/>
      <c r="I385" s="6"/>
      <c r="J385" s="6"/>
      <c r="K385" s="6"/>
      <c r="L385" s="6"/>
      <c r="M385" s="6"/>
      <c r="N385" s="6"/>
      <c r="O385" s="6"/>
    </row>
    <row r="386" spans="3:15" ht="12.75" customHeight="1" x14ac:dyDescent="0.2">
      <c r="C386" s="6"/>
      <c r="D386" s="6"/>
      <c r="E386" s="6"/>
      <c r="F386" s="6"/>
      <c r="G386" s="6"/>
      <c r="H386" s="6"/>
      <c r="I386" s="6"/>
      <c r="J386" s="6"/>
      <c r="K386" s="6"/>
      <c r="L386" s="6"/>
      <c r="M386" s="6"/>
      <c r="N386" s="6"/>
      <c r="O386" s="6"/>
    </row>
    <row r="387" spans="3:15" ht="12.75" customHeight="1" x14ac:dyDescent="0.2">
      <c r="C387" s="6"/>
      <c r="D387" s="6"/>
      <c r="E387" s="6"/>
      <c r="F387" s="6"/>
      <c r="G387" s="6"/>
      <c r="H387" s="6"/>
      <c r="I387" s="6"/>
      <c r="J387" s="6"/>
      <c r="K387" s="6"/>
      <c r="L387" s="6"/>
      <c r="M387" s="6"/>
      <c r="N387" s="6"/>
      <c r="O387" s="6"/>
    </row>
    <row r="388" spans="3:15" ht="12.75" customHeight="1" x14ac:dyDescent="0.2">
      <c r="C388" s="6"/>
      <c r="D388" s="6"/>
      <c r="E388" s="6"/>
      <c r="F388" s="6"/>
      <c r="G388" s="6"/>
      <c r="H388" s="6"/>
      <c r="I388" s="6"/>
      <c r="J388" s="6"/>
      <c r="K388" s="6"/>
      <c r="L388" s="6"/>
      <c r="M388" s="6"/>
      <c r="N388" s="6"/>
      <c r="O388" s="6"/>
    </row>
    <row r="389" spans="3:15" ht="12.75" customHeight="1" x14ac:dyDescent="0.2">
      <c r="C389" s="6"/>
      <c r="D389" s="6"/>
      <c r="E389" s="6"/>
      <c r="F389" s="6"/>
      <c r="G389" s="6"/>
      <c r="H389" s="6"/>
      <c r="I389" s="6"/>
      <c r="J389" s="6"/>
      <c r="K389" s="6"/>
      <c r="L389" s="6"/>
      <c r="M389" s="6"/>
      <c r="N389" s="6"/>
      <c r="O389" s="6"/>
    </row>
    <row r="390" spans="3:15" ht="12.75" customHeight="1" x14ac:dyDescent="0.2">
      <c r="C390" s="6"/>
      <c r="D390" s="6"/>
      <c r="E390" s="6"/>
      <c r="F390" s="6"/>
      <c r="G390" s="6"/>
      <c r="H390" s="6"/>
      <c r="I390" s="6"/>
      <c r="J390" s="6"/>
      <c r="K390" s="6"/>
      <c r="L390" s="6"/>
      <c r="M390" s="6"/>
      <c r="N390" s="6"/>
      <c r="O390" s="6"/>
    </row>
    <row r="391" spans="3:15" ht="12.75" customHeight="1" x14ac:dyDescent="0.2">
      <c r="C391" s="6"/>
      <c r="D391" s="6"/>
      <c r="E391" s="6"/>
      <c r="F391" s="6"/>
      <c r="G391" s="6"/>
      <c r="H391" s="6"/>
      <c r="I391" s="6"/>
      <c r="J391" s="6"/>
      <c r="K391" s="6"/>
      <c r="L391" s="6"/>
      <c r="M391" s="6"/>
      <c r="N391" s="6"/>
      <c r="O391" s="6"/>
    </row>
    <row r="392" spans="3:15" ht="12.75" customHeight="1" x14ac:dyDescent="0.2">
      <c r="C392" s="6"/>
      <c r="D392" s="6"/>
      <c r="E392" s="6"/>
      <c r="F392" s="6"/>
      <c r="G392" s="6"/>
      <c r="H392" s="6"/>
      <c r="I392" s="6"/>
      <c r="J392" s="6"/>
      <c r="K392" s="6"/>
      <c r="L392" s="6"/>
      <c r="M392" s="6"/>
      <c r="N392" s="6"/>
      <c r="O392" s="6"/>
    </row>
    <row r="393" spans="3:15" ht="12.75" customHeight="1" x14ac:dyDescent="0.2">
      <c r="C393" s="6"/>
      <c r="D393" s="6"/>
      <c r="E393" s="6"/>
      <c r="F393" s="6"/>
      <c r="G393" s="6"/>
      <c r="H393" s="6"/>
      <c r="I393" s="6"/>
      <c r="J393" s="6"/>
      <c r="K393" s="6"/>
      <c r="L393" s="6"/>
      <c r="M393" s="6"/>
      <c r="N393" s="6"/>
      <c r="O393" s="6"/>
    </row>
    <row r="394" spans="3:15" ht="12.75" customHeight="1" x14ac:dyDescent="0.2">
      <c r="C394" s="6"/>
      <c r="D394" s="6"/>
      <c r="E394" s="6"/>
      <c r="F394" s="6"/>
      <c r="G394" s="6"/>
      <c r="H394" s="6"/>
      <c r="I394" s="6"/>
      <c r="J394" s="6"/>
      <c r="K394" s="6"/>
      <c r="L394" s="6"/>
      <c r="M394" s="6"/>
      <c r="N394" s="6"/>
      <c r="O394" s="6"/>
    </row>
    <row r="395" spans="3:15" ht="12.75" customHeight="1" x14ac:dyDescent="0.2">
      <c r="C395" s="6"/>
      <c r="D395" s="6"/>
      <c r="E395" s="6"/>
      <c r="F395" s="6"/>
      <c r="G395" s="6"/>
      <c r="H395" s="6"/>
      <c r="I395" s="6"/>
      <c r="J395" s="6"/>
      <c r="K395" s="6"/>
      <c r="L395" s="6"/>
      <c r="M395" s="6"/>
      <c r="N395" s="6"/>
      <c r="O395" s="6"/>
    </row>
    <row r="396" spans="3:15" ht="12.75" customHeight="1" x14ac:dyDescent="0.2">
      <c r="C396" s="6"/>
      <c r="D396" s="6"/>
      <c r="E396" s="6"/>
      <c r="F396" s="6"/>
      <c r="G396" s="6"/>
      <c r="H396" s="6"/>
      <c r="I396" s="6"/>
      <c r="J396" s="6"/>
      <c r="K396" s="6"/>
      <c r="L396" s="6"/>
      <c r="M396" s="6"/>
      <c r="N396" s="6"/>
      <c r="O396" s="6"/>
    </row>
    <row r="397" spans="3:15" ht="12.75" customHeight="1" x14ac:dyDescent="0.2">
      <c r="C397" s="6"/>
      <c r="D397" s="6"/>
      <c r="E397" s="6"/>
      <c r="F397" s="6"/>
      <c r="G397" s="6"/>
      <c r="H397" s="6"/>
      <c r="I397" s="6"/>
      <c r="J397" s="6"/>
      <c r="K397" s="6"/>
      <c r="L397" s="6"/>
      <c r="M397" s="6"/>
      <c r="N397" s="6"/>
      <c r="O397" s="6"/>
    </row>
    <row r="398" spans="3:15" ht="12.75" customHeight="1" x14ac:dyDescent="0.2">
      <c r="C398" s="6"/>
      <c r="D398" s="6"/>
      <c r="E398" s="6"/>
      <c r="F398" s="6"/>
      <c r="G398" s="6"/>
      <c r="H398" s="6"/>
      <c r="I398" s="6"/>
      <c r="J398" s="6"/>
      <c r="K398" s="6"/>
      <c r="L398" s="6"/>
      <c r="M398" s="6"/>
      <c r="N398" s="6"/>
      <c r="O398" s="6"/>
    </row>
    <row r="399" spans="3:15" ht="12.75" customHeight="1" x14ac:dyDescent="0.2">
      <c r="C399" s="6"/>
      <c r="D399" s="6"/>
      <c r="E399" s="6"/>
      <c r="F399" s="6"/>
      <c r="G399" s="6"/>
      <c r="H399" s="6"/>
      <c r="I399" s="6"/>
      <c r="J399" s="6"/>
      <c r="K399" s="6"/>
      <c r="L399" s="6"/>
      <c r="M399" s="6"/>
      <c r="N399" s="6"/>
      <c r="O399" s="6"/>
    </row>
    <row r="400" spans="3:15" ht="12.75" customHeight="1" x14ac:dyDescent="0.2">
      <c r="C400" s="6"/>
      <c r="D400" s="6"/>
      <c r="E400" s="6"/>
      <c r="F400" s="6"/>
      <c r="G400" s="6"/>
      <c r="H400" s="6"/>
      <c r="I400" s="6"/>
      <c r="J400" s="6"/>
      <c r="K400" s="6"/>
      <c r="L400" s="6"/>
      <c r="M400" s="6"/>
      <c r="N400" s="6"/>
      <c r="O400" s="6"/>
    </row>
    <row r="401" spans="1:15" ht="12.75" customHeight="1" x14ac:dyDescent="0.2">
      <c r="C401" s="6"/>
      <c r="D401" s="6"/>
      <c r="E401" s="6"/>
      <c r="F401" s="6"/>
      <c r="G401" s="6"/>
      <c r="H401" s="6"/>
      <c r="I401" s="6"/>
      <c r="J401" s="6"/>
      <c r="K401" s="6"/>
      <c r="L401" s="6"/>
      <c r="M401" s="6"/>
      <c r="N401" s="6"/>
      <c r="O401" s="6"/>
    </row>
    <row r="402" spans="1:15" ht="12.75" customHeight="1" x14ac:dyDescent="0.2">
      <c r="C402" s="6"/>
      <c r="D402" s="6"/>
      <c r="E402" s="6"/>
      <c r="F402" s="6"/>
      <c r="G402" s="6"/>
      <c r="H402" s="6"/>
      <c r="I402" s="6"/>
      <c r="J402" s="6"/>
      <c r="K402" s="6"/>
      <c r="L402" s="6"/>
      <c r="M402" s="6"/>
      <c r="N402" s="6"/>
      <c r="O402" s="6"/>
    </row>
    <row r="403" spans="1:15" ht="12.75" customHeight="1" x14ac:dyDescent="0.2">
      <c r="C403" s="6"/>
      <c r="D403" s="6"/>
      <c r="E403" s="6"/>
      <c r="F403" s="6"/>
      <c r="G403" s="6"/>
      <c r="H403" s="6"/>
      <c r="I403" s="6"/>
      <c r="J403" s="6"/>
      <c r="K403" s="6"/>
      <c r="L403" s="6"/>
      <c r="M403" s="6"/>
      <c r="N403" s="6"/>
      <c r="O403" s="6"/>
    </row>
    <row r="404" spans="1:15" ht="12.75" customHeight="1" x14ac:dyDescent="0.2">
      <c r="C404" s="6"/>
      <c r="D404" s="6"/>
      <c r="E404" s="6"/>
      <c r="F404" s="6"/>
      <c r="G404" s="6"/>
      <c r="H404" s="6"/>
      <c r="I404" s="6"/>
      <c r="J404" s="6"/>
      <c r="K404" s="6"/>
      <c r="L404" s="6"/>
      <c r="M404" s="6"/>
      <c r="N404" s="6"/>
      <c r="O404" s="6"/>
    </row>
    <row r="405" spans="1:15" ht="12.75" customHeight="1" x14ac:dyDescent="0.2">
      <c r="C405" s="6"/>
      <c r="D405" s="6"/>
      <c r="E405" s="6"/>
      <c r="F405" s="6"/>
      <c r="G405" s="6"/>
      <c r="H405" s="6"/>
      <c r="I405" s="6"/>
      <c r="J405" s="6"/>
      <c r="K405" s="6"/>
      <c r="L405" s="6"/>
      <c r="M405" s="6"/>
      <c r="N405" s="6"/>
      <c r="O405" s="6"/>
    </row>
    <row r="406" spans="1:15" ht="12.75" customHeight="1" x14ac:dyDescent="0.2">
      <c r="C406" s="6"/>
      <c r="D406" s="6"/>
      <c r="E406" s="6"/>
      <c r="F406" s="6"/>
      <c r="G406" s="6"/>
      <c r="H406" s="6"/>
      <c r="I406" s="6"/>
      <c r="J406" s="6"/>
      <c r="K406" s="6"/>
      <c r="L406" s="6"/>
      <c r="M406" s="6"/>
      <c r="N406" s="6"/>
      <c r="O406" s="6"/>
    </row>
    <row r="407" spans="1:15" ht="12.75" customHeight="1" x14ac:dyDescent="0.2">
      <c r="C407" s="6"/>
      <c r="D407" s="6"/>
      <c r="E407" s="6"/>
      <c r="F407" s="6"/>
      <c r="G407" s="6"/>
      <c r="H407" s="6"/>
      <c r="I407" s="6"/>
      <c r="J407" s="6"/>
      <c r="K407" s="6"/>
      <c r="L407" s="6"/>
      <c r="M407" s="6"/>
      <c r="N407" s="6"/>
      <c r="O407" s="6"/>
    </row>
    <row r="408" spans="1:15" ht="12.75" customHeight="1" x14ac:dyDescent="0.2">
      <c r="C408" s="6"/>
      <c r="D408" s="6"/>
      <c r="E408" s="6"/>
      <c r="F408" s="6"/>
      <c r="G408" s="6"/>
      <c r="H408" s="6"/>
      <c r="I408" s="6"/>
      <c r="J408" s="6"/>
      <c r="K408" s="6"/>
      <c r="L408" s="6"/>
      <c r="M408" s="6"/>
      <c r="N408" s="6"/>
      <c r="O408" s="6"/>
    </row>
    <row r="409" spans="1:15" ht="12.75" customHeight="1" x14ac:dyDescent="0.2">
      <c r="C409" s="6"/>
      <c r="D409" s="6"/>
      <c r="E409" s="6"/>
      <c r="F409" s="6"/>
      <c r="G409" s="6"/>
      <c r="H409" s="6"/>
      <c r="I409" s="6"/>
      <c r="J409" s="6"/>
      <c r="K409" s="6"/>
      <c r="L409" s="6"/>
      <c r="M409" s="6"/>
      <c r="N409" s="6"/>
      <c r="O409" s="6"/>
    </row>
    <row r="410" spans="1:15" ht="12.75" customHeight="1" x14ac:dyDescent="0.2">
      <c r="C410" s="6"/>
      <c r="D410" s="6"/>
      <c r="E410" s="6"/>
      <c r="F410" s="6"/>
      <c r="G410" s="6"/>
      <c r="H410" s="6"/>
      <c r="I410" s="6"/>
      <c r="J410" s="6"/>
      <c r="K410" s="6"/>
      <c r="L410" s="6"/>
      <c r="M410" s="6"/>
      <c r="N410" s="6"/>
      <c r="O410" s="6"/>
    </row>
    <row r="411" spans="1:15" ht="12.75" customHeight="1" x14ac:dyDescent="0.2">
      <c r="C411" s="6"/>
      <c r="D411" s="6"/>
      <c r="E411" s="6"/>
      <c r="F411" s="6"/>
      <c r="G411" s="6"/>
      <c r="H411" s="6"/>
      <c r="I411" s="6"/>
      <c r="J411" s="6"/>
      <c r="K411" s="6"/>
      <c r="L411" s="6"/>
      <c r="M411" s="6"/>
      <c r="N411" s="6"/>
      <c r="O411" s="6"/>
    </row>
    <row r="412" spans="1:15" ht="12.75" customHeight="1" x14ac:dyDescent="0.2">
      <c r="C412" s="6"/>
      <c r="D412" s="6"/>
      <c r="E412" s="6"/>
      <c r="F412" s="6"/>
      <c r="G412" s="6"/>
      <c r="H412" s="6"/>
      <c r="I412" s="6"/>
      <c r="J412" s="6"/>
      <c r="K412" s="6"/>
      <c r="L412" s="6"/>
      <c r="M412" s="6"/>
      <c r="N412" s="6"/>
      <c r="O412" s="6"/>
    </row>
    <row r="413" spans="1:15" ht="12.75" customHeight="1" x14ac:dyDescent="0.2">
      <c r="C413" s="6"/>
      <c r="D413" s="6"/>
      <c r="E413" s="6"/>
      <c r="F413" s="6"/>
      <c r="G413" s="6"/>
      <c r="H413" s="6"/>
      <c r="I413" s="6"/>
      <c r="J413" s="6"/>
      <c r="K413" s="6"/>
      <c r="L413" s="6"/>
      <c r="M413" s="6"/>
      <c r="N413" s="6"/>
      <c r="O413" s="6"/>
    </row>
    <row r="414" spans="1:15" ht="12.75" customHeight="1" x14ac:dyDescent="0.2">
      <c r="C414" s="6"/>
      <c r="D414" s="6"/>
      <c r="E414" s="6"/>
      <c r="F414" s="6"/>
      <c r="G414" s="6"/>
      <c r="H414" s="6"/>
      <c r="I414" s="6"/>
      <c r="J414" s="6"/>
      <c r="K414" s="6"/>
      <c r="L414" s="6"/>
      <c r="M414" s="6"/>
      <c r="N414" s="6"/>
      <c r="O414" s="6"/>
    </row>
    <row r="415" spans="1:15" ht="12.75" customHeight="1" x14ac:dyDescent="0.2">
      <c r="A415" s="12"/>
      <c r="C415" s="6"/>
      <c r="D415" s="6"/>
      <c r="E415" s="6"/>
      <c r="F415" s="6"/>
      <c r="G415" s="6"/>
      <c r="H415" s="6"/>
      <c r="I415" s="6"/>
      <c r="J415" s="6"/>
      <c r="K415" s="6"/>
      <c r="L415" s="6"/>
      <c r="M415" s="6"/>
      <c r="N415" s="6"/>
      <c r="O415" s="6"/>
    </row>
    <row r="416" spans="1:15" ht="12.75" customHeight="1" x14ac:dyDescent="0.2">
      <c r="A416" s="12"/>
      <c r="C416" s="6"/>
      <c r="D416" s="6"/>
      <c r="E416" s="6"/>
      <c r="F416" s="6"/>
      <c r="G416" s="6"/>
      <c r="H416" s="6"/>
      <c r="I416" s="6"/>
      <c r="J416" s="6"/>
      <c r="K416" s="6"/>
      <c r="L416" s="6"/>
      <c r="M416" s="6"/>
      <c r="N416" s="6"/>
      <c r="O416" s="6"/>
    </row>
    <row r="417" spans="1:15" ht="12.75" customHeight="1" x14ac:dyDescent="0.2">
      <c r="A417" s="12"/>
      <c r="C417" s="6"/>
      <c r="D417" s="6"/>
      <c r="E417" s="6"/>
      <c r="F417" s="6"/>
      <c r="G417" s="6"/>
      <c r="H417" s="6"/>
      <c r="I417" s="6"/>
      <c r="J417" s="6"/>
      <c r="K417" s="6"/>
      <c r="L417" s="6"/>
      <c r="M417" s="6"/>
      <c r="N417" s="6"/>
      <c r="O417" s="6"/>
    </row>
    <row r="418" spans="1:15" ht="12.75" customHeight="1" x14ac:dyDescent="0.2">
      <c r="C418" s="6"/>
      <c r="D418" s="6"/>
      <c r="E418" s="6"/>
      <c r="F418" s="6"/>
      <c r="G418" s="6"/>
      <c r="H418" s="6"/>
      <c r="I418" s="6"/>
      <c r="J418" s="6"/>
      <c r="K418" s="6"/>
      <c r="L418" s="6"/>
      <c r="M418" s="6"/>
      <c r="N418" s="6"/>
      <c r="O418" s="6"/>
    </row>
    <row r="419" spans="1:15" ht="12.75" customHeight="1" x14ac:dyDescent="0.2">
      <c r="C419" s="6"/>
      <c r="D419" s="6"/>
      <c r="E419" s="6"/>
      <c r="F419" s="6"/>
      <c r="G419" s="6"/>
      <c r="H419" s="6"/>
      <c r="I419" s="6"/>
      <c r="J419" s="6"/>
      <c r="K419" s="6"/>
      <c r="L419" s="6"/>
      <c r="M419" s="6"/>
      <c r="N419" s="6"/>
      <c r="O419" s="6"/>
    </row>
    <row r="420" spans="1:15" ht="12.75" customHeight="1" x14ac:dyDescent="0.2">
      <c r="C420" s="6"/>
      <c r="D420" s="6"/>
      <c r="E420" s="6"/>
      <c r="F420" s="6"/>
      <c r="G420" s="6"/>
      <c r="H420" s="6"/>
      <c r="I420" s="6"/>
      <c r="J420" s="6"/>
      <c r="K420" s="6"/>
      <c r="L420" s="6"/>
      <c r="M420" s="6"/>
      <c r="N420" s="6"/>
      <c r="O420" s="6"/>
    </row>
    <row r="421" spans="1:15" ht="12.75" customHeight="1" x14ac:dyDescent="0.2">
      <c r="A421" s="25"/>
      <c r="C421" s="6"/>
      <c r="D421" s="6"/>
      <c r="E421" s="6"/>
      <c r="F421" s="6"/>
      <c r="G421" s="6"/>
      <c r="H421" s="6"/>
      <c r="I421" s="6"/>
      <c r="J421" s="6"/>
      <c r="K421" s="6"/>
      <c r="L421" s="6"/>
      <c r="M421" s="6"/>
      <c r="N421" s="6"/>
      <c r="O421" s="6"/>
    </row>
    <row r="422" spans="1:15" ht="12.75" customHeight="1" x14ac:dyDescent="0.2">
      <c r="A422" s="33"/>
      <c r="C422" s="6"/>
      <c r="D422" s="6"/>
      <c r="E422" s="6"/>
      <c r="F422" s="6"/>
      <c r="G422" s="6"/>
      <c r="H422" s="6"/>
      <c r="I422" s="6"/>
      <c r="J422" s="6"/>
      <c r="K422" s="6"/>
      <c r="L422" s="6"/>
      <c r="M422" s="6"/>
      <c r="N422" s="6"/>
      <c r="O422" s="6"/>
    </row>
    <row r="423" spans="1:15" ht="12.75" customHeight="1" x14ac:dyDescent="0.2">
      <c r="A423" s="12"/>
      <c r="C423" s="6"/>
      <c r="D423" s="6"/>
      <c r="E423" s="6"/>
      <c r="F423" s="6"/>
      <c r="G423" s="6"/>
      <c r="H423" s="6"/>
      <c r="I423" s="6"/>
      <c r="J423" s="6"/>
      <c r="K423" s="6"/>
      <c r="L423" s="6"/>
      <c r="M423" s="6"/>
      <c r="N423" s="6"/>
      <c r="O423" s="6"/>
    </row>
    <row r="424" spans="1:15" ht="12.75" customHeight="1" x14ac:dyDescent="0.2">
      <c r="C424" s="6"/>
      <c r="D424" s="6"/>
      <c r="E424" s="6"/>
      <c r="F424" s="6"/>
      <c r="G424" s="6"/>
      <c r="H424" s="6"/>
      <c r="I424" s="6"/>
      <c r="J424" s="6"/>
      <c r="K424" s="6"/>
      <c r="L424" s="6"/>
      <c r="M424" s="6"/>
      <c r="N424" s="6"/>
      <c r="O424" s="6"/>
    </row>
    <row r="425" spans="1:15" ht="12.75" customHeight="1" x14ac:dyDescent="0.2">
      <c r="C425" s="6"/>
      <c r="D425" s="6"/>
      <c r="E425" s="6"/>
      <c r="F425" s="6"/>
      <c r="G425" s="6"/>
      <c r="H425" s="6"/>
      <c r="I425" s="6"/>
      <c r="J425" s="6"/>
      <c r="K425" s="6"/>
      <c r="L425" s="6"/>
      <c r="M425" s="6"/>
      <c r="N425" s="6"/>
      <c r="O425" s="6"/>
    </row>
    <row r="426" spans="1:15" ht="12.75" customHeight="1" x14ac:dyDescent="0.2">
      <c r="C426" s="6"/>
      <c r="D426" s="6"/>
      <c r="E426" s="6"/>
      <c r="F426" s="6"/>
      <c r="G426" s="6"/>
      <c r="H426" s="6"/>
      <c r="I426" s="6"/>
      <c r="J426" s="6"/>
      <c r="K426" s="6"/>
      <c r="L426" s="6"/>
      <c r="M426" s="6"/>
      <c r="N426" s="6"/>
      <c r="O426" s="6"/>
    </row>
    <row r="427" spans="1:15" ht="12.75" customHeight="1" x14ac:dyDescent="0.2">
      <c r="C427" s="6"/>
      <c r="D427" s="6"/>
      <c r="E427" s="6"/>
      <c r="F427" s="6"/>
      <c r="G427" s="6"/>
      <c r="H427" s="6"/>
      <c r="I427" s="6"/>
      <c r="J427" s="6"/>
      <c r="K427" s="6"/>
      <c r="L427" s="6"/>
      <c r="M427" s="6"/>
      <c r="N427" s="6"/>
      <c r="O427" s="6"/>
    </row>
    <row r="428" spans="1:15" ht="12.75" customHeight="1" x14ac:dyDescent="0.2">
      <c r="C428" s="6"/>
      <c r="D428" s="6"/>
      <c r="E428" s="6"/>
      <c r="F428" s="6"/>
      <c r="G428" s="6"/>
      <c r="H428" s="6"/>
      <c r="I428" s="6"/>
      <c r="J428" s="6"/>
      <c r="K428" s="6"/>
      <c r="L428" s="6"/>
      <c r="M428" s="6"/>
      <c r="N428" s="6"/>
      <c r="O428" s="6"/>
    </row>
    <row r="429" spans="1:15" ht="12.75" customHeight="1" x14ac:dyDescent="0.2">
      <c r="C429" s="6"/>
      <c r="D429" s="6"/>
      <c r="E429" s="6"/>
      <c r="F429" s="6"/>
      <c r="G429" s="6"/>
      <c r="H429" s="6"/>
      <c r="I429" s="6"/>
      <c r="J429" s="6"/>
      <c r="K429" s="6"/>
      <c r="L429" s="6"/>
      <c r="M429" s="6"/>
      <c r="N429" s="6"/>
      <c r="O429" s="6"/>
    </row>
    <row r="430" spans="1:15" ht="12.75" customHeight="1" x14ac:dyDescent="0.2">
      <c r="C430" s="6"/>
      <c r="D430" s="6"/>
      <c r="E430" s="6"/>
      <c r="F430" s="6"/>
      <c r="G430" s="6"/>
      <c r="H430" s="6"/>
      <c r="I430" s="6"/>
      <c r="J430" s="6"/>
      <c r="K430" s="6"/>
      <c r="L430" s="6"/>
      <c r="M430" s="6"/>
      <c r="N430" s="6"/>
      <c r="O430" s="6"/>
    </row>
    <row r="431" spans="1:15" ht="12.75" customHeight="1" x14ac:dyDescent="0.2">
      <c r="C431" s="6"/>
      <c r="D431" s="6"/>
      <c r="E431" s="6"/>
      <c r="F431" s="6"/>
      <c r="G431" s="6"/>
      <c r="H431" s="6"/>
      <c r="I431" s="6"/>
      <c r="J431" s="6"/>
      <c r="K431" s="6"/>
      <c r="L431" s="6"/>
      <c r="M431" s="6"/>
      <c r="N431" s="6"/>
      <c r="O431" s="6"/>
    </row>
    <row r="432" spans="1:15" ht="12.75" customHeight="1" x14ac:dyDescent="0.2">
      <c r="C432" s="6"/>
      <c r="D432" s="6"/>
      <c r="E432" s="6"/>
      <c r="F432" s="6"/>
      <c r="G432" s="6"/>
      <c r="H432" s="6"/>
      <c r="I432" s="6"/>
      <c r="J432" s="6"/>
      <c r="K432" s="6"/>
      <c r="L432" s="6"/>
      <c r="M432" s="6"/>
      <c r="N432" s="6"/>
      <c r="O432" s="6"/>
    </row>
    <row r="433" spans="3:15" ht="12.75" customHeight="1" x14ac:dyDescent="0.2">
      <c r="C433" s="6"/>
      <c r="D433" s="6"/>
      <c r="E433" s="6"/>
      <c r="F433" s="6"/>
      <c r="G433" s="6"/>
      <c r="H433" s="6"/>
      <c r="I433" s="6"/>
      <c r="J433" s="6"/>
      <c r="K433" s="6"/>
      <c r="L433" s="6"/>
      <c r="M433" s="6"/>
      <c r="N433" s="6"/>
      <c r="O433" s="6"/>
    </row>
    <row r="434" spans="3:15" ht="12.75" customHeight="1" x14ac:dyDescent="0.2">
      <c r="C434" s="6"/>
      <c r="D434" s="6"/>
      <c r="E434" s="6"/>
      <c r="F434" s="6"/>
      <c r="G434" s="6"/>
      <c r="H434" s="6"/>
      <c r="I434" s="6"/>
      <c r="J434" s="6"/>
      <c r="K434" s="6"/>
      <c r="L434" s="6"/>
      <c r="M434" s="6"/>
      <c r="N434" s="6"/>
      <c r="O434" s="6"/>
    </row>
    <row r="435" spans="3:15" ht="12.75" customHeight="1" x14ac:dyDescent="0.2">
      <c r="C435" s="6"/>
      <c r="D435" s="6"/>
      <c r="E435" s="6"/>
      <c r="F435" s="6"/>
      <c r="G435" s="6"/>
      <c r="H435" s="6"/>
      <c r="I435" s="6"/>
      <c r="J435" s="6"/>
      <c r="K435" s="6"/>
      <c r="L435" s="6"/>
      <c r="M435" s="6"/>
      <c r="N435" s="6"/>
      <c r="O435" s="6"/>
    </row>
    <row r="436" spans="3:15" ht="12.75" customHeight="1" x14ac:dyDescent="0.2">
      <c r="C436" s="6"/>
      <c r="D436" s="6"/>
      <c r="E436" s="6"/>
      <c r="F436" s="6"/>
      <c r="G436" s="6"/>
      <c r="H436" s="6"/>
      <c r="I436" s="6"/>
      <c r="J436" s="6"/>
      <c r="K436" s="6"/>
      <c r="L436" s="6"/>
      <c r="M436" s="6"/>
      <c r="N436" s="6"/>
      <c r="O436" s="6"/>
    </row>
    <row r="437" spans="3:15" ht="12.75" customHeight="1" x14ac:dyDescent="0.2">
      <c r="C437" s="6"/>
      <c r="D437" s="6"/>
      <c r="E437" s="6"/>
      <c r="F437" s="6"/>
      <c r="G437" s="6"/>
      <c r="H437" s="6"/>
      <c r="I437" s="6"/>
      <c r="J437" s="6"/>
      <c r="K437" s="6"/>
      <c r="L437" s="6"/>
      <c r="M437" s="6"/>
      <c r="N437" s="6"/>
      <c r="O437" s="6"/>
    </row>
    <row r="438" spans="3:15" ht="12.75" customHeight="1" x14ac:dyDescent="0.2">
      <c r="C438" s="6"/>
      <c r="D438" s="6"/>
      <c r="E438" s="6"/>
      <c r="F438" s="6"/>
      <c r="G438" s="6"/>
      <c r="H438" s="6"/>
      <c r="I438" s="6"/>
      <c r="J438" s="6"/>
      <c r="K438" s="6"/>
      <c r="L438" s="6"/>
      <c r="M438" s="6"/>
      <c r="N438" s="6"/>
      <c r="O438" s="6"/>
    </row>
    <row r="439" spans="3:15" ht="12.75" customHeight="1" x14ac:dyDescent="0.2">
      <c r="C439" s="6"/>
      <c r="D439" s="6"/>
      <c r="E439" s="6"/>
      <c r="F439" s="6"/>
      <c r="G439" s="6"/>
      <c r="H439" s="6"/>
      <c r="I439" s="6"/>
      <c r="J439" s="6"/>
      <c r="K439" s="6"/>
      <c r="L439" s="6"/>
      <c r="M439" s="6"/>
      <c r="N439" s="6"/>
      <c r="O439" s="6"/>
    </row>
    <row r="440" spans="3:15" ht="12.75" customHeight="1" x14ac:dyDescent="0.2">
      <c r="C440" s="6"/>
      <c r="D440" s="6"/>
      <c r="E440" s="6"/>
      <c r="F440" s="6"/>
      <c r="G440" s="6"/>
      <c r="H440" s="6"/>
      <c r="I440" s="6"/>
      <c r="J440" s="6"/>
      <c r="K440" s="6"/>
      <c r="L440" s="6"/>
      <c r="M440" s="6"/>
      <c r="N440" s="6"/>
      <c r="O440" s="6"/>
    </row>
    <row r="441" spans="3:15" ht="12.75" customHeight="1" x14ac:dyDescent="0.2">
      <c r="C441" s="6"/>
      <c r="D441" s="6"/>
      <c r="E441" s="6"/>
      <c r="F441" s="6"/>
      <c r="G441" s="6"/>
      <c r="H441" s="6"/>
      <c r="I441" s="6"/>
      <c r="J441" s="6"/>
      <c r="K441" s="6"/>
      <c r="L441" s="6"/>
      <c r="M441" s="6"/>
      <c r="N441" s="6"/>
      <c r="O441" s="6"/>
    </row>
    <row r="442" spans="3:15" ht="12.75" customHeight="1" x14ac:dyDescent="0.2">
      <c r="C442" s="6"/>
      <c r="D442" s="6"/>
      <c r="E442" s="6"/>
      <c r="F442" s="6"/>
      <c r="G442" s="6"/>
      <c r="H442" s="6"/>
      <c r="I442" s="6"/>
      <c r="J442" s="6"/>
      <c r="K442" s="6"/>
      <c r="L442" s="6"/>
      <c r="M442" s="6"/>
      <c r="N442" s="6"/>
      <c r="O442" s="6"/>
    </row>
    <row r="443" spans="3:15" ht="12.75" customHeight="1" x14ac:dyDescent="0.2">
      <c r="C443" s="6"/>
      <c r="D443" s="6"/>
      <c r="E443" s="6"/>
      <c r="F443" s="6"/>
      <c r="G443" s="6"/>
      <c r="H443" s="6"/>
      <c r="I443" s="6"/>
      <c r="J443" s="6"/>
      <c r="K443" s="6"/>
      <c r="L443" s="6"/>
      <c r="M443" s="6"/>
      <c r="N443" s="6"/>
      <c r="O443" s="6"/>
    </row>
    <row r="444" spans="3:15" ht="12.75" customHeight="1" x14ac:dyDescent="0.2">
      <c r="C444" s="6"/>
      <c r="D444" s="6"/>
      <c r="E444" s="6"/>
      <c r="F444" s="6"/>
      <c r="G444" s="6"/>
      <c r="H444" s="6"/>
      <c r="I444" s="6"/>
      <c r="J444" s="6"/>
      <c r="K444" s="6"/>
      <c r="L444" s="6"/>
      <c r="M444" s="6"/>
      <c r="N444" s="6"/>
      <c r="O444" s="6"/>
    </row>
    <row r="445" spans="3:15" ht="12.75" customHeight="1" x14ac:dyDescent="0.2">
      <c r="C445" s="6"/>
      <c r="D445" s="6"/>
      <c r="E445" s="6"/>
      <c r="F445" s="6"/>
      <c r="G445" s="6"/>
      <c r="H445" s="6"/>
      <c r="I445" s="6"/>
      <c r="J445" s="6"/>
      <c r="K445" s="6"/>
      <c r="L445" s="6"/>
      <c r="M445" s="6"/>
      <c r="N445" s="6"/>
      <c r="O445" s="6"/>
    </row>
    <row r="446" spans="3:15" ht="12.75" customHeight="1" x14ac:dyDescent="0.2">
      <c r="C446" s="6"/>
      <c r="D446" s="6"/>
      <c r="E446" s="6"/>
      <c r="F446" s="6"/>
      <c r="G446" s="6"/>
      <c r="H446" s="6"/>
      <c r="I446" s="6"/>
      <c r="J446" s="6"/>
      <c r="K446" s="6"/>
      <c r="L446" s="6"/>
      <c r="M446" s="6"/>
      <c r="N446" s="6"/>
      <c r="O446" s="6"/>
    </row>
    <row r="447" spans="3:15" ht="12.75" customHeight="1" x14ac:dyDescent="0.2">
      <c r="C447" s="6"/>
      <c r="D447" s="6"/>
      <c r="E447" s="6"/>
      <c r="F447" s="6"/>
      <c r="G447" s="6"/>
      <c r="H447" s="6"/>
      <c r="I447" s="6"/>
      <c r="J447" s="6"/>
      <c r="K447" s="6"/>
      <c r="L447" s="6"/>
      <c r="M447" s="6"/>
      <c r="N447" s="6"/>
      <c r="O447" s="6"/>
    </row>
    <row r="448" spans="3:15" ht="12.75" customHeight="1" x14ac:dyDescent="0.2">
      <c r="C448" s="6"/>
      <c r="D448" s="6"/>
      <c r="E448" s="6"/>
      <c r="F448" s="6"/>
      <c r="G448" s="6"/>
      <c r="H448" s="6"/>
      <c r="I448" s="6"/>
      <c r="J448" s="6"/>
      <c r="K448" s="6"/>
      <c r="L448" s="6"/>
      <c r="M448" s="6"/>
      <c r="N448" s="6"/>
      <c r="O448" s="6"/>
    </row>
    <row r="449" spans="3:15" ht="12.75" customHeight="1" x14ac:dyDescent="0.2">
      <c r="C449" s="6"/>
      <c r="D449" s="6"/>
      <c r="E449" s="6"/>
      <c r="F449" s="6"/>
      <c r="G449" s="6"/>
      <c r="H449" s="6"/>
      <c r="I449" s="6"/>
      <c r="J449" s="6"/>
      <c r="K449" s="6"/>
      <c r="L449" s="6"/>
      <c r="M449" s="6"/>
      <c r="N449" s="6"/>
      <c r="O449" s="6"/>
    </row>
    <row r="450" spans="3:15" ht="12.75" customHeight="1" x14ac:dyDescent="0.2">
      <c r="C450" s="6"/>
      <c r="D450" s="6"/>
      <c r="E450" s="6"/>
      <c r="F450" s="6"/>
      <c r="G450" s="6"/>
      <c r="H450" s="6"/>
      <c r="I450" s="6"/>
      <c r="J450" s="6"/>
      <c r="K450" s="6"/>
      <c r="L450" s="6"/>
      <c r="M450" s="6"/>
      <c r="N450" s="6"/>
      <c r="O450" s="6"/>
    </row>
    <row r="451" spans="3:15" ht="12.75" customHeight="1" x14ac:dyDescent="0.2">
      <c r="C451" s="6"/>
      <c r="D451" s="6"/>
      <c r="E451" s="6"/>
      <c r="F451" s="6"/>
      <c r="G451" s="6"/>
      <c r="H451" s="6"/>
      <c r="I451" s="6"/>
      <c r="J451" s="6"/>
      <c r="K451" s="6"/>
      <c r="L451" s="6"/>
      <c r="M451" s="6"/>
      <c r="N451" s="6"/>
      <c r="O451" s="6"/>
    </row>
    <row r="452" spans="3:15" ht="12.75" customHeight="1" x14ac:dyDescent="0.2">
      <c r="C452" s="6"/>
      <c r="D452" s="6"/>
      <c r="E452" s="6"/>
      <c r="F452" s="6"/>
      <c r="G452" s="6"/>
      <c r="H452" s="6"/>
      <c r="I452" s="6"/>
      <c r="J452" s="6"/>
      <c r="K452" s="6"/>
      <c r="L452" s="6"/>
      <c r="M452" s="6"/>
      <c r="N452" s="6"/>
      <c r="O452" s="6"/>
    </row>
    <row r="453" spans="3:15" ht="12.75" customHeight="1" x14ac:dyDescent="0.2">
      <c r="C453" s="6"/>
      <c r="D453" s="6"/>
      <c r="E453" s="6"/>
      <c r="F453" s="6"/>
      <c r="G453" s="6"/>
      <c r="H453" s="6"/>
      <c r="I453" s="6"/>
      <c r="J453" s="6"/>
      <c r="K453" s="6"/>
      <c r="L453" s="6"/>
      <c r="M453" s="6"/>
      <c r="N453" s="6"/>
      <c r="O453" s="6"/>
    </row>
    <row r="454" spans="3:15" ht="12.75" customHeight="1" x14ac:dyDescent="0.2">
      <c r="C454" s="6"/>
      <c r="D454" s="6"/>
      <c r="E454" s="6"/>
      <c r="F454" s="6"/>
      <c r="G454" s="6"/>
      <c r="H454" s="6"/>
      <c r="I454" s="6"/>
      <c r="J454" s="6"/>
      <c r="K454" s="6"/>
      <c r="L454" s="6"/>
      <c r="M454" s="6"/>
      <c r="N454" s="6"/>
      <c r="O454" s="6"/>
    </row>
    <row r="455" spans="3:15" ht="12.75" customHeight="1" x14ac:dyDescent="0.2">
      <c r="C455" s="6"/>
      <c r="D455" s="6"/>
      <c r="E455" s="6"/>
      <c r="F455" s="6"/>
      <c r="G455" s="6"/>
      <c r="H455" s="6"/>
      <c r="I455" s="6"/>
      <c r="J455" s="6"/>
      <c r="K455" s="6"/>
      <c r="L455" s="6"/>
      <c r="M455" s="6"/>
      <c r="N455" s="6"/>
      <c r="O455" s="6"/>
    </row>
    <row r="456" spans="3:15" ht="12.75" customHeight="1" x14ac:dyDescent="0.2">
      <c r="C456" s="6"/>
      <c r="D456" s="6"/>
      <c r="E456" s="6"/>
      <c r="F456" s="6"/>
      <c r="G456" s="6"/>
      <c r="H456" s="6"/>
      <c r="I456" s="6"/>
      <c r="J456" s="6"/>
      <c r="K456" s="6"/>
      <c r="L456" s="6"/>
      <c r="M456" s="6"/>
      <c r="N456" s="6"/>
      <c r="O456" s="6"/>
    </row>
    <row r="457" spans="3:15" ht="12.75" customHeight="1" x14ac:dyDescent="0.2">
      <c r="C457" s="6"/>
      <c r="D457" s="6"/>
      <c r="E457" s="6"/>
      <c r="F457" s="6"/>
      <c r="G457" s="6"/>
      <c r="H457" s="6"/>
      <c r="I457" s="6"/>
      <c r="J457" s="6"/>
      <c r="K457" s="6"/>
      <c r="L457" s="6"/>
      <c r="M457" s="6"/>
      <c r="N457" s="6"/>
      <c r="O457" s="6"/>
    </row>
    <row r="458" spans="3:15" ht="12.75" customHeight="1" x14ac:dyDescent="0.2">
      <c r="C458" s="6"/>
      <c r="D458" s="6"/>
      <c r="E458" s="6"/>
      <c r="F458" s="6"/>
      <c r="G458" s="6"/>
      <c r="H458" s="6"/>
      <c r="I458" s="6"/>
      <c r="J458" s="6"/>
      <c r="K458" s="6"/>
      <c r="L458" s="6"/>
      <c r="M458" s="6"/>
      <c r="N458" s="6"/>
      <c r="O458" s="6"/>
    </row>
    <row r="459" spans="3:15" ht="12.75" customHeight="1" x14ac:dyDescent="0.2">
      <c r="C459" s="6"/>
      <c r="D459" s="6"/>
      <c r="E459" s="6"/>
      <c r="F459" s="6"/>
      <c r="G459" s="6"/>
      <c r="H459" s="6"/>
      <c r="I459" s="6"/>
      <c r="J459" s="6"/>
      <c r="K459" s="6"/>
      <c r="L459" s="6"/>
      <c r="M459" s="6"/>
      <c r="N459" s="6"/>
      <c r="O459" s="6"/>
    </row>
    <row r="460" spans="3:15" ht="12.75" customHeight="1" x14ac:dyDescent="0.2">
      <c r="C460" s="6"/>
      <c r="D460" s="6"/>
      <c r="E460" s="6"/>
      <c r="F460" s="6"/>
      <c r="G460" s="6"/>
      <c r="H460" s="6"/>
      <c r="I460" s="6"/>
      <c r="J460" s="6"/>
      <c r="K460" s="6"/>
      <c r="L460" s="6"/>
      <c r="M460" s="6"/>
      <c r="N460" s="6"/>
      <c r="O460" s="6"/>
    </row>
    <row r="461" spans="3:15" ht="12.75" customHeight="1" x14ac:dyDescent="0.2">
      <c r="C461" s="6"/>
      <c r="D461" s="6"/>
      <c r="E461" s="6"/>
      <c r="F461" s="6"/>
      <c r="G461" s="6"/>
      <c r="H461" s="6"/>
      <c r="I461" s="6"/>
      <c r="J461" s="6"/>
      <c r="K461" s="6"/>
      <c r="L461" s="6"/>
      <c r="M461" s="6"/>
      <c r="N461" s="6"/>
      <c r="O461" s="6"/>
    </row>
    <row r="462" spans="3:15" ht="12.75" customHeight="1" x14ac:dyDescent="0.2">
      <c r="C462" s="6"/>
      <c r="D462" s="6"/>
      <c r="E462" s="6"/>
      <c r="F462" s="6"/>
      <c r="G462" s="6"/>
      <c r="H462" s="6"/>
      <c r="I462" s="6"/>
      <c r="J462" s="6"/>
      <c r="K462" s="6"/>
      <c r="L462" s="6"/>
      <c r="M462" s="6"/>
      <c r="N462" s="6"/>
      <c r="O462" s="6"/>
    </row>
    <row r="463" spans="3:15" ht="12.75" customHeight="1" x14ac:dyDescent="0.2">
      <c r="C463" s="6"/>
      <c r="D463" s="6"/>
      <c r="E463" s="6"/>
      <c r="F463" s="6"/>
      <c r="G463" s="6"/>
      <c r="H463" s="6"/>
      <c r="I463" s="6"/>
      <c r="J463" s="6"/>
      <c r="K463" s="6"/>
      <c r="L463" s="6"/>
      <c r="M463" s="6"/>
      <c r="N463" s="6"/>
      <c r="O463" s="6"/>
    </row>
    <row r="464" spans="3:15" ht="12.75" customHeight="1" x14ac:dyDescent="0.2">
      <c r="C464" s="6"/>
      <c r="D464" s="6"/>
      <c r="E464" s="6"/>
      <c r="F464" s="6"/>
      <c r="G464" s="6"/>
      <c r="H464" s="6"/>
      <c r="I464" s="6"/>
      <c r="J464" s="6"/>
      <c r="K464" s="6"/>
      <c r="L464" s="6"/>
      <c r="M464" s="6"/>
      <c r="N464" s="6"/>
      <c r="O464" s="6"/>
    </row>
    <row r="465" spans="3:15" ht="12.75" customHeight="1" x14ac:dyDescent="0.2">
      <c r="C465" s="6"/>
      <c r="D465" s="6"/>
      <c r="E465" s="6"/>
      <c r="F465" s="6"/>
      <c r="G465" s="6"/>
      <c r="H465" s="6"/>
      <c r="I465" s="6"/>
      <c r="J465" s="6"/>
      <c r="K465" s="6"/>
      <c r="L465" s="6"/>
      <c r="M465" s="6"/>
      <c r="N465" s="6"/>
      <c r="O465" s="6"/>
    </row>
    <row r="466" spans="3:15" ht="12.75" customHeight="1" x14ac:dyDescent="0.2">
      <c r="C466" s="6"/>
      <c r="D466" s="6"/>
      <c r="E466" s="6"/>
      <c r="F466" s="6"/>
      <c r="G466" s="6"/>
      <c r="H466" s="6"/>
      <c r="I466" s="6"/>
      <c r="J466" s="6"/>
      <c r="K466" s="6"/>
      <c r="L466" s="6"/>
      <c r="M466" s="6"/>
      <c r="N466" s="6"/>
      <c r="O466" s="6"/>
    </row>
    <row r="467" spans="3:15" ht="12.75" customHeight="1" x14ac:dyDescent="0.2">
      <c r="C467" s="6"/>
      <c r="D467" s="6"/>
      <c r="E467" s="6"/>
      <c r="F467" s="6"/>
      <c r="G467" s="6"/>
      <c r="H467" s="6"/>
      <c r="I467" s="6"/>
      <c r="J467" s="6"/>
      <c r="K467" s="6"/>
      <c r="L467" s="6"/>
      <c r="M467" s="6"/>
      <c r="N467" s="6"/>
      <c r="O467" s="6"/>
    </row>
    <row r="468" spans="3:15" ht="12.75" customHeight="1" x14ac:dyDescent="0.2">
      <c r="C468" s="6"/>
      <c r="D468" s="6"/>
      <c r="E468" s="6"/>
      <c r="F468" s="6"/>
      <c r="G468" s="6"/>
      <c r="H468" s="6"/>
      <c r="I468" s="6"/>
      <c r="J468" s="6"/>
      <c r="K468" s="6"/>
      <c r="L468" s="6"/>
      <c r="M468" s="6"/>
      <c r="N468" s="6"/>
      <c r="O468" s="6"/>
    </row>
    <row r="469" spans="3:15" ht="12.75" customHeight="1" x14ac:dyDescent="0.2">
      <c r="C469" s="6"/>
      <c r="D469" s="6"/>
      <c r="E469" s="6"/>
      <c r="F469" s="6"/>
      <c r="G469" s="6"/>
      <c r="H469" s="6"/>
      <c r="I469" s="6"/>
      <c r="J469" s="6"/>
      <c r="K469" s="6"/>
      <c r="L469" s="6"/>
      <c r="M469" s="6"/>
      <c r="N469" s="6"/>
      <c r="O469" s="6"/>
    </row>
    <row r="470" spans="3:15" ht="12.75" customHeight="1" x14ac:dyDescent="0.2">
      <c r="C470" s="6"/>
      <c r="D470" s="6"/>
      <c r="E470" s="6"/>
      <c r="F470" s="6"/>
      <c r="G470" s="6"/>
      <c r="H470" s="6"/>
      <c r="I470" s="6"/>
      <c r="J470" s="6"/>
      <c r="K470" s="6"/>
      <c r="L470" s="6"/>
      <c r="M470" s="6"/>
      <c r="N470" s="6"/>
      <c r="O470" s="6"/>
    </row>
    <row r="471" spans="3:15" ht="12.75" customHeight="1" x14ac:dyDescent="0.2">
      <c r="C471" s="6"/>
      <c r="D471" s="6"/>
      <c r="E471" s="6"/>
      <c r="F471" s="6"/>
      <c r="G471" s="6"/>
      <c r="H471" s="6"/>
      <c r="I471" s="6"/>
      <c r="J471" s="6"/>
      <c r="K471" s="6"/>
      <c r="L471" s="6"/>
      <c r="M471" s="6"/>
      <c r="N471" s="6"/>
      <c r="O471" s="6"/>
    </row>
    <row r="472" spans="3:15" ht="12.75" customHeight="1" x14ac:dyDescent="0.2">
      <c r="C472" s="6"/>
      <c r="D472" s="6"/>
      <c r="E472" s="6"/>
      <c r="F472" s="6"/>
      <c r="G472" s="6"/>
      <c r="H472" s="6"/>
      <c r="I472" s="6"/>
      <c r="J472" s="6"/>
      <c r="K472" s="6"/>
      <c r="L472" s="6"/>
      <c r="M472" s="6"/>
      <c r="N472" s="6"/>
      <c r="O472" s="6"/>
    </row>
    <row r="473" spans="3:15" ht="12.75" customHeight="1" x14ac:dyDescent="0.2">
      <c r="C473" s="6"/>
      <c r="D473" s="6"/>
      <c r="E473" s="6"/>
      <c r="F473" s="6"/>
      <c r="G473" s="6"/>
      <c r="H473" s="6"/>
      <c r="I473" s="6"/>
      <c r="J473" s="6"/>
      <c r="K473" s="6"/>
      <c r="L473" s="6"/>
      <c r="M473" s="6"/>
      <c r="N473" s="6"/>
      <c r="O473" s="6"/>
    </row>
    <row r="474" spans="3:15" ht="12.75" customHeight="1" x14ac:dyDescent="0.2">
      <c r="C474" s="6"/>
      <c r="D474" s="6"/>
      <c r="E474" s="6"/>
      <c r="F474" s="6"/>
      <c r="G474" s="6"/>
      <c r="H474" s="6"/>
      <c r="I474" s="6"/>
      <c r="J474" s="6"/>
      <c r="K474" s="6"/>
      <c r="L474" s="6"/>
      <c r="M474" s="6"/>
      <c r="N474" s="6"/>
      <c r="O474" s="6"/>
    </row>
    <row r="475" spans="3:15" ht="12.75" customHeight="1" x14ac:dyDescent="0.2">
      <c r="C475" s="6"/>
      <c r="D475" s="6"/>
      <c r="E475" s="6"/>
      <c r="F475" s="6"/>
      <c r="G475" s="6"/>
      <c r="H475" s="6"/>
      <c r="I475" s="6"/>
      <c r="J475" s="6"/>
      <c r="K475" s="6"/>
      <c r="L475" s="6"/>
      <c r="M475" s="6"/>
      <c r="N475" s="6"/>
      <c r="O475" s="6"/>
    </row>
    <row r="476" spans="3:15" ht="12.75" customHeight="1" x14ac:dyDescent="0.2">
      <c r="C476" s="6"/>
      <c r="D476" s="6"/>
      <c r="E476" s="6"/>
      <c r="F476" s="6"/>
      <c r="G476" s="6"/>
      <c r="H476" s="6"/>
      <c r="I476" s="6"/>
      <c r="J476" s="6"/>
      <c r="K476" s="6"/>
      <c r="L476" s="6"/>
      <c r="M476" s="6"/>
      <c r="N476" s="6"/>
      <c r="O476" s="6"/>
    </row>
    <row r="477" spans="3:15" ht="12.75" customHeight="1" x14ac:dyDescent="0.2">
      <c r="C477" s="6"/>
      <c r="D477" s="6"/>
      <c r="E477" s="6"/>
      <c r="F477" s="6"/>
      <c r="G477" s="6"/>
      <c r="H477" s="6"/>
      <c r="I477" s="6"/>
      <c r="J477" s="6"/>
      <c r="K477" s="6"/>
      <c r="L477" s="6"/>
      <c r="M477" s="6"/>
      <c r="N477" s="6"/>
      <c r="O477" s="6"/>
    </row>
    <row r="478" spans="3:15" ht="12.75" customHeight="1" x14ac:dyDescent="0.2">
      <c r="C478" s="6"/>
      <c r="D478" s="6"/>
      <c r="E478" s="6"/>
      <c r="F478" s="6"/>
      <c r="G478" s="6"/>
      <c r="H478" s="6"/>
      <c r="I478" s="6"/>
      <c r="J478" s="6"/>
      <c r="K478" s="6"/>
      <c r="L478" s="6"/>
      <c r="M478" s="6"/>
      <c r="N478" s="6"/>
      <c r="O478" s="6"/>
    </row>
    <row r="479" spans="3:15" ht="12.75" customHeight="1" x14ac:dyDescent="0.2">
      <c r="C479" s="6"/>
      <c r="D479" s="6"/>
      <c r="E479" s="6"/>
      <c r="F479" s="6"/>
      <c r="G479" s="6"/>
      <c r="H479" s="6"/>
      <c r="I479" s="6"/>
      <c r="J479" s="6"/>
      <c r="K479" s="6"/>
      <c r="L479" s="6"/>
      <c r="M479" s="6"/>
      <c r="N479" s="6"/>
      <c r="O479" s="6"/>
    </row>
    <row r="480" spans="3:15" ht="12.75" customHeight="1" x14ac:dyDescent="0.2">
      <c r="C480" s="6"/>
      <c r="D480" s="6"/>
      <c r="E480" s="6"/>
      <c r="F480" s="6"/>
      <c r="G480" s="6"/>
      <c r="H480" s="6"/>
      <c r="I480" s="6"/>
      <c r="J480" s="6"/>
      <c r="K480" s="6"/>
      <c r="L480" s="6"/>
      <c r="M480" s="6"/>
      <c r="N480" s="6"/>
      <c r="O480" s="6"/>
    </row>
    <row r="481" spans="3:15" ht="12.75" customHeight="1" x14ac:dyDescent="0.2">
      <c r="C481" s="6"/>
      <c r="D481" s="6"/>
      <c r="E481" s="6"/>
      <c r="F481" s="6"/>
      <c r="G481" s="6"/>
      <c r="H481" s="6"/>
      <c r="I481" s="6"/>
      <c r="J481" s="6"/>
      <c r="K481" s="6"/>
      <c r="L481" s="6"/>
      <c r="M481" s="6"/>
      <c r="N481" s="6"/>
      <c r="O481" s="6"/>
    </row>
    <row r="482" spans="3:15" ht="12.75" customHeight="1" x14ac:dyDescent="0.2">
      <c r="C482" s="6"/>
      <c r="D482" s="6"/>
      <c r="E482" s="6"/>
      <c r="F482" s="6"/>
      <c r="G482" s="6"/>
      <c r="H482" s="6"/>
      <c r="I482" s="6"/>
      <c r="J482" s="6"/>
      <c r="K482" s="6"/>
      <c r="L482" s="6"/>
      <c r="M482" s="6"/>
      <c r="N482" s="6"/>
      <c r="O482" s="6"/>
    </row>
    <row r="483" spans="3:15" ht="12.75" customHeight="1" x14ac:dyDescent="0.2">
      <c r="C483" s="6"/>
      <c r="D483" s="6"/>
      <c r="E483" s="6"/>
      <c r="F483" s="6"/>
      <c r="G483" s="6"/>
      <c r="H483" s="6"/>
      <c r="I483" s="6"/>
      <c r="J483" s="6"/>
      <c r="K483" s="6"/>
      <c r="L483" s="6"/>
      <c r="M483" s="6"/>
      <c r="N483" s="6"/>
      <c r="O483" s="6"/>
    </row>
    <row r="484" spans="3:15" ht="12.75" customHeight="1" x14ac:dyDescent="0.2">
      <c r="C484" s="6"/>
      <c r="D484" s="6"/>
      <c r="E484" s="6"/>
      <c r="F484" s="6"/>
      <c r="G484" s="6"/>
      <c r="H484" s="6"/>
      <c r="I484" s="6"/>
      <c r="J484" s="6"/>
      <c r="K484" s="6"/>
      <c r="L484" s="6"/>
      <c r="M484" s="6"/>
      <c r="N484" s="6"/>
      <c r="O484" s="6"/>
    </row>
    <row r="485" spans="3:15" ht="12.75" customHeight="1" x14ac:dyDescent="0.2">
      <c r="C485" s="6"/>
      <c r="D485" s="6"/>
      <c r="E485" s="6"/>
      <c r="F485" s="6"/>
      <c r="G485" s="6"/>
      <c r="H485" s="6"/>
      <c r="I485" s="6"/>
      <c r="J485" s="6"/>
      <c r="K485" s="6"/>
      <c r="L485" s="6"/>
      <c r="M485" s="6"/>
      <c r="N485" s="6"/>
      <c r="O485" s="6"/>
    </row>
    <row r="486" spans="3:15" ht="12.75" customHeight="1" x14ac:dyDescent="0.2">
      <c r="C486" s="6"/>
      <c r="D486" s="6"/>
      <c r="E486" s="6"/>
      <c r="F486" s="6"/>
      <c r="G486" s="6"/>
      <c r="H486" s="6"/>
      <c r="I486" s="6"/>
      <c r="J486" s="6"/>
      <c r="K486" s="6"/>
      <c r="L486" s="6"/>
      <c r="M486" s="6"/>
      <c r="N486" s="6"/>
      <c r="O486" s="6"/>
    </row>
    <row r="487" spans="3:15" ht="12.75" customHeight="1" x14ac:dyDescent="0.2">
      <c r="C487" s="6"/>
      <c r="D487" s="6"/>
      <c r="E487" s="6"/>
      <c r="F487" s="6"/>
      <c r="G487" s="6"/>
      <c r="H487" s="6"/>
      <c r="I487" s="6"/>
      <c r="J487" s="6"/>
      <c r="K487" s="6"/>
      <c r="L487" s="6"/>
      <c r="M487" s="6"/>
      <c r="N487" s="6"/>
      <c r="O487" s="6"/>
    </row>
    <row r="488" spans="3:15" ht="12.75" customHeight="1" x14ac:dyDescent="0.2">
      <c r="C488" s="6"/>
      <c r="D488" s="6"/>
      <c r="E488" s="6"/>
      <c r="F488" s="6"/>
      <c r="G488" s="6"/>
      <c r="H488" s="6"/>
      <c r="I488" s="6"/>
      <c r="J488" s="6"/>
      <c r="K488" s="6"/>
      <c r="L488" s="6"/>
      <c r="M488" s="6"/>
      <c r="N488" s="6"/>
      <c r="O488" s="6"/>
    </row>
    <row r="489" spans="3:15" ht="12.75" customHeight="1" x14ac:dyDescent="0.2">
      <c r="C489" s="6"/>
      <c r="D489" s="6"/>
      <c r="E489" s="6"/>
      <c r="F489" s="6"/>
      <c r="G489" s="6"/>
      <c r="H489" s="6"/>
      <c r="I489" s="6"/>
      <c r="J489" s="6"/>
      <c r="K489" s="6"/>
      <c r="L489" s="6"/>
      <c r="M489" s="6"/>
      <c r="N489" s="6"/>
      <c r="O489" s="6"/>
    </row>
    <row r="490" spans="3:15" ht="12.75" customHeight="1" x14ac:dyDescent="0.2">
      <c r="C490" s="6"/>
      <c r="D490" s="6"/>
      <c r="E490" s="6"/>
      <c r="F490" s="6"/>
      <c r="G490" s="6"/>
      <c r="H490" s="6"/>
      <c r="I490" s="6"/>
      <c r="J490" s="6"/>
      <c r="K490" s="6"/>
      <c r="L490" s="6"/>
      <c r="M490" s="6"/>
      <c r="N490" s="6"/>
      <c r="O490" s="6"/>
    </row>
    <row r="491" spans="3:15" ht="12.75" customHeight="1" x14ac:dyDescent="0.2">
      <c r="C491" s="6"/>
      <c r="D491" s="6"/>
      <c r="E491" s="6"/>
      <c r="F491" s="6"/>
      <c r="G491" s="6"/>
      <c r="H491" s="6"/>
      <c r="I491" s="6"/>
      <c r="J491" s="6"/>
      <c r="K491" s="6"/>
      <c r="L491" s="6"/>
      <c r="M491" s="6"/>
      <c r="N491" s="6"/>
      <c r="O491" s="6"/>
    </row>
    <row r="492" spans="3:15" ht="12.75" customHeight="1" x14ac:dyDescent="0.2">
      <c r="C492" s="6"/>
      <c r="D492" s="6"/>
      <c r="E492" s="6"/>
      <c r="F492" s="6"/>
      <c r="G492" s="6"/>
      <c r="H492" s="6"/>
      <c r="I492" s="6"/>
      <c r="J492" s="6"/>
      <c r="K492" s="6"/>
      <c r="L492" s="6"/>
      <c r="M492" s="6"/>
      <c r="N492" s="6"/>
      <c r="O492" s="6"/>
    </row>
    <row r="493" spans="3:15" ht="12.75" customHeight="1" x14ac:dyDescent="0.2">
      <c r="C493" s="6"/>
      <c r="D493" s="6"/>
      <c r="E493" s="6"/>
      <c r="F493" s="6"/>
      <c r="G493" s="6"/>
      <c r="H493" s="6"/>
      <c r="I493" s="6"/>
      <c r="J493" s="6"/>
      <c r="K493" s="6"/>
      <c r="L493" s="6"/>
      <c r="M493" s="6"/>
      <c r="N493" s="6"/>
      <c r="O493" s="6"/>
    </row>
    <row r="494" spans="3:15" ht="12.75" customHeight="1" x14ac:dyDescent="0.2">
      <c r="C494" s="6"/>
      <c r="D494" s="6"/>
      <c r="E494" s="6"/>
      <c r="F494" s="6"/>
      <c r="G494" s="6"/>
      <c r="H494" s="6"/>
      <c r="I494" s="6"/>
      <c r="J494" s="6"/>
      <c r="K494" s="6"/>
      <c r="L494" s="6"/>
      <c r="M494" s="6"/>
      <c r="N494" s="6"/>
      <c r="O494" s="6"/>
    </row>
    <row r="495" spans="3:15" ht="12.75" customHeight="1" x14ac:dyDescent="0.2">
      <c r="C495" s="6"/>
      <c r="D495" s="6"/>
      <c r="E495" s="6"/>
      <c r="F495" s="6"/>
      <c r="G495" s="6"/>
      <c r="H495" s="6"/>
      <c r="I495" s="6"/>
      <c r="J495" s="6"/>
      <c r="K495" s="6"/>
      <c r="L495" s="6"/>
      <c r="M495" s="6"/>
      <c r="N495" s="6"/>
      <c r="O495" s="6"/>
    </row>
    <row r="496" spans="3:15" ht="12.75" customHeight="1" x14ac:dyDescent="0.2">
      <c r="C496" s="6"/>
      <c r="D496" s="6"/>
      <c r="E496" s="6"/>
      <c r="F496" s="6"/>
      <c r="G496" s="6"/>
      <c r="H496" s="6"/>
      <c r="I496" s="6"/>
      <c r="J496" s="6"/>
      <c r="K496" s="6"/>
      <c r="L496" s="6"/>
      <c r="M496" s="6"/>
      <c r="N496" s="6"/>
      <c r="O496" s="6"/>
    </row>
    <row r="497" spans="3:15" ht="12.75" customHeight="1" x14ac:dyDescent="0.2">
      <c r="C497" s="6"/>
      <c r="D497" s="6"/>
      <c r="E497" s="6"/>
      <c r="F497" s="6"/>
      <c r="G497" s="6"/>
      <c r="H497" s="6"/>
      <c r="I497" s="6"/>
      <c r="J497" s="6"/>
      <c r="K497" s="6"/>
      <c r="L497" s="6"/>
      <c r="M497" s="6"/>
      <c r="N497" s="6"/>
      <c r="O497" s="6"/>
    </row>
    <row r="498" spans="3:15" ht="12.75" customHeight="1" x14ac:dyDescent="0.2">
      <c r="C498" s="6"/>
      <c r="D498" s="6"/>
      <c r="E498" s="6"/>
      <c r="F498" s="6"/>
      <c r="G498" s="6"/>
      <c r="H498" s="6"/>
      <c r="I498" s="6"/>
      <c r="J498" s="6"/>
      <c r="K498" s="6"/>
      <c r="L498" s="6"/>
      <c r="M498" s="6"/>
      <c r="N498" s="6"/>
      <c r="O498" s="6"/>
    </row>
    <row r="499" spans="3:15" ht="12.75" customHeight="1" x14ac:dyDescent="0.2">
      <c r="C499" s="6"/>
      <c r="D499" s="6"/>
      <c r="E499" s="6"/>
      <c r="F499" s="6"/>
      <c r="G499" s="6"/>
      <c r="H499" s="6"/>
      <c r="I499" s="6"/>
      <c r="J499" s="6"/>
      <c r="K499" s="6"/>
      <c r="L499" s="6"/>
      <c r="M499" s="6"/>
      <c r="N499" s="6"/>
      <c r="O499" s="6"/>
    </row>
    <row r="500" spans="3:15" ht="12.75" customHeight="1" x14ac:dyDescent="0.2">
      <c r="C500" s="6"/>
      <c r="D500" s="6"/>
      <c r="E500" s="6"/>
      <c r="F500" s="6"/>
      <c r="G500" s="6"/>
      <c r="H500" s="6"/>
      <c r="I500" s="6"/>
      <c r="J500" s="6"/>
      <c r="K500" s="6"/>
      <c r="L500" s="6"/>
      <c r="M500" s="6"/>
      <c r="N500" s="6"/>
      <c r="O500" s="6"/>
    </row>
    <row r="501" spans="3:15" ht="12.75" customHeight="1" x14ac:dyDescent="0.2">
      <c r="C501" s="6"/>
      <c r="D501" s="6"/>
      <c r="E501" s="6"/>
      <c r="F501" s="6"/>
      <c r="G501" s="6"/>
      <c r="H501" s="6"/>
      <c r="I501" s="6"/>
      <c r="J501" s="6"/>
      <c r="K501" s="6"/>
      <c r="L501" s="6"/>
      <c r="M501" s="6"/>
      <c r="N501" s="6"/>
      <c r="O501" s="6"/>
    </row>
    <row r="502" spans="3:15" ht="12.75" customHeight="1" x14ac:dyDescent="0.2">
      <c r="C502" s="6"/>
      <c r="D502" s="6"/>
      <c r="E502" s="6"/>
      <c r="F502" s="6"/>
      <c r="G502" s="6"/>
      <c r="H502" s="6"/>
      <c r="I502" s="6"/>
      <c r="J502" s="6"/>
      <c r="K502" s="6"/>
      <c r="L502" s="6"/>
      <c r="M502" s="6"/>
      <c r="N502" s="6"/>
      <c r="O502" s="6"/>
    </row>
    <row r="503" spans="3:15" ht="12.75" customHeight="1" x14ac:dyDescent="0.2">
      <c r="C503" s="6"/>
      <c r="D503" s="6"/>
      <c r="E503" s="6"/>
      <c r="F503" s="6"/>
      <c r="G503" s="6"/>
      <c r="H503" s="6"/>
      <c r="I503" s="6"/>
      <c r="J503" s="6"/>
      <c r="K503" s="6"/>
      <c r="L503" s="6"/>
      <c r="M503" s="6"/>
      <c r="N503" s="6"/>
      <c r="O503" s="6"/>
    </row>
    <row r="504" spans="3:15" ht="12.75" customHeight="1" x14ac:dyDescent="0.2">
      <c r="C504" s="6"/>
      <c r="D504" s="6"/>
      <c r="E504" s="6"/>
      <c r="F504" s="6"/>
      <c r="G504" s="6"/>
      <c r="H504" s="6"/>
      <c r="I504" s="6"/>
      <c r="J504" s="6"/>
      <c r="K504" s="6"/>
      <c r="L504" s="6"/>
      <c r="M504" s="6"/>
      <c r="N504" s="6"/>
      <c r="O504" s="6"/>
    </row>
    <row r="505" spans="3:15" ht="12.75" customHeight="1" x14ac:dyDescent="0.2">
      <c r="C505" s="6"/>
      <c r="D505" s="6"/>
      <c r="E505" s="6"/>
      <c r="F505" s="6"/>
      <c r="G505" s="6"/>
      <c r="H505" s="6"/>
      <c r="I505" s="6"/>
      <c r="J505" s="6"/>
      <c r="K505" s="6"/>
      <c r="L505" s="6"/>
      <c r="M505" s="6"/>
      <c r="N505" s="6"/>
      <c r="O505" s="6"/>
    </row>
    <row r="506" spans="3:15" ht="12.75" customHeight="1" x14ac:dyDescent="0.2">
      <c r="C506" s="6"/>
      <c r="D506" s="6"/>
      <c r="E506" s="6"/>
      <c r="F506" s="6"/>
      <c r="G506" s="6"/>
      <c r="H506" s="6"/>
      <c r="I506" s="6"/>
      <c r="J506" s="6"/>
      <c r="K506" s="6"/>
      <c r="L506" s="6"/>
      <c r="M506" s="6"/>
      <c r="N506" s="6"/>
      <c r="O506" s="6"/>
    </row>
    <row r="507" spans="3:15" ht="12.75" customHeight="1" x14ac:dyDescent="0.2">
      <c r="C507" s="6"/>
      <c r="D507" s="6"/>
      <c r="E507" s="6"/>
      <c r="F507" s="6"/>
      <c r="G507" s="6"/>
      <c r="H507" s="6"/>
      <c r="I507" s="6"/>
      <c r="J507" s="6"/>
      <c r="K507" s="6"/>
      <c r="L507" s="6"/>
      <c r="M507" s="6"/>
      <c r="N507" s="6"/>
      <c r="O507" s="6"/>
    </row>
    <row r="508" spans="3:15" ht="12.75" customHeight="1" x14ac:dyDescent="0.2">
      <c r="C508" s="6"/>
      <c r="D508" s="6"/>
      <c r="E508" s="6"/>
      <c r="F508" s="6"/>
      <c r="G508" s="6"/>
      <c r="H508" s="6"/>
      <c r="I508" s="6"/>
      <c r="J508" s="6"/>
      <c r="K508" s="6"/>
      <c r="L508" s="6"/>
      <c r="M508" s="6"/>
      <c r="N508" s="6"/>
      <c r="O508" s="6"/>
    </row>
    <row r="509" spans="3:15" ht="12.75" customHeight="1" x14ac:dyDescent="0.2">
      <c r="C509" s="6"/>
      <c r="D509" s="6"/>
      <c r="E509" s="6"/>
      <c r="F509" s="6"/>
      <c r="G509" s="6"/>
      <c r="H509" s="6"/>
      <c r="I509" s="6"/>
      <c r="J509" s="6"/>
      <c r="K509" s="6"/>
      <c r="L509" s="6"/>
      <c r="M509" s="6"/>
      <c r="N509" s="6"/>
      <c r="O509" s="6"/>
    </row>
    <row r="510" spans="3:15" ht="12.75" customHeight="1" x14ac:dyDescent="0.2">
      <c r="C510" s="6"/>
      <c r="D510" s="6"/>
      <c r="E510" s="6"/>
      <c r="F510" s="6"/>
      <c r="G510" s="6"/>
      <c r="H510" s="6"/>
      <c r="I510" s="6"/>
      <c r="J510" s="6"/>
      <c r="K510" s="6"/>
      <c r="L510" s="6"/>
      <c r="M510" s="6"/>
      <c r="N510" s="6"/>
      <c r="O510" s="6"/>
    </row>
    <row r="511" spans="3:15" ht="12.75" customHeight="1" x14ac:dyDescent="0.2">
      <c r="C511" s="6"/>
      <c r="D511" s="6"/>
      <c r="E511" s="6"/>
      <c r="F511" s="6"/>
      <c r="G511" s="6"/>
      <c r="H511" s="6"/>
      <c r="I511" s="6"/>
      <c r="J511" s="6"/>
      <c r="K511" s="6"/>
      <c r="L511" s="6"/>
      <c r="M511" s="6"/>
      <c r="N511" s="6"/>
      <c r="O511" s="6"/>
    </row>
    <row r="512" spans="3:15" ht="12.75" customHeight="1" x14ac:dyDescent="0.2">
      <c r="C512" s="6"/>
      <c r="D512" s="6"/>
      <c r="E512" s="6"/>
      <c r="F512" s="6"/>
      <c r="G512" s="6"/>
      <c r="H512" s="6"/>
      <c r="I512" s="6"/>
      <c r="J512" s="6"/>
      <c r="K512" s="6"/>
      <c r="L512" s="6"/>
      <c r="M512" s="6"/>
      <c r="N512" s="6"/>
      <c r="O512" s="6"/>
    </row>
    <row r="513" spans="3:15" ht="12.75" customHeight="1" x14ac:dyDescent="0.2">
      <c r="C513" s="6"/>
      <c r="D513" s="6"/>
      <c r="E513" s="6"/>
      <c r="F513" s="6"/>
      <c r="G513" s="6"/>
      <c r="H513" s="6"/>
      <c r="I513" s="6"/>
      <c r="J513" s="6"/>
      <c r="K513" s="6"/>
      <c r="L513" s="6"/>
      <c r="M513" s="6"/>
      <c r="N513" s="6"/>
      <c r="O513" s="6"/>
    </row>
    <row r="514" spans="3:15" ht="12.75" customHeight="1" x14ac:dyDescent="0.2">
      <c r="C514" s="6"/>
      <c r="D514" s="6"/>
      <c r="E514" s="6"/>
      <c r="F514" s="6"/>
      <c r="G514" s="6"/>
      <c r="H514" s="6"/>
      <c r="I514" s="6"/>
      <c r="J514" s="6"/>
      <c r="K514" s="6"/>
      <c r="L514" s="6"/>
      <c r="M514" s="6"/>
      <c r="N514" s="6"/>
      <c r="O514" s="6"/>
    </row>
    <row r="515" spans="3:15" ht="12.75" customHeight="1" x14ac:dyDescent="0.2">
      <c r="C515" s="6"/>
      <c r="D515" s="6"/>
      <c r="E515" s="6"/>
      <c r="F515" s="6"/>
      <c r="G515" s="6"/>
      <c r="H515" s="6"/>
      <c r="I515" s="6"/>
      <c r="J515" s="6"/>
      <c r="K515" s="6"/>
      <c r="L515" s="6"/>
      <c r="M515" s="6"/>
      <c r="N515" s="6"/>
      <c r="O515" s="6"/>
    </row>
    <row r="516" spans="3:15" ht="12.75" customHeight="1" x14ac:dyDescent="0.2">
      <c r="C516" s="6"/>
      <c r="D516" s="6"/>
      <c r="E516" s="6"/>
      <c r="F516" s="6"/>
      <c r="G516" s="6"/>
      <c r="H516" s="6"/>
      <c r="I516" s="6"/>
      <c r="J516" s="6"/>
      <c r="K516" s="6"/>
      <c r="L516" s="6"/>
      <c r="M516" s="6"/>
      <c r="N516" s="6"/>
      <c r="O516" s="6"/>
    </row>
    <row r="517" spans="3:15" ht="12.75" customHeight="1" x14ac:dyDescent="0.2">
      <c r="C517" s="6"/>
      <c r="D517" s="6"/>
      <c r="E517" s="6"/>
      <c r="F517" s="6"/>
      <c r="G517" s="6"/>
      <c r="H517" s="6"/>
      <c r="I517" s="6"/>
      <c r="J517" s="6"/>
      <c r="K517" s="6"/>
      <c r="L517" s="6"/>
      <c r="M517" s="6"/>
      <c r="N517" s="6"/>
      <c r="O517" s="6"/>
    </row>
    <row r="518" spans="3:15" ht="12.75" customHeight="1" x14ac:dyDescent="0.2">
      <c r="C518" s="6"/>
      <c r="D518" s="6"/>
      <c r="E518" s="6"/>
      <c r="F518" s="6"/>
      <c r="G518" s="6"/>
      <c r="H518" s="6"/>
      <c r="I518" s="6"/>
      <c r="J518" s="6"/>
      <c r="K518" s="6"/>
      <c r="L518" s="6"/>
      <c r="M518" s="6"/>
      <c r="N518" s="6"/>
      <c r="O518" s="6"/>
    </row>
    <row r="519" spans="3:15" ht="12.75" customHeight="1" x14ac:dyDescent="0.2">
      <c r="C519" s="6"/>
      <c r="D519" s="6"/>
      <c r="E519" s="6"/>
      <c r="F519" s="6"/>
      <c r="G519" s="6"/>
      <c r="H519" s="6"/>
      <c r="I519" s="6"/>
      <c r="J519" s="6"/>
      <c r="K519" s="6"/>
      <c r="L519" s="6"/>
      <c r="M519" s="6"/>
      <c r="N519" s="6"/>
      <c r="O519" s="6"/>
    </row>
    <row r="520" spans="3:15" ht="12.75" customHeight="1" x14ac:dyDescent="0.2">
      <c r="C520" s="6"/>
      <c r="D520" s="6"/>
      <c r="E520" s="6"/>
      <c r="F520" s="6"/>
      <c r="G520" s="6"/>
      <c r="H520" s="6"/>
      <c r="I520" s="6"/>
      <c r="J520" s="6"/>
      <c r="K520" s="6"/>
      <c r="L520" s="6"/>
      <c r="M520" s="6"/>
      <c r="N520" s="6"/>
      <c r="O520" s="6"/>
    </row>
    <row r="521" spans="3:15" ht="12.75" customHeight="1" x14ac:dyDescent="0.2">
      <c r="C521" s="6"/>
      <c r="D521" s="6"/>
      <c r="E521" s="6"/>
      <c r="F521" s="6"/>
      <c r="G521" s="6"/>
      <c r="H521" s="6"/>
      <c r="I521" s="6"/>
      <c r="J521" s="6"/>
      <c r="K521" s="6"/>
      <c r="L521" s="6"/>
      <c r="M521" s="6"/>
      <c r="N521" s="6"/>
      <c r="O521" s="6"/>
    </row>
    <row r="522" spans="3:15" ht="12.75" customHeight="1" x14ac:dyDescent="0.2">
      <c r="C522" s="6"/>
      <c r="D522" s="6"/>
      <c r="E522" s="6"/>
      <c r="F522" s="6"/>
      <c r="G522" s="6"/>
      <c r="H522" s="6"/>
      <c r="I522" s="6"/>
      <c r="J522" s="6"/>
      <c r="K522" s="6"/>
      <c r="L522" s="6"/>
      <c r="M522" s="6"/>
      <c r="N522" s="6"/>
      <c r="O522" s="6"/>
    </row>
    <row r="523" spans="3:15" ht="12.75" customHeight="1" x14ac:dyDescent="0.2">
      <c r="C523" s="6"/>
      <c r="D523" s="6"/>
      <c r="E523" s="6"/>
      <c r="F523" s="6"/>
      <c r="G523" s="6"/>
      <c r="H523" s="6"/>
      <c r="I523" s="6"/>
      <c r="J523" s="6"/>
      <c r="K523" s="6"/>
      <c r="L523" s="6"/>
      <c r="M523" s="6"/>
      <c r="N523" s="6"/>
      <c r="O523" s="6"/>
    </row>
    <row r="524" spans="3:15" ht="12.75" customHeight="1" x14ac:dyDescent="0.2">
      <c r="C524" s="6"/>
      <c r="D524" s="6"/>
      <c r="E524" s="6"/>
      <c r="F524" s="6"/>
      <c r="G524" s="6"/>
      <c r="H524" s="6"/>
      <c r="I524" s="6"/>
      <c r="J524" s="6"/>
      <c r="K524" s="6"/>
      <c r="L524" s="6"/>
      <c r="M524" s="6"/>
      <c r="N524" s="6"/>
      <c r="O524" s="6"/>
    </row>
    <row r="525" spans="3:15" ht="12.75" customHeight="1" x14ac:dyDescent="0.2">
      <c r="C525" s="6"/>
      <c r="D525" s="6"/>
      <c r="E525" s="6"/>
      <c r="F525" s="6"/>
      <c r="G525" s="6"/>
      <c r="H525" s="6"/>
      <c r="I525" s="6"/>
      <c r="J525" s="6"/>
      <c r="K525" s="6"/>
      <c r="L525" s="6"/>
      <c r="M525" s="6"/>
      <c r="N525" s="6"/>
      <c r="O525" s="6"/>
    </row>
    <row r="526" spans="3:15" ht="12.75" customHeight="1" x14ac:dyDescent="0.2">
      <c r="C526" s="6"/>
      <c r="D526" s="6"/>
      <c r="E526" s="6"/>
      <c r="F526" s="6"/>
      <c r="G526" s="6"/>
      <c r="H526" s="6"/>
      <c r="I526" s="6"/>
      <c r="J526" s="6"/>
      <c r="K526" s="6"/>
      <c r="L526" s="6"/>
      <c r="M526" s="6"/>
      <c r="N526" s="6"/>
      <c r="O526" s="6"/>
    </row>
    <row r="527" spans="3:15" ht="12.75" customHeight="1" x14ac:dyDescent="0.2">
      <c r="C527" s="6"/>
      <c r="D527" s="6"/>
      <c r="E527" s="6"/>
      <c r="F527" s="6"/>
      <c r="G527" s="6"/>
      <c r="H527" s="6"/>
      <c r="I527" s="6"/>
      <c r="J527" s="6"/>
      <c r="K527" s="6"/>
      <c r="L527" s="6"/>
      <c r="M527" s="6"/>
      <c r="N527" s="6"/>
      <c r="O527" s="6"/>
    </row>
    <row r="528" spans="3:15" ht="12.75" customHeight="1" x14ac:dyDescent="0.2">
      <c r="C528" s="6"/>
      <c r="D528" s="6"/>
      <c r="E528" s="6"/>
      <c r="F528" s="6"/>
      <c r="G528" s="6"/>
      <c r="H528" s="6"/>
      <c r="I528" s="6"/>
      <c r="J528" s="6"/>
      <c r="K528" s="6"/>
      <c r="L528" s="6"/>
      <c r="M528" s="6"/>
      <c r="N528" s="6"/>
      <c r="O528" s="6"/>
    </row>
    <row r="529" spans="1:15" ht="12.75" customHeight="1" x14ac:dyDescent="0.2">
      <c r="C529" s="6"/>
      <c r="D529" s="6"/>
      <c r="E529" s="6"/>
      <c r="F529" s="6"/>
      <c r="G529" s="6"/>
      <c r="H529" s="6"/>
      <c r="I529" s="6"/>
      <c r="J529" s="6"/>
      <c r="K529" s="6"/>
      <c r="L529" s="6"/>
      <c r="M529" s="6"/>
      <c r="N529" s="6"/>
      <c r="O529" s="6"/>
    </row>
    <row r="530" spans="1:15" ht="12.75" customHeight="1" x14ac:dyDescent="0.2">
      <c r="C530" s="6"/>
      <c r="D530" s="6"/>
      <c r="E530" s="6"/>
      <c r="F530" s="6"/>
      <c r="G530" s="6"/>
      <c r="H530" s="6"/>
      <c r="I530" s="6"/>
      <c r="J530" s="6"/>
      <c r="K530" s="6"/>
      <c r="L530" s="6"/>
      <c r="M530" s="6"/>
      <c r="N530" s="6"/>
      <c r="O530" s="6"/>
    </row>
    <row r="531" spans="1:15" ht="12.75" customHeight="1" x14ac:dyDescent="0.2">
      <c r="C531" s="6"/>
      <c r="D531" s="6"/>
      <c r="E531" s="6"/>
      <c r="F531" s="6"/>
      <c r="G531" s="6"/>
      <c r="H531" s="6"/>
      <c r="I531" s="6"/>
      <c r="J531" s="6"/>
      <c r="K531" s="6"/>
      <c r="L531" s="6"/>
      <c r="M531" s="6"/>
      <c r="N531" s="6"/>
      <c r="O531" s="6"/>
    </row>
    <row r="532" spans="1:15" ht="12.75" customHeight="1" x14ac:dyDescent="0.2">
      <c r="C532" s="6"/>
      <c r="D532" s="6"/>
      <c r="E532" s="6"/>
      <c r="F532" s="6"/>
      <c r="G532" s="6"/>
      <c r="H532" s="6"/>
      <c r="I532" s="6"/>
      <c r="J532" s="6"/>
      <c r="K532" s="6"/>
      <c r="L532" s="6"/>
      <c r="M532" s="6"/>
      <c r="N532" s="6"/>
      <c r="O532" s="6"/>
    </row>
    <row r="533" spans="1:15" ht="12.75" customHeight="1" x14ac:dyDescent="0.2">
      <c r="C533" s="6"/>
      <c r="D533" s="6"/>
      <c r="E533" s="6"/>
      <c r="F533" s="6"/>
      <c r="G533" s="6"/>
      <c r="H533" s="6"/>
      <c r="I533" s="6"/>
      <c r="J533" s="6"/>
      <c r="K533" s="6"/>
      <c r="L533" s="6"/>
      <c r="M533" s="6"/>
      <c r="N533" s="6"/>
      <c r="O533" s="6"/>
    </row>
    <row r="534" spans="1:15" ht="12.75" customHeight="1" x14ac:dyDescent="0.2">
      <c r="C534" s="6"/>
      <c r="D534" s="6"/>
      <c r="E534" s="6"/>
      <c r="F534" s="6"/>
      <c r="G534" s="6"/>
      <c r="H534" s="6"/>
      <c r="I534" s="6"/>
      <c r="J534" s="6"/>
      <c r="K534" s="6"/>
      <c r="L534" s="6"/>
      <c r="M534" s="6"/>
      <c r="N534" s="6"/>
      <c r="O534" s="6"/>
    </row>
    <row r="535" spans="1:15" ht="12.75" customHeight="1" x14ac:dyDescent="0.2">
      <c r="C535" s="6"/>
      <c r="D535" s="6"/>
      <c r="E535" s="6"/>
      <c r="F535" s="6"/>
      <c r="G535" s="6"/>
      <c r="H535" s="6"/>
      <c r="I535" s="6"/>
      <c r="J535" s="6"/>
      <c r="K535" s="6"/>
      <c r="L535" s="6"/>
      <c r="M535" s="6"/>
      <c r="N535" s="6"/>
      <c r="O535" s="6"/>
    </row>
    <row r="536" spans="1:15" ht="12.75" customHeight="1" x14ac:dyDescent="0.2">
      <c r="A536" s="12"/>
      <c r="C536" s="6"/>
      <c r="D536" s="6"/>
      <c r="E536" s="6"/>
      <c r="F536" s="6"/>
      <c r="G536" s="6"/>
      <c r="H536" s="6"/>
      <c r="I536" s="6"/>
      <c r="J536" s="6"/>
      <c r="K536" s="6"/>
      <c r="L536" s="6"/>
      <c r="M536" s="6"/>
      <c r="N536" s="6"/>
      <c r="O536" s="6"/>
    </row>
    <row r="537" spans="1:15" ht="12.75" customHeight="1" x14ac:dyDescent="0.2">
      <c r="A537" s="12"/>
      <c r="C537" s="6"/>
      <c r="D537" s="6"/>
      <c r="E537" s="6"/>
      <c r="F537" s="6"/>
      <c r="G537" s="6"/>
      <c r="H537" s="6"/>
      <c r="I537" s="6"/>
      <c r="J537" s="6"/>
      <c r="K537" s="6"/>
      <c r="L537" s="6"/>
      <c r="M537" s="6"/>
      <c r="N537" s="6"/>
      <c r="O537" s="6"/>
    </row>
    <row r="538" spans="1:15" ht="12.75" customHeight="1" x14ac:dyDescent="0.2">
      <c r="A538" s="12"/>
      <c r="C538" s="6"/>
      <c r="D538" s="6"/>
      <c r="E538" s="6"/>
      <c r="F538" s="6"/>
      <c r="G538" s="6"/>
      <c r="H538" s="6"/>
      <c r="I538" s="6"/>
      <c r="J538" s="6"/>
      <c r="K538" s="6"/>
      <c r="L538" s="6"/>
      <c r="M538" s="6"/>
      <c r="N538" s="6"/>
      <c r="O538" s="6"/>
    </row>
    <row r="539" spans="1:15" ht="12.75" customHeight="1" x14ac:dyDescent="0.2">
      <c r="C539" s="6"/>
      <c r="D539" s="6"/>
      <c r="E539" s="6"/>
      <c r="F539" s="6"/>
      <c r="G539" s="6"/>
      <c r="H539" s="6"/>
      <c r="I539" s="6"/>
      <c r="J539" s="6"/>
      <c r="K539" s="6"/>
      <c r="L539" s="6"/>
      <c r="M539" s="6"/>
      <c r="N539" s="6"/>
      <c r="O539" s="6"/>
    </row>
    <row r="540" spans="1:15" ht="12.75" customHeight="1" x14ac:dyDescent="0.2">
      <c r="C540" s="6"/>
      <c r="D540" s="6"/>
      <c r="E540" s="6"/>
      <c r="F540" s="6"/>
      <c r="G540" s="6"/>
      <c r="H540" s="6"/>
      <c r="I540" s="6"/>
      <c r="J540" s="6"/>
      <c r="K540" s="6"/>
      <c r="L540" s="6"/>
      <c r="M540" s="6"/>
      <c r="N540" s="6"/>
      <c r="O540" s="6"/>
    </row>
    <row r="541" spans="1:15" ht="12.75" customHeight="1" x14ac:dyDescent="0.2">
      <c r="A541" s="25"/>
      <c r="C541" s="6"/>
      <c r="D541" s="6"/>
      <c r="E541" s="6"/>
      <c r="F541" s="6"/>
      <c r="G541" s="6"/>
      <c r="H541" s="6"/>
      <c r="I541" s="6"/>
      <c r="J541" s="6"/>
      <c r="K541" s="6"/>
      <c r="L541" s="6"/>
      <c r="M541" s="6"/>
      <c r="N541" s="6"/>
      <c r="O541" s="6"/>
    </row>
    <row r="542" spans="1:15" ht="12.75" customHeight="1" x14ac:dyDescent="0.2">
      <c r="A542" s="33"/>
      <c r="C542" s="6"/>
      <c r="D542" s="6"/>
      <c r="E542" s="6"/>
      <c r="F542" s="6"/>
      <c r="G542" s="6"/>
      <c r="H542" s="6"/>
      <c r="I542" s="6"/>
      <c r="J542" s="6"/>
      <c r="K542" s="6"/>
      <c r="L542" s="6"/>
      <c r="M542" s="6"/>
      <c r="N542" s="6"/>
      <c r="O542" s="6"/>
    </row>
    <row r="543" spans="1:15" ht="12.75" customHeight="1" x14ac:dyDescent="0.2">
      <c r="A543" s="12"/>
      <c r="C543" s="6"/>
      <c r="D543" s="6"/>
      <c r="E543" s="6"/>
      <c r="F543" s="6"/>
      <c r="G543" s="6"/>
      <c r="H543" s="6"/>
      <c r="I543" s="6"/>
      <c r="J543" s="6"/>
      <c r="K543" s="6"/>
      <c r="L543" s="6"/>
      <c r="M543" s="6"/>
      <c r="N543" s="6"/>
      <c r="O543" s="6"/>
    </row>
    <row r="544" spans="1:15" ht="12.75" customHeight="1" x14ac:dyDescent="0.2">
      <c r="C544" s="6"/>
      <c r="D544" s="6"/>
      <c r="E544" s="6"/>
      <c r="F544" s="6"/>
      <c r="G544" s="6"/>
      <c r="H544" s="6"/>
      <c r="I544" s="6"/>
      <c r="J544" s="6"/>
      <c r="K544" s="6"/>
      <c r="L544" s="6"/>
      <c r="M544" s="6"/>
      <c r="N544" s="6"/>
      <c r="O544" s="6"/>
    </row>
    <row r="545" spans="3:15" ht="12.75" customHeight="1" x14ac:dyDescent="0.2">
      <c r="C545" s="6"/>
      <c r="D545" s="6"/>
      <c r="E545" s="6"/>
      <c r="F545" s="6"/>
      <c r="G545" s="6"/>
      <c r="H545" s="6"/>
      <c r="I545" s="6"/>
      <c r="J545" s="6"/>
      <c r="K545" s="6"/>
      <c r="L545" s="6"/>
      <c r="M545" s="6"/>
      <c r="N545" s="6"/>
      <c r="O545" s="6"/>
    </row>
    <row r="546" spans="3:15" ht="12.75" customHeight="1" x14ac:dyDescent="0.2">
      <c r="C546" s="6"/>
      <c r="D546" s="6"/>
      <c r="E546" s="6"/>
      <c r="F546" s="6"/>
      <c r="G546" s="6"/>
      <c r="H546" s="6"/>
      <c r="I546" s="6"/>
      <c r="J546" s="6"/>
      <c r="K546" s="6"/>
      <c r="L546" s="6"/>
      <c r="M546" s="6"/>
      <c r="N546" s="6"/>
      <c r="O546" s="6"/>
    </row>
    <row r="547" spans="3:15" ht="12.75" customHeight="1" x14ac:dyDescent="0.2">
      <c r="C547" s="6"/>
      <c r="D547" s="6"/>
      <c r="E547" s="6"/>
      <c r="F547" s="6"/>
      <c r="G547" s="6"/>
      <c r="H547" s="6"/>
      <c r="I547" s="6"/>
      <c r="J547" s="6"/>
      <c r="K547" s="6"/>
      <c r="L547" s="6"/>
      <c r="M547" s="6"/>
      <c r="N547" s="6"/>
      <c r="O547" s="6"/>
    </row>
    <row r="548" spans="3:15" ht="12.75" customHeight="1" x14ac:dyDescent="0.2">
      <c r="C548" s="6"/>
      <c r="D548" s="6"/>
      <c r="E548" s="6"/>
      <c r="F548" s="6"/>
      <c r="G548" s="6"/>
      <c r="H548" s="6"/>
      <c r="I548" s="6"/>
      <c r="J548" s="6"/>
      <c r="K548" s="6"/>
      <c r="L548" s="6"/>
      <c r="M548" s="6"/>
      <c r="N548" s="6"/>
      <c r="O548" s="6"/>
    </row>
    <row r="549" spans="3:15" ht="12.75" customHeight="1" x14ac:dyDescent="0.2">
      <c r="C549" s="6"/>
      <c r="D549" s="6"/>
      <c r="E549" s="6"/>
      <c r="F549" s="6"/>
      <c r="G549" s="6"/>
      <c r="H549" s="6"/>
      <c r="I549" s="6"/>
      <c r="J549" s="6"/>
      <c r="K549" s="6"/>
      <c r="L549" s="6"/>
      <c r="M549" s="6"/>
      <c r="N549" s="6"/>
      <c r="O549" s="6"/>
    </row>
    <row r="550" spans="3:15" ht="12.75" customHeight="1" x14ac:dyDescent="0.2">
      <c r="C550" s="6"/>
      <c r="D550" s="6"/>
      <c r="E550" s="6"/>
      <c r="F550" s="6"/>
      <c r="G550" s="6"/>
      <c r="H550" s="6"/>
      <c r="I550" s="6"/>
      <c r="J550" s="6"/>
      <c r="K550" s="6"/>
      <c r="L550" s="6"/>
      <c r="M550" s="6"/>
      <c r="N550" s="6"/>
      <c r="O550" s="6"/>
    </row>
    <row r="551" spans="3:15" ht="12.75" customHeight="1" x14ac:dyDescent="0.2">
      <c r="C551" s="6"/>
      <c r="D551" s="6"/>
      <c r="E551" s="6"/>
      <c r="F551" s="6"/>
      <c r="G551" s="6"/>
      <c r="H551" s="6"/>
      <c r="I551" s="6"/>
      <c r="J551" s="6"/>
      <c r="K551" s="6"/>
      <c r="L551" s="6"/>
      <c r="M551" s="6"/>
      <c r="N551" s="6"/>
      <c r="O551" s="6"/>
    </row>
    <row r="552" spans="3:15" ht="12.75" customHeight="1" x14ac:dyDescent="0.2">
      <c r="C552" s="6"/>
      <c r="D552" s="6"/>
      <c r="E552" s="6"/>
      <c r="F552" s="6"/>
      <c r="G552" s="6"/>
      <c r="H552" s="6"/>
      <c r="I552" s="6"/>
      <c r="J552" s="6"/>
      <c r="K552" s="6"/>
      <c r="L552" s="6"/>
      <c r="M552" s="6"/>
      <c r="N552" s="6"/>
      <c r="O552" s="6"/>
    </row>
    <row r="553" spans="3:15" ht="12.75" customHeight="1" x14ac:dyDescent="0.2">
      <c r="C553" s="6"/>
      <c r="D553" s="6"/>
      <c r="E553" s="6"/>
      <c r="F553" s="6"/>
      <c r="G553" s="6"/>
      <c r="H553" s="6"/>
      <c r="I553" s="6"/>
      <c r="J553" s="6"/>
      <c r="K553" s="6"/>
      <c r="L553" s="6"/>
      <c r="M553" s="6"/>
      <c r="N553" s="6"/>
      <c r="O553" s="6"/>
    </row>
    <row r="554" spans="3:15" ht="12.75" customHeight="1" x14ac:dyDescent="0.2">
      <c r="C554" s="6"/>
      <c r="D554" s="6"/>
      <c r="E554" s="6"/>
      <c r="F554" s="6"/>
      <c r="G554" s="6"/>
      <c r="H554" s="6"/>
      <c r="I554" s="6"/>
      <c r="J554" s="6"/>
      <c r="K554" s="6"/>
      <c r="L554" s="6"/>
      <c r="M554" s="6"/>
      <c r="N554" s="6"/>
      <c r="O554" s="6"/>
    </row>
    <row r="555" spans="3:15" ht="12.75" customHeight="1" x14ac:dyDescent="0.2">
      <c r="C555" s="6"/>
      <c r="D555" s="6"/>
      <c r="E555" s="6"/>
      <c r="F555" s="6"/>
      <c r="G555" s="6"/>
      <c r="H555" s="6"/>
      <c r="I555" s="6"/>
      <c r="J555" s="6"/>
      <c r="K555" s="6"/>
      <c r="L555" s="6"/>
      <c r="M555" s="6"/>
      <c r="N555" s="6"/>
      <c r="O555" s="6"/>
    </row>
    <row r="556" spans="3:15" ht="12.75" customHeight="1" x14ac:dyDescent="0.2">
      <c r="C556" s="6"/>
      <c r="D556" s="6"/>
      <c r="E556" s="6"/>
      <c r="F556" s="6"/>
      <c r="G556" s="6"/>
      <c r="H556" s="6"/>
      <c r="I556" s="6"/>
      <c r="J556" s="6"/>
      <c r="K556" s="6"/>
      <c r="L556" s="6"/>
      <c r="M556" s="6"/>
      <c r="N556" s="6"/>
      <c r="O556" s="6"/>
    </row>
    <row r="557" spans="3:15" ht="12.75" customHeight="1" x14ac:dyDescent="0.2">
      <c r="C557" s="6"/>
      <c r="D557" s="6"/>
      <c r="E557" s="6"/>
      <c r="F557" s="6"/>
      <c r="G557" s="6"/>
      <c r="H557" s="6"/>
      <c r="I557" s="6"/>
      <c r="J557" s="6"/>
      <c r="K557" s="6"/>
      <c r="L557" s="6"/>
      <c r="M557" s="6"/>
      <c r="N557" s="6"/>
      <c r="O557" s="6"/>
    </row>
    <row r="558" spans="3:15" ht="12.75" customHeight="1" x14ac:dyDescent="0.2">
      <c r="C558" s="6"/>
      <c r="D558" s="6"/>
      <c r="E558" s="6"/>
      <c r="F558" s="6"/>
      <c r="G558" s="6"/>
      <c r="H558" s="6"/>
      <c r="I558" s="6"/>
      <c r="J558" s="6"/>
      <c r="K558" s="6"/>
      <c r="L558" s="6"/>
      <c r="M558" s="6"/>
      <c r="N558" s="6"/>
      <c r="O558" s="6"/>
    </row>
    <row r="559" spans="3:15" ht="12.75" customHeight="1" x14ac:dyDescent="0.2">
      <c r="C559" s="6"/>
      <c r="D559" s="6"/>
      <c r="E559" s="6"/>
      <c r="F559" s="6"/>
      <c r="G559" s="6"/>
      <c r="H559" s="6"/>
      <c r="I559" s="6"/>
      <c r="J559" s="6"/>
      <c r="K559" s="6"/>
      <c r="L559" s="6"/>
      <c r="M559" s="6"/>
      <c r="N559" s="6"/>
      <c r="O559" s="6"/>
    </row>
    <row r="560" spans="3:15" ht="12.75" customHeight="1" x14ac:dyDescent="0.2">
      <c r="C560" s="6"/>
      <c r="D560" s="6"/>
      <c r="E560" s="6"/>
      <c r="F560" s="6"/>
      <c r="G560" s="6"/>
      <c r="H560" s="6"/>
      <c r="I560" s="6"/>
      <c r="J560" s="6"/>
      <c r="K560" s="6"/>
      <c r="L560" s="6"/>
      <c r="M560" s="6"/>
      <c r="N560" s="6"/>
      <c r="O560" s="6"/>
    </row>
    <row r="561" spans="3:15" ht="12.75" customHeight="1" x14ac:dyDescent="0.2">
      <c r="C561" s="6"/>
      <c r="D561" s="6"/>
      <c r="E561" s="6"/>
      <c r="F561" s="6"/>
      <c r="G561" s="6"/>
      <c r="H561" s="6"/>
      <c r="I561" s="6"/>
      <c r="J561" s="6"/>
      <c r="K561" s="6"/>
      <c r="L561" s="6"/>
      <c r="M561" s="6"/>
      <c r="N561" s="6"/>
      <c r="O561" s="6"/>
    </row>
    <row r="562" spans="3:15" ht="12.75" customHeight="1" x14ac:dyDescent="0.2">
      <c r="C562" s="6"/>
      <c r="D562" s="6"/>
      <c r="E562" s="6"/>
      <c r="F562" s="6"/>
      <c r="G562" s="6"/>
      <c r="H562" s="6"/>
      <c r="I562" s="6"/>
      <c r="J562" s="6"/>
      <c r="K562" s="6"/>
      <c r="L562" s="6"/>
      <c r="M562" s="6"/>
      <c r="N562" s="6"/>
      <c r="O562" s="6"/>
    </row>
    <row r="563" spans="3:15" ht="12.75" customHeight="1" x14ac:dyDescent="0.2">
      <c r="C563" s="6"/>
      <c r="D563" s="6"/>
      <c r="E563" s="6"/>
      <c r="F563" s="6"/>
      <c r="G563" s="6"/>
      <c r="H563" s="6"/>
      <c r="I563" s="6"/>
      <c r="J563" s="6"/>
      <c r="K563" s="6"/>
      <c r="L563" s="6"/>
      <c r="M563" s="6"/>
      <c r="N563" s="6"/>
      <c r="O563" s="6"/>
    </row>
    <row r="564" spans="3:15" ht="12.75" customHeight="1" x14ac:dyDescent="0.2">
      <c r="C564" s="6"/>
      <c r="D564" s="6"/>
      <c r="E564" s="6"/>
      <c r="F564" s="6"/>
      <c r="G564" s="6"/>
      <c r="H564" s="6"/>
      <c r="I564" s="6"/>
      <c r="J564" s="6"/>
      <c r="K564" s="6"/>
      <c r="L564" s="6"/>
      <c r="M564" s="6"/>
      <c r="N564" s="6"/>
      <c r="O564" s="6"/>
    </row>
    <row r="565" spans="3:15" ht="12.75" customHeight="1" x14ac:dyDescent="0.2">
      <c r="C565" s="6"/>
      <c r="D565" s="6"/>
      <c r="E565" s="6"/>
      <c r="F565" s="6"/>
      <c r="G565" s="6"/>
      <c r="H565" s="6"/>
      <c r="I565" s="6"/>
      <c r="J565" s="6"/>
      <c r="K565" s="6"/>
      <c r="L565" s="6"/>
      <c r="M565" s="6"/>
      <c r="N565" s="6"/>
      <c r="O565" s="6"/>
    </row>
    <row r="566" spans="3:15" ht="12.75" customHeight="1" x14ac:dyDescent="0.2">
      <c r="C566" s="6"/>
      <c r="D566" s="6"/>
      <c r="E566" s="6"/>
      <c r="F566" s="6"/>
      <c r="G566" s="6"/>
      <c r="H566" s="6"/>
      <c r="I566" s="6"/>
      <c r="J566" s="6"/>
      <c r="K566" s="6"/>
      <c r="L566" s="6"/>
      <c r="M566" s="6"/>
      <c r="N566" s="6"/>
      <c r="O566" s="6"/>
    </row>
    <row r="567" spans="3:15" ht="12.75" customHeight="1" x14ac:dyDescent="0.2">
      <c r="C567" s="6"/>
      <c r="D567" s="6"/>
      <c r="E567" s="6"/>
      <c r="F567" s="6"/>
      <c r="G567" s="6"/>
      <c r="H567" s="6"/>
      <c r="I567" s="6"/>
      <c r="J567" s="6"/>
      <c r="K567" s="6"/>
      <c r="L567" s="6"/>
      <c r="M567" s="6"/>
      <c r="N567" s="6"/>
      <c r="O567" s="6"/>
    </row>
    <row r="568" spans="3:15" ht="12.75" customHeight="1" x14ac:dyDescent="0.2">
      <c r="C568" s="6"/>
      <c r="D568" s="6"/>
      <c r="E568" s="6"/>
      <c r="F568" s="6"/>
      <c r="G568" s="6"/>
      <c r="H568" s="6"/>
      <c r="I568" s="6"/>
      <c r="J568" s="6"/>
      <c r="K568" s="6"/>
      <c r="L568" s="6"/>
      <c r="M568" s="6"/>
      <c r="N568" s="6"/>
      <c r="O568" s="6"/>
    </row>
    <row r="569" spans="3:15" ht="12.75" customHeight="1" x14ac:dyDescent="0.2">
      <c r="C569" s="6"/>
      <c r="D569" s="6"/>
      <c r="E569" s="6"/>
      <c r="F569" s="6"/>
      <c r="G569" s="6"/>
      <c r="H569" s="6"/>
      <c r="I569" s="6"/>
      <c r="J569" s="6"/>
      <c r="K569" s="6"/>
      <c r="L569" s="6"/>
      <c r="M569" s="6"/>
      <c r="N569" s="6"/>
      <c r="O569" s="6"/>
    </row>
    <row r="570" spans="3:15" ht="12.75" customHeight="1" x14ac:dyDescent="0.2">
      <c r="C570" s="6"/>
      <c r="D570" s="6"/>
      <c r="E570" s="6"/>
      <c r="F570" s="6"/>
      <c r="G570" s="6"/>
      <c r="H570" s="6"/>
      <c r="I570" s="6"/>
      <c r="J570" s="6"/>
      <c r="K570" s="6"/>
      <c r="L570" s="6"/>
      <c r="M570" s="6"/>
      <c r="N570" s="6"/>
      <c r="O570" s="6"/>
    </row>
    <row r="571" spans="3:15" ht="12.75" customHeight="1" x14ac:dyDescent="0.2">
      <c r="C571" s="6"/>
      <c r="D571" s="6"/>
      <c r="E571" s="6"/>
      <c r="F571" s="6"/>
      <c r="G571" s="6"/>
      <c r="H571" s="6"/>
      <c r="I571" s="6"/>
      <c r="J571" s="6"/>
      <c r="K571" s="6"/>
      <c r="L571" s="6"/>
      <c r="M571" s="6"/>
      <c r="N571" s="6"/>
      <c r="O571" s="6"/>
    </row>
    <row r="572" spans="3:15" ht="12.75" customHeight="1" x14ac:dyDescent="0.2">
      <c r="C572" s="6"/>
      <c r="D572" s="6"/>
      <c r="E572" s="6"/>
      <c r="F572" s="6"/>
      <c r="G572" s="6"/>
      <c r="H572" s="6"/>
      <c r="I572" s="6"/>
      <c r="J572" s="6"/>
      <c r="K572" s="6"/>
      <c r="L572" s="6"/>
      <c r="M572" s="6"/>
      <c r="N572" s="6"/>
      <c r="O572" s="6"/>
    </row>
    <row r="573" spans="3:15" ht="12.75" customHeight="1" x14ac:dyDescent="0.2">
      <c r="C573" s="6"/>
      <c r="D573" s="6"/>
      <c r="E573" s="6"/>
      <c r="F573" s="6"/>
      <c r="G573" s="6"/>
      <c r="H573" s="6"/>
      <c r="I573" s="6"/>
      <c r="J573" s="6"/>
      <c r="K573" s="6"/>
      <c r="L573" s="6"/>
      <c r="M573" s="6"/>
      <c r="N573" s="6"/>
      <c r="O573" s="6"/>
    </row>
    <row r="574" spans="3:15" ht="12.75" customHeight="1" x14ac:dyDescent="0.2">
      <c r="C574" s="6"/>
      <c r="D574" s="6"/>
      <c r="E574" s="6"/>
      <c r="F574" s="6"/>
      <c r="G574" s="6"/>
      <c r="H574" s="6"/>
      <c r="I574" s="6"/>
      <c r="J574" s="6"/>
      <c r="K574" s="6"/>
      <c r="L574" s="6"/>
      <c r="M574" s="6"/>
      <c r="N574" s="6"/>
      <c r="O574" s="6"/>
    </row>
    <row r="575" spans="3:15" ht="12.75" customHeight="1" x14ac:dyDescent="0.2">
      <c r="C575" s="6"/>
      <c r="D575" s="6"/>
      <c r="E575" s="6"/>
      <c r="F575" s="6"/>
      <c r="G575" s="6"/>
      <c r="H575" s="6"/>
      <c r="I575" s="6"/>
      <c r="J575" s="6"/>
      <c r="K575" s="6"/>
      <c r="L575" s="6"/>
      <c r="M575" s="6"/>
      <c r="N575" s="6"/>
      <c r="O575" s="6"/>
    </row>
    <row r="576" spans="3:15" ht="12.75" customHeight="1" x14ac:dyDescent="0.2">
      <c r="C576" s="6"/>
      <c r="D576" s="6"/>
      <c r="E576" s="6"/>
      <c r="F576" s="6"/>
      <c r="G576" s="6"/>
      <c r="H576" s="6"/>
      <c r="I576" s="6"/>
      <c r="J576" s="6"/>
      <c r="K576" s="6"/>
      <c r="L576" s="6"/>
      <c r="M576" s="6"/>
      <c r="N576" s="6"/>
      <c r="O576" s="6"/>
    </row>
    <row r="577" spans="3:15" ht="12.75" customHeight="1" x14ac:dyDescent="0.2">
      <c r="C577" s="6"/>
      <c r="D577" s="6"/>
      <c r="E577" s="6"/>
      <c r="F577" s="6"/>
      <c r="G577" s="6"/>
      <c r="H577" s="6"/>
      <c r="I577" s="6"/>
      <c r="J577" s="6"/>
      <c r="K577" s="6"/>
      <c r="L577" s="6"/>
      <c r="M577" s="6"/>
      <c r="N577" s="6"/>
      <c r="O577" s="6"/>
    </row>
    <row r="578" spans="3:15" ht="12.75" customHeight="1" x14ac:dyDescent="0.2">
      <c r="C578" s="6"/>
      <c r="D578" s="6"/>
      <c r="E578" s="6"/>
      <c r="F578" s="6"/>
      <c r="G578" s="6"/>
      <c r="H578" s="6"/>
      <c r="I578" s="6"/>
      <c r="J578" s="6"/>
      <c r="K578" s="6"/>
      <c r="L578" s="6"/>
      <c r="M578" s="6"/>
      <c r="N578" s="6"/>
      <c r="O578" s="6"/>
    </row>
    <row r="579" spans="3:15" ht="12.75" customHeight="1" x14ac:dyDescent="0.2">
      <c r="C579" s="6"/>
      <c r="D579" s="6"/>
      <c r="E579" s="6"/>
      <c r="F579" s="6"/>
      <c r="G579" s="6"/>
      <c r="H579" s="6"/>
      <c r="I579" s="6"/>
      <c r="J579" s="6"/>
      <c r="K579" s="6"/>
      <c r="L579" s="6"/>
      <c r="M579" s="6"/>
      <c r="N579" s="6"/>
      <c r="O579" s="6"/>
    </row>
    <row r="580" spans="3:15" ht="12.75" customHeight="1" x14ac:dyDescent="0.2">
      <c r="C580" s="6"/>
      <c r="D580" s="6"/>
      <c r="E580" s="6"/>
      <c r="F580" s="6"/>
      <c r="G580" s="6"/>
      <c r="H580" s="6"/>
      <c r="I580" s="6"/>
      <c r="J580" s="6"/>
      <c r="K580" s="6"/>
      <c r="L580" s="6"/>
      <c r="M580" s="6"/>
      <c r="N580" s="6"/>
      <c r="O580" s="6"/>
    </row>
    <row r="581" spans="3:15" ht="12.75" customHeight="1" x14ac:dyDescent="0.2">
      <c r="C581" s="6"/>
      <c r="D581" s="6"/>
      <c r="E581" s="6"/>
      <c r="F581" s="6"/>
      <c r="G581" s="6"/>
      <c r="H581" s="6"/>
      <c r="I581" s="6"/>
      <c r="J581" s="6"/>
      <c r="K581" s="6"/>
      <c r="L581" s="6"/>
      <c r="M581" s="6"/>
      <c r="N581" s="6"/>
      <c r="O581" s="6"/>
    </row>
    <row r="582" spans="3:15" ht="12.75" customHeight="1" x14ac:dyDescent="0.2">
      <c r="C582" s="6"/>
      <c r="D582" s="6"/>
      <c r="E582" s="6"/>
      <c r="F582" s="6"/>
      <c r="G582" s="6"/>
      <c r="H582" s="6"/>
      <c r="I582" s="6"/>
      <c r="J582" s="6"/>
      <c r="K582" s="6"/>
      <c r="L582" s="6"/>
      <c r="M582" s="6"/>
      <c r="N582" s="6"/>
      <c r="O582" s="6"/>
    </row>
    <row r="583" spans="3:15" ht="12.75" customHeight="1" x14ac:dyDescent="0.2">
      <c r="C583" s="6"/>
      <c r="D583" s="6"/>
      <c r="E583" s="6"/>
      <c r="F583" s="6"/>
      <c r="G583" s="6"/>
      <c r="H583" s="6"/>
      <c r="I583" s="6"/>
      <c r="J583" s="6"/>
      <c r="K583" s="6"/>
      <c r="L583" s="6"/>
      <c r="M583" s="6"/>
      <c r="N583" s="6"/>
      <c r="O583" s="6"/>
    </row>
    <row r="584" spans="3:15" ht="12.75" customHeight="1" x14ac:dyDescent="0.2">
      <c r="C584" s="6"/>
      <c r="D584" s="6"/>
      <c r="E584" s="6"/>
      <c r="F584" s="6"/>
      <c r="G584" s="6"/>
      <c r="H584" s="6"/>
      <c r="I584" s="6"/>
      <c r="J584" s="6"/>
      <c r="K584" s="6"/>
      <c r="L584" s="6"/>
      <c r="M584" s="6"/>
      <c r="N584" s="6"/>
      <c r="O584" s="6"/>
    </row>
    <row r="585" spans="3:15" ht="12.75" customHeight="1" x14ac:dyDescent="0.2">
      <c r="C585" s="6"/>
      <c r="D585" s="6"/>
      <c r="E585" s="6"/>
      <c r="F585" s="6"/>
      <c r="G585" s="6"/>
      <c r="H585" s="6"/>
      <c r="I585" s="6"/>
      <c r="J585" s="6"/>
      <c r="K585" s="6"/>
      <c r="L585" s="6"/>
      <c r="M585" s="6"/>
      <c r="N585" s="6"/>
      <c r="O585" s="6"/>
    </row>
    <row r="586" spans="3:15" ht="12.75" customHeight="1" x14ac:dyDescent="0.2">
      <c r="C586" s="6"/>
      <c r="D586" s="6"/>
      <c r="E586" s="6"/>
      <c r="F586" s="6"/>
      <c r="G586" s="6"/>
      <c r="H586" s="6"/>
      <c r="I586" s="6"/>
      <c r="J586" s="6"/>
      <c r="K586" s="6"/>
      <c r="L586" s="6"/>
      <c r="M586" s="6"/>
      <c r="N586" s="6"/>
      <c r="O586" s="6"/>
    </row>
    <row r="587" spans="3:15" ht="12.75" customHeight="1" x14ac:dyDescent="0.2">
      <c r="C587" s="6"/>
      <c r="D587" s="6"/>
      <c r="E587" s="6"/>
      <c r="F587" s="6"/>
      <c r="G587" s="6"/>
      <c r="H587" s="6"/>
      <c r="I587" s="6"/>
      <c r="J587" s="6"/>
      <c r="K587" s="6"/>
      <c r="L587" s="6"/>
      <c r="M587" s="6"/>
      <c r="N587" s="6"/>
      <c r="O587" s="6"/>
    </row>
    <row r="588" spans="3:15" ht="12.75" customHeight="1" x14ac:dyDescent="0.2">
      <c r="C588" s="6"/>
      <c r="D588" s="6"/>
      <c r="E588" s="6"/>
      <c r="F588" s="6"/>
      <c r="G588" s="6"/>
      <c r="H588" s="6"/>
      <c r="I588" s="6"/>
      <c r="J588" s="6"/>
      <c r="K588" s="6"/>
      <c r="L588" s="6"/>
      <c r="M588" s="6"/>
      <c r="N588" s="6"/>
      <c r="O588" s="6"/>
    </row>
    <row r="589" spans="3:15" ht="12.75" customHeight="1" x14ac:dyDescent="0.2">
      <c r="C589" s="6"/>
      <c r="D589" s="6"/>
      <c r="E589" s="6"/>
      <c r="F589" s="6"/>
      <c r="G589" s="6"/>
      <c r="H589" s="6"/>
      <c r="I589" s="6"/>
      <c r="J589" s="6"/>
      <c r="K589" s="6"/>
      <c r="L589" s="6"/>
      <c r="M589" s="6"/>
      <c r="N589" s="6"/>
      <c r="O589" s="6"/>
    </row>
    <row r="590" spans="3:15" ht="12.75" customHeight="1" x14ac:dyDescent="0.2">
      <c r="C590" s="6"/>
      <c r="D590" s="6"/>
      <c r="E590" s="6"/>
      <c r="F590" s="6"/>
      <c r="G590" s="6"/>
      <c r="H590" s="6"/>
      <c r="I590" s="6"/>
      <c r="J590" s="6"/>
      <c r="K590" s="6"/>
      <c r="L590" s="6"/>
      <c r="M590" s="6"/>
      <c r="N590" s="6"/>
      <c r="O590" s="6"/>
    </row>
    <row r="591" spans="3:15" ht="12.75" customHeight="1" x14ac:dyDescent="0.2">
      <c r="C591" s="6"/>
      <c r="D591" s="6"/>
      <c r="E591" s="6"/>
      <c r="F591" s="6"/>
      <c r="G591" s="6"/>
      <c r="H591" s="6"/>
      <c r="I591" s="6"/>
      <c r="J591" s="6"/>
      <c r="K591" s="6"/>
      <c r="L591" s="6"/>
      <c r="M591" s="6"/>
      <c r="N591" s="6"/>
      <c r="O591" s="6"/>
    </row>
    <row r="592" spans="3:15" ht="12.75" customHeight="1" x14ac:dyDescent="0.2">
      <c r="C592" s="6"/>
      <c r="D592" s="6"/>
      <c r="E592" s="6"/>
      <c r="F592" s="6"/>
      <c r="G592" s="6"/>
      <c r="H592" s="6"/>
      <c r="I592" s="6"/>
      <c r="J592" s="6"/>
      <c r="K592" s="6"/>
      <c r="L592" s="6"/>
      <c r="M592" s="6"/>
      <c r="N592" s="6"/>
      <c r="O592" s="6"/>
    </row>
    <row r="593" spans="3:15" ht="12.75" customHeight="1" x14ac:dyDescent="0.2">
      <c r="C593" s="6"/>
      <c r="D593" s="6"/>
      <c r="E593" s="6"/>
      <c r="F593" s="6"/>
      <c r="G593" s="6"/>
      <c r="H593" s="6"/>
      <c r="I593" s="6"/>
      <c r="J593" s="6"/>
      <c r="K593" s="6"/>
      <c r="L593" s="6"/>
      <c r="M593" s="6"/>
      <c r="N593" s="6"/>
      <c r="O593" s="6"/>
    </row>
    <row r="594" spans="3:15" ht="12.75" customHeight="1" x14ac:dyDescent="0.2">
      <c r="C594" s="6"/>
      <c r="D594" s="6"/>
      <c r="E594" s="6"/>
      <c r="F594" s="6"/>
      <c r="G594" s="6"/>
      <c r="H594" s="6"/>
      <c r="I594" s="6"/>
      <c r="J594" s="6"/>
      <c r="K594" s="6"/>
      <c r="L594" s="6"/>
      <c r="M594" s="6"/>
      <c r="N594" s="6"/>
      <c r="O594" s="6"/>
    </row>
    <row r="595" spans="3:15" ht="12.75" customHeight="1" x14ac:dyDescent="0.2">
      <c r="C595" s="6"/>
      <c r="D595" s="6"/>
      <c r="E595" s="6"/>
      <c r="F595" s="6"/>
      <c r="G595" s="6"/>
      <c r="H595" s="6"/>
      <c r="I595" s="6"/>
      <c r="J595" s="6"/>
      <c r="K595" s="6"/>
      <c r="L595" s="6"/>
      <c r="M595" s="6"/>
      <c r="N595" s="6"/>
      <c r="O595" s="6"/>
    </row>
    <row r="596" spans="3:15" ht="12.75" customHeight="1" x14ac:dyDescent="0.2">
      <c r="C596" s="6"/>
      <c r="D596" s="6"/>
      <c r="E596" s="6"/>
      <c r="F596" s="6"/>
      <c r="G596" s="6"/>
      <c r="H596" s="6"/>
      <c r="I596" s="6"/>
      <c r="J596" s="6"/>
      <c r="K596" s="6"/>
      <c r="L596" s="6"/>
      <c r="M596" s="6"/>
      <c r="N596" s="6"/>
      <c r="O596" s="6"/>
    </row>
    <row r="597" spans="3:15" ht="12.75" customHeight="1" x14ac:dyDescent="0.2">
      <c r="C597" s="6"/>
      <c r="D597" s="6"/>
      <c r="E597" s="6"/>
      <c r="F597" s="6"/>
      <c r="G597" s="6"/>
      <c r="H597" s="6"/>
      <c r="I597" s="6"/>
      <c r="J597" s="6"/>
      <c r="K597" s="6"/>
      <c r="L597" s="6"/>
      <c r="M597" s="6"/>
      <c r="N597" s="6"/>
      <c r="O597" s="6"/>
    </row>
    <row r="598" spans="3:15" ht="12.75" customHeight="1" x14ac:dyDescent="0.2">
      <c r="C598" s="6"/>
      <c r="D598" s="6"/>
      <c r="E598" s="6"/>
      <c r="F598" s="6"/>
      <c r="G598" s="6"/>
      <c r="H598" s="6"/>
      <c r="I598" s="6"/>
      <c r="J598" s="6"/>
      <c r="K598" s="6"/>
      <c r="L598" s="6"/>
      <c r="M598" s="6"/>
      <c r="N598" s="6"/>
      <c r="O598" s="6"/>
    </row>
    <row r="599" spans="3:15" ht="12.75" customHeight="1" x14ac:dyDescent="0.2">
      <c r="C599" s="6"/>
      <c r="D599" s="6"/>
      <c r="E599" s="6"/>
      <c r="F599" s="6"/>
      <c r="G599" s="6"/>
      <c r="H599" s="6"/>
      <c r="I599" s="6"/>
      <c r="J599" s="6"/>
      <c r="K599" s="6"/>
      <c r="L599" s="6"/>
      <c r="M599" s="6"/>
      <c r="N599" s="6"/>
      <c r="O599" s="6"/>
    </row>
    <row r="600" spans="3:15" ht="12.75" customHeight="1" x14ac:dyDescent="0.2">
      <c r="C600" s="6"/>
      <c r="D600" s="6"/>
      <c r="E600" s="6"/>
      <c r="F600" s="6"/>
      <c r="G600" s="6"/>
      <c r="H600" s="6"/>
      <c r="I600" s="6"/>
      <c r="J600" s="6"/>
      <c r="K600" s="6"/>
      <c r="L600" s="6"/>
      <c r="M600" s="6"/>
      <c r="N600" s="6"/>
      <c r="O600" s="6"/>
    </row>
    <row r="601" spans="3:15" ht="12.75" customHeight="1" x14ac:dyDescent="0.2">
      <c r="C601" s="6"/>
      <c r="D601" s="6"/>
      <c r="E601" s="6"/>
      <c r="F601" s="6"/>
      <c r="G601" s="6"/>
      <c r="H601" s="6"/>
      <c r="I601" s="6"/>
      <c r="J601" s="6"/>
      <c r="K601" s="6"/>
      <c r="L601" s="6"/>
      <c r="M601" s="6"/>
      <c r="N601" s="6"/>
      <c r="O601" s="6"/>
    </row>
    <row r="602" spans="3:15" ht="12.75" customHeight="1" x14ac:dyDescent="0.2">
      <c r="C602" s="6"/>
      <c r="D602" s="6"/>
      <c r="E602" s="6"/>
      <c r="F602" s="6"/>
      <c r="G602" s="6"/>
      <c r="H602" s="6"/>
      <c r="I602" s="6"/>
      <c r="J602" s="6"/>
      <c r="K602" s="6"/>
      <c r="L602" s="6"/>
      <c r="M602" s="6"/>
      <c r="N602" s="6"/>
      <c r="O602" s="6"/>
    </row>
    <row r="603" spans="3:15" ht="12.75" customHeight="1" x14ac:dyDescent="0.2">
      <c r="C603" s="6"/>
      <c r="D603" s="6"/>
      <c r="E603" s="6"/>
      <c r="F603" s="6"/>
      <c r="G603" s="6"/>
      <c r="H603" s="6"/>
      <c r="I603" s="6"/>
      <c r="J603" s="6"/>
      <c r="K603" s="6"/>
      <c r="L603" s="6"/>
      <c r="M603" s="6"/>
      <c r="N603" s="6"/>
      <c r="O603" s="6"/>
    </row>
    <row r="604" spans="3:15" ht="12.75" customHeight="1" x14ac:dyDescent="0.2">
      <c r="C604" s="6"/>
      <c r="D604" s="6"/>
      <c r="E604" s="6"/>
      <c r="F604" s="6"/>
      <c r="G604" s="6"/>
      <c r="H604" s="6"/>
      <c r="I604" s="6"/>
      <c r="J604" s="6"/>
      <c r="K604" s="6"/>
      <c r="L604" s="6"/>
      <c r="M604" s="6"/>
      <c r="N604" s="6"/>
      <c r="O604" s="6"/>
    </row>
    <row r="605" spans="3:15" ht="12.75" customHeight="1" x14ac:dyDescent="0.2">
      <c r="C605" s="6"/>
      <c r="D605" s="6"/>
      <c r="E605" s="6"/>
      <c r="F605" s="6"/>
      <c r="G605" s="6"/>
      <c r="H605" s="6"/>
      <c r="I605" s="6"/>
      <c r="J605" s="6"/>
      <c r="K605" s="6"/>
      <c r="L605" s="6"/>
      <c r="M605" s="6"/>
      <c r="N605" s="6"/>
      <c r="O605" s="6"/>
    </row>
    <row r="606" spans="3:15" ht="12.75" customHeight="1" x14ac:dyDescent="0.2">
      <c r="C606" s="6"/>
      <c r="D606" s="6"/>
      <c r="E606" s="6"/>
      <c r="F606" s="6"/>
      <c r="G606" s="6"/>
      <c r="H606" s="6"/>
      <c r="I606" s="6"/>
      <c r="J606" s="6"/>
      <c r="K606" s="6"/>
      <c r="L606" s="6"/>
      <c r="M606" s="6"/>
      <c r="N606" s="6"/>
      <c r="O606" s="6"/>
    </row>
    <row r="607" spans="3:15" ht="12.75" customHeight="1" x14ac:dyDescent="0.2">
      <c r="C607" s="6"/>
      <c r="D607" s="6"/>
      <c r="E607" s="6"/>
      <c r="F607" s="6"/>
      <c r="G607" s="6"/>
      <c r="H607" s="6"/>
      <c r="I607" s="6"/>
      <c r="J607" s="6"/>
      <c r="K607" s="6"/>
      <c r="L607" s="6"/>
      <c r="M607" s="6"/>
      <c r="N607" s="6"/>
      <c r="O607" s="6"/>
    </row>
    <row r="608" spans="3:15" ht="12.75" customHeight="1" x14ac:dyDescent="0.2">
      <c r="C608" s="6"/>
      <c r="D608" s="6"/>
      <c r="E608" s="6"/>
      <c r="F608" s="6"/>
      <c r="G608" s="6"/>
      <c r="H608" s="6"/>
      <c r="I608" s="6"/>
      <c r="J608" s="6"/>
      <c r="K608" s="6"/>
      <c r="L608" s="6"/>
      <c r="M608" s="6"/>
      <c r="N608" s="6"/>
      <c r="O608" s="6"/>
    </row>
    <row r="609" spans="3:15" ht="12.75" customHeight="1" x14ac:dyDescent="0.2">
      <c r="C609" s="6"/>
      <c r="D609" s="6"/>
      <c r="E609" s="6"/>
      <c r="F609" s="6"/>
      <c r="G609" s="6"/>
      <c r="H609" s="6"/>
      <c r="I609" s="6"/>
      <c r="J609" s="6"/>
      <c r="K609" s="6"/>
      <c r="L609" s="6"/>
      <c r="M609" s="6"/>
      <c r="N609" s="6"/>
      <c r="O609" s="6"/>
    </row>
    <row r="610" spans="3:15" ht="12.75" customHeight="1" x14ac:dyDescent="0.2">
      <c r="C610" s="6"/>
      <c r="D610" s="6"/>
      <c r="E610" s="6"/>
      <c r="F610" s="6"/>
      <c r="G610" s="6"/>
      <c r="H610" s="6"/>
      <c r="I610" s="6"/>
      <c r="J610" s="6"/>
      <c r="K610" s="6"/>
      <c r="L610" s="6"/>
      <c r="M610" s="6"/>
      <c r="N610" s="6"/>
      <c r="O610" s="6"/>
    </row>
    <row r="611" spans="3:15" ht="12.75" customHeight="1" x14ac:dyDescent="0.2">
      <c r="C611" s="6"/>
      <c r="D611" s="6"/>
      <c r="E611" s="6"/>
      <c r="F611" s="6"/>
      <c r="G611" s="6"/>
      <c r="H611" s="6"/>
      <c r="I611" s="6"/>
      <c r="J611" s="6"/>
      <c r="K611" s="6"/>
      <c r="L611" s="6"/>
      <c r="M611" s="6"/>
      <c r="N611" s="6"/>
      <c r="O611" s="6"/>
    </row>
    <row r="612" spans="3:15" ht="12.75" customHeight="1" x14ac:dyDescent="0.2">
      <c r="C612" s="6"/>
      <c r="D612" s="6"/>
      <c r="E612" s="6"/>
      <c r="F612" s="6"/>
      <c r="G612" s="6"/>
      <c r="H612" s="6"/>
      <c r="I612" s="6"/>
      <c r="J612" s="6"/>
      <c r="K612" s="6"/>
      <c r="L612" s="6"/>
      <c r="M612" s="6"/>
      <c r="N612" s="6"/>
      <c r="O612" s="6"/>
    </row>
    <row r="613" spans="3:15" ht="12.75" customHeight="1" x14ac:dyDescent="0.2">
      <c r="C613" s="6"/>
      <c r="D613" s="6"/>
      <c r="E613" s="6"/>
      <c r="F613" s="6"/>
      <c r="G613" s="6"/>
      <c r="H613" s="6"/>
      <c r="I613" s="6"/>
      <c r="J613" s="6"/>
      <c r="K613" s="6"/>
      <c r="L613" s="6"/>
      <c r="M613" s="6"/>
      <c r="N613" s="6"/>
      <c r="O613" s="6"/>
    </row>
    <row r="614" spans="3:15" ht="12.75" customHeight="1" x14ac:dyDescent="0.2">
      <c r="C614" s="6"/>
      <c r="D614" s="6"/>
      <c r="E614" s="6"/>
      <c r="F614" s="6"/>
      <c r="G614" s="6"/>
      <c r="H614" s="6"/>
      <c r="I614" s="6"/>
      <c r="J614" s="6"/>
      <c r="K614" s="6"/>
      <c r="L614" s="6"/>
      <c r="M614" s="6"/>
      <c r="N614" s="6"/>
      <c r="O614" s="6"/>
    </row>
    <row r="615" spans="3:15" ht="12.75" customHeight="1" x14ac:dyDescent="0.2">
      <c r="C615" s="6"/>
      <c r="D615" s="6"/>
      <c r="E615" s="6"/>
      <c r="F615" s="6"/>
      <c r="G615" s="6"/>
      <c r="H615" s="6"/>
      <c r="I615" s="6"/>
      <c r="J615" s="6"/>
      <c r="K615" s="6"/>
      <c r="L615" s="6"/>
      <c r="M615" s="6"/>
      <c r="N615" s="6"/>
      <c r="O615" s="6"/>
    </row>
    <row r="616" spans="3:15" ht="12.75" customHeight="1" x14ac:dyDescent="0.2">
      <c r="C616" s="6"/>
      <c r="D616" s="6"/>
      <c r="E616" s="6"/>
      <c r="F616" s="6"/>
      <c r="G616" s="6"/>
      <c r="H616" s="6"/>
      <c r="I616" s="6"/>
      <c r="J616" s="6"/>
      <c r="K616" s="6"/>
      <c r="L616" s="6"/>
      <c r="M616" s="6"/>
      <c r="N616" s="6"/>
      <c r="O616" s="6"/>
    </row>
    <row r="617" spans="3:15" ht="12.75" customHeight="1" x14ac:dyDescent="0.2">
      <c r="C617" s="6"/>
      <c r="D617" s="6"/>
      <c r="E617" s="6"/>
      <c r="F617" s="6"/>
      <c r="G617" s="6"/>
      <c r="H617" s="6"/>
      <c r="I617" s="6"/>
      <c r="J617" s="6"/>
      <c r="K617" s="6"/>
      <c r="L617" s="6"/>
      <c r="M617" s="6"/>
      <c r="N617" s="6"/>
      <c r="O617" s="6"/>
    </row>
    <row r="618" spans="3:15" ht="12.75" customHeight="1" x14ac:dyDescent="0.2">
      <c r="C618" s="6"/>
      <c r="D618" s="6"/>
      <c r="E618" s="6"/>
      <c r="F618" s="6"/>
      <c r="G618" s="6"/>
      <c r="H618" s="6"/>
      <c r="I618" s="6"/>
      <c r="J618" s="6"/>
      <c r="K618" s="6"/>
      <c r="L618" s="6"/>
      <c r="M618" s="6"/>
      <c r="N618" s="6"/>
      <c r="O618" s="6"/>
    </row>
    <row r="619" spans="3:15" ht="12.75" customHeight="1" x14ac:dyDescent="0.2">
      <c r="C619" s="6"/>
      <c r="D619" s="6"/>
      <c r="E619" s="6"/>
      <c r="F619" s="6"/>
      <c r="G619" s="6"/>
      <c r="H619" s="6"/>
      <c r="I619" s="6"/>
      <c r="J619" s="6"/>
      <c r="K619" s="6"/>
      <c r="L619" s="6"/>
      <c r="M619" s="6"/>
      <c r="N619" s="6"/>
      <c r="O619" s="6"/>
    </row>
    <row r="620" spans="3:15" ht="12.75" customHeight="1" x14ac:dyDescent="0.2">
      <c r="C620" s="6"/>
      <c r="D620" s="6"/>
      <c r="E620" s="6"/>
      <c r="F620" s="6"/>
      <c r="G620" s="6"/>
      <c r="H620" s="6"/>
      <c r="I620" s="6"/>
      <c r="J620" s="6"/>
      <c r="K620" s="6"/>
      <c r="L620" s="6"/>
      <c r="M620" s="6"/>
      <c r="N620" s="6"/>
      <c r="O620" s="6"/>
    </row>
    <row r="621" spans="3:15" ht="12.75" customHeight="1" x14ac:dyDescent="0.2">
      <c r="C621" s="6"/>
      <c r="D621" s="6"/>
      <c r="E621" s="6"/>
      <c r="F621" s="6"/>
      <c r="G621" s="6"/>
      <c r="H621" s="6"/>
      <c r="I621" s="6"/>
      <c r="J621" s="6"/>
      <c r="K621" s="6"/>
      <c r="L621" s="6"/>
      <c r="M621" s="6"/>
      <c r="N621" s="6"/>
      <c r="O621" s="6"/>
    </row>
    <row r="622" spans="3:15" ht="12.75" customHeight="1" x14ac:dyDescent="0.2">
      <c r="C622" s="6"/>
      <c r="D622" s="6"/>
      <c r="E622" s="6"/>
      <c r="F622" s="6"/>
      <c r="G622" s="6"/>
      <c r="H622" s="6"/>
      <c r="I622" s="6"/>
      <c r="J622" s="6"/>
      <c r="K622" s="6"/>
      <c r="L622" s="6"/>
      <c r="M622" s="6"/>
      <c r="N622" s="6"/>
      <c r="O622" s="6"/>
    </row>
    <row r="623" spans="3:15" ht="12.75" customHeight="1" x14ac:dyDescent="0.2">
      <c r="C623" s="6"/>
      <c r="D623" s="6"/>
      <c r="E623" s="6"/>
      <c r="F623" s="6"/>
      <c r="G623" s="6"/>
      <c r="H623" s="6"/>
      <c r="I623" s="6"/>
      <c r="J623" s="6"/>
      <c r="K623" s="6"/>
      <c r="L623" s="6"/>
      <c r="M623" s="6"/>
      <c r="N623" s="6"/>
      <c r="O623" s="6"/>
    </row>
    <row r="624" spans="3:15" ht="12.75" customHeight="1" x14ac:dyDescent="0.2">
      <c r="C624" s="6"/>
      <c r="D624" s="6"/>
      <c r="E624" s="6"/>
      <c r="F624" s="6"/>
      <c r="G624" s="6"/>
      <c r="H624" s="6"/>
      <c r="I624" s="6"/>
      <c r="J624" s="6"/>
      <c r="K624" s="6"/>
      <c r="L624" s="6"/>
      <c r="M624" s="6"/>
      <c r="N624" s="6"/>
      <c r="O624" s="6"/>
    </row>
    <row r="625" spans="3:15" ht="12.75" customHeight="1" x14ac:dyDescent="0.2">
      <c r="C625" s="6"/>
      <c r="D625" s="6"/>
      <c r="E625" s="6"/>
      <c r="F625" s="6"/>
      <c r="G625" s="6"/>
      <c r="H625" s="6"/>
      <c r="I625" s="6"/>
      <c r="J625" s="6"/>
      <c r="K625" s="6"/>
      <c r="L625" s="6"/>
      <c r="M625" s="6"/>
      <c r="N625" s="6"/>
      <c r="O625" s="6"/>
    </row>
    <row r="626" spans="3:15" ht="12.75" customHeight="1" x14ac:dyDescent="0.2">
      <c r="C626" s="6"/>
      <c r="D626" s="6"/>
      <c r="E626" s="6"/>
      <c r="F626" s="6"/>
      <c r="G626" s="6"/>
      <c r="H626" s="6"/>
      <c r="I626" s="6"/>
      <c r="J626" s="6"/>
      <c r="K626" s="6"/>
      <c r="L626" s="6"/>
      <c r="M626" s="6"/>
      <c r="N626" s="6"/>
      <c r="O626" s="6"/>
    </row>
    <row r="627" spans="3:15" ht="12.75" customHeight="1" x14ac:dyDescent="0.2">
      <c r="C627" s="6"/>
      <c r="D627" s="6"/>
      <c r="E627" s="6"/>
      <c r="F627" s="6"/>
      <c r="G627" s="6"/>
      <c r="H627" s="6"/>
      <c r="I627" s="6"/>
      <c r="J627" s="6"/>
      <c r="K627" s="6"/>
      <c r="L627" s="6"/>
      <c r="M627" s="6"/>
      <c r="N627" s="6"/>
      <c r="O627" s="6"/>
    </row>
    <row r="628" spans="3:15" ht="12.75" customHeight="1" x14ac:dyDescent="0.2">
      <c r="C628" s="6"/>
      <c r="D628" s="6"/>
      <c r="E628" s="6"/>
      <c r="F628" s="6"/>
      <c r="G628" s="6"/>
      <c r="H628" s="6"/>
      <c r="I628" s="6"/>
      <c r="J628" s="6"/>
      <c r="K628" s="6"/>
      <c r="L628" s="6"/>
      <c r="M628" s="6"/>
      <c r="N628" s="6"/>
      <c r="O628" s="6"/>
    </row>
    <row r="629" spans="3:15" ht="12.75" customHeight="1" x14ac:dyDescent="0.2">
      <c r="C629" s="6"/>
      <c r="D629" s="6"/>
      <c r="E629" s="6"/>
      <c r="F629" s="6"/>
      <c r="G629" s="6"/>
      <c r="H629" s="6"/>
      <c r="I629" s="6"/>
      <c r="J629" s="6"/>
      <c r="K629" s="6"/>
      <c r="L629" s="6"/>
      <c r="M629" s="6"/>
      <c r="N629" s="6"/>
      <c r="O629" s="6"/>
    </row>
    <row r="630" spans="3:15" ht="12.75" customHeight="1" x14ac:dyDescent="0.2">
      <c r="C630" s="6"/>
      <c r="D630" s="6"/>
      <c r="E630" s="6"/>
      <c r="F630" s="6"/>
      <c r="G630" s="6"/>
      <c r="H630" s="6"/>
      <c r="I630" s="6"/>
      <c r="J630" s="6"/>
      <c r="K630" s="6"/>
      <c r="L630" s="6"/>
      <c r="M630" s="6"/>
      <c r="N630" s="6"/>
      <c r="O630" s="6"/>
    </row>
    <row r="631" spans="3:15" ht="12.75" customHeight="1" x14ac:dyDescent="0.2">
      <c r="C631" s="6"/>
      <c r="D631" s="6"/>
      <c r="E631" s="6"/>
      <c r="F631" s="6"/>
      <c r="G631" s="6"/>
      <c r="H631" s="6"/>
      <c r="I631" s="6"/>
      <c r="J631" s="6"/>
      <c r="K631" s="6"/>
      <c r="L631" s="6"/>
      <c r="M631" s="6"/>
      <c r="N631" s="6"/>
      <c r="O631" s="6"/>
    </row>
    <row r="632" spans="3:15" ht="12.75" customHeight="1" x14ac:dyDescent="0.2">
      <c r="C632" s="6"/>
      <c r="D632" s="6"/>
      <c r="E632" s="6"/>
      <c r="F632" s="6"/>
      <c r="G632" s="6"/>
      <c r="H632" s="6"/>
      <c r="I632" s="6"/>
      <c r="J632" s="6"/>
      <c r="K632" s="6"/>
      <c r="L632" s="6"/>
      <c r="M632" s="6"/>
      <c r="N632" s="6"/>
      <c r="O632" s="6"/>
    </row>
    <row r="633" spans="3:15" ht="12.75" customHeight="1" x14ac:dyDescent="0.2">
      <c r="C633" s="6"/>
      <c r="D633" s="6"/>
      <c r="E633" s="6"/>
      <c r="F633" s="6"/>
      <c r="G633" s="6"/>
      <c r="H633" s="6"/>
      <c r="I633" s="6"/>
      <c r="J633" s="6"/>
      <c r="K633" s="6"/>
      <c r="L633" s="6"/>
      <c r="M633" s="6"/>
      <c r="N633" s="6"/>
      <c r="O633" s="6"/>
    </row>
    <row r="634" spans="3:15" ht="12.75" customHeight="1" x14ac:dyDescent="0.2">
      <c r="C634" s="6"/>
      <c r="D634" s="6"/>
      <c r="E634" s="6"/>
      <c r="F634" s="6"/>
      <c r="G634" s="6"/>
      <c r="H634" s="6"/>
      <c r="I634" s="6"/>
      <c r="J634" s="6"/>
      <c r="K634" s="6"/>
      <c r="L634" s="6"/>
      <c r="M634" s="6"/>
      <c r="N634" s="6"/>
      <c r="O634" s="6"/>
    </row>
    <row r="635" spans="3:15" ht="12.75" customHeight="1" x14ac:dyDescent="0.2">
      <c r="C635" s="6"/>
      <c r="D635" s="6"/>
      <c r="E635" s="6"/>
      <c r="F635" s="6"/>
      <c r="G635" s="6"/>
      <c r="H635" s="6"/>
      <c r="I635" s="6"/>
      <c r="J635" s="6"/>
      <c r="K635" s="6"/>
      <c r="L635" s="6"/>
      <c r="M635" s="6"/>
      <c r="N635" s="6"/>
      <c r="O635" s="6"/>
    </row>
    <row r="636" spans="3:15" ht="12.75" customHeight="1" x14ac:dyDescent="0.2">
      <c r="C636" s="6"/>
      <c r="D636" s="6"/>
      <c r="E636" s="6"/>
      <c r="F636" s="6"/>
      <c r="G636" s="6"/>
      <c r="H636" s="6"/>
      <c r="I636" s="6"/>
      <c r="J636" s="6"/>
      <c r="K636" s="6"/>
      <c r="L636" s="6"/>
      <c r="M636" s="6"/>
      <c r="N636" s="6"/>
      <c r="O636" s="6"/>
    </row>
    <row r="637" spans="3:15" ht="12.75" customHeight="1" x14ac:dyDescent="0.2">
      <c r="C637" s="6"/>
      <c r="D637" s="6"/>
      <c r="E637" s="6"/>
      <c r="F637" s="6"/>
      <c r="G637" s="6"/>
      <c r="H637" s="6"/>
      <c r="I637" s="6"/>
      <c r="J637" s="6"/>
      <c r="K637" s="6"/>
      <c r="L637" s="6"/>
      <c r="M637" s="6"/>
      <c r="N637" s="6"/>
      <c r="O637" s="6"/>
    </row>
    <row r="638" spans="3:15" ht="12.75" customHeight="1" x14ac:dyDescent="0.2">
      <c r="C638" s="6"/>
      <c r="D638" s="6"/>
      <c r="E638" s="6"/>
      <c r="F638" s="6"/>
      <c r="G638" s="6"/>
      <c r="H638" s="6"/>
      <c r="I638" s="6"/>
      <c r="J638" s="6"/>
      <c r="K638" s="6"/>
      <c r="L638" s="6"/>
      <c r="M638" s="6"/>
      <c r="N638" s="6"/>
      <c r="O638" s="6"/>
    </row>
    <row r="639" spans="3:15" ht="12.75" customHeight="1" x14ac:dyDescent="0.2">
      <c r="C639" s="6"/>
      <c r="D639" s="6"/>
      <c r="E639" s="6"/>
      <c r="F639" s="6"/>
      <c r="G639" s="6"/>
      <c r="H639" s="6"/>
      <c r="I639" s="6"/>
      <c r="J639" s="6"/>
      <c r="K639" s="6"/>
      <c r="L639" s="6"/>
      <c r="M639" s="6"/>
      <c r="N639" s="6"/>
      <c r="O639" s="6"/>
    </row>
    <row r="640" spans="3:15" ht="12.75" customHeight="1" x14ac:dyDescent="0.2">
      <c r="C640" s="6"/>
      <c r="D640" s="6"/>
      <c r="E640" s="6"/>
      <c r="F640" s="6"/>
      <c r="G640" s="6"/>
      <c r="H640" s="6"/>
      <c r="I640" s="6"/>
      <c r="J640" s="6"/>
      <c r="K640" s="6"/>
      <c r="L640" s="6"/>
      <c r="M640" s="6"/>
      <c r="N640" s="6"/>
      <c r="O640" s="6"/>
    </row>
    <row r="641" spans="1:15" ht="12.75" customHeight="1" x14ac:dyDescent="0.2">
      <c r="C641" s="6"/>
      <c r="D641" s="6"/>
      <c r="E641" s="6"/>
      <c r="F641" s="6"/>
      <c r="G641" s="6"/>
      <c r="H641" s="6"/>
      <c r="I641" s="6"/>
      <c r="J641" s="6"/>
      <c r="K641" s="6"/>
      <c r="L641" s="6"/>
      <c r="M641" s="6"/>
      <c r="N641" s="6"/>
      <c r="O641" s="6"/>
    </row>
    <row r="642" spans="1:15" ht="12.75" customHeight="1" x14ac:dyDescent="0.2">
      <c r="C642" s="6"/>
      <c r="D642" s="6"/>
      <c r="E642" s="6"/>
      <c r="F642" s="6"/>
      <c r="G642" s="6"/>
      <c r="H642" s="6"/>
      <c r="I642" s="6"/>
      <c r="J642" s="6"/>
      <c r="K642" s="6"/>
      <c r="L642" s="6"/>
      <c r="M642" s="6"/>
      <c r="N642" s="6"/>
      <c r="O642" s="6"/>
    </row>
    <row r="643" spans="1:15" ht="12.75" customHeight="1" x14ac:dyDescent="0.2">
      <c r="C643" s="6"/>
      <c r="D643" s="6"/>
      <c r="E643" s="6"/>
      <c r="F643" s="6"/>
      <c r="G643" s="6"/>
      <c r="H643" s="6"/>
      <c r="I643" s="6"/>
      <c r="J643" s="6"/>
      <c r="K643" s="6"/>
      <c r="L643" s="6"/>
      <c r="M643" s="6"/>
      <c r="N643" s="6"/>
      <c r="O643" s="6"/>
    </row>
    <row r="644" spans="1:15" ht="12.75" customHeight="1" x14ac:dyDescent="0.2">
      <c r="C644" s="6"/>
      <c r="D644" s="6"/>
      <c r="E644" s="6"/>
      <c r="F644" s="6"/>
      <c r="G644" s="6"/>
      <c r="H644" s="6"/>
      <c r="I644" s="6"/>
      <c r="J644" s="6"/>
      <c r="K644" s="6"/>
      <c r="L644" s="6"/>
      <c r="M644" s="6"/>
      <c r="N644" s="6"/>
      <c r="O644" s="6"/>
    </row>
    <row r="645" spans="1:15" ht="12.75" customHeight="1" x14ac:dyDescent="0.2">
      <c r="C645" s="6"/>
      <c r="D645" s="6"/>
      <c r="E645" s="6"/>
      <c r="F645" s="6"/>
      <c r="G645" s="6"/>
      <c r="H645" s="6"/>
      <c r="I645" s="6"/>
      <c r="J645" s="6"/>
      <c r="K645" s="6"/>
      <c r="L645" s="6"/>
      <c r="M645" s="6"/>
      <c r="N645" s="6"/>
      <c r="O645" s="6"/>
    </row>
    <row r="646" spans="1:15" ht="12.75" customHeight="1" x14ac:dyDescent="0.2">
      <c r="C646" s="6"/>
      <c r="D646" s="6"/>
      <c r="E646" s="6"/>
      <c r="F646" s="6"/>
      <c r="G646" s="6"/>
      <c r="H646" s="6"/>
      <c r="I646" s="6"/>
      <c r="J646" s="6"/>
      <c r="K646" s="6"/>
      <c r="L646" s="6"/>
      <c r="M646" s="6"/>
      <c r="N646" s="6"/>
      <c r="O646" s="6"/>
    </row>
    <row r="647" spans="1:15" ht="12.75" customHeight="1" x14ac:dyDescent="0.2">
      <c r="C647" s="6"/>
      <c r="D647" s="6"/>
      <c r="E647" s="6"/>
      <c r="F647" s="6"/>
      <c r="G647" s="6"/>
      <c r="H647" s="6"/>
      <c r="I647" s="6"/>
      <c r="J647" s="6"/>
      <c r="K647" s="6"/>
      <c r="L647" s="6"/>
      <c r="M647" s="6"/>
      <c r="N647" s="6"/>
      <c r="O647" s="6"/>
    </row>
    <row r="648" spans="1:15" ht="12.75" customHeight="1" x14ac:dyDescent="0.2">
      <c r="C648" s="6"/>
      <c r="D648" s="6"/>
      <c r="E648" s="6"/>
      <c r="F648" s="6"/>
      <c r="G648" s="6"/>
      <c r="H648" s="6"/>
      <c r="I648" s="6"/>
      <c r="J648" s="6"/>
      <c r="K648" s="6"/>
      <c r="L648" s="6"/>
      <c r="M648" s="6"/>
      <c r="N648" s="6"/>
      <c r="O648" s="6"/>
    </row>
    <row r="649" spans="1:15" ht="12.75" customHeight="1" x14ac:dyDescent="0.2">
      <c r="C649" s="6"/>
      <c r="D649" s="6"/>
      <c r="E649" s="6"/>
      <c r="F649" s="6"/>
      <c r="G649" s="6"/>
      <c r="H649" s="6"/>
      <c r="I649" s="6"/>
      <c r="J649" s="6"/>
      <c r="K649" s="6"/>
      <c r="L649" s="6"/>
      <c r="M649" s="6"/>
      <c r="N649" s="6"/>
      <c r="O649" s="6"/>
    </row>
    <row r="650" spans="1:15" ht="12.75" customHeight="1" x14ac:dyDescent="0.2">
      <c r="C650" s="6"/>
      <c r="D650" s="6"/>
      <c r="E650" s="6"/>
      <c r="F650" s="6"/>
      <c r="G650" s="6"/>
      <c r="H650" s="6"/>
      <c r="I650" s="6"/>
      <c r="J650" s="6"/>
      <c r="K650" s="6"/>
      <c r="L650" s="6"/>
      <c r="M650" s="6"/>
      <c r="N650" s="6"/>
      <c r="O650" s="6"/>
    </row>
    <row r="651" spans="1:15" ht="12.75" customHeight="1" x14ac:dyDescent="0.2">
      <c r="C651" s="6"/>
      <c r="D651" s="6"/>
      <c r="E651" s="6"/>
      <c r="F651" s="6"/>
      <c r="G651" s="6"/>
      <c r="H651" s="6"/>
      <c r="I651" s="6"/>
      <c r="J651" s="6"/>
      <c r="K651" s="6"/>
      <c r="L651" s="6"/>
      <c r="M651" s="6"/>
      <c r="N651" s="6"/>
      <c r="O651" s="6"/>
    </row>
    <row r="652" spans="1:15" ht="12.75" customHeight="1" x14ac:dyDescent="0.2">
      <c r="C652" s="6"/>
      <c r="D652" s="6"/>
      <c r="E652" s="6"/>
      <c r="F652" s="6"/>
      <c r="G652" s="6"/>
      <c r="H652" s="6"/>
      <c r="I652" s="6"/>
      <c r="J652" s="6"/>
      <c r="K652" s="6"/>
      <c r="L652" s="6"/>
      <c r="M652" s="6"/>
      <c r="N652" s="6"/>
      <c r="O652" s="6"/>
    </row>
    <row r="653" spans="1:15" ht="12.75" customHeight="1" x14ac:dyDescent="0.2">
      <c r="C653" s="6"/>
      <c r="D653" s="6"/>
      <c r="E653" s="6"/>
      <c r="F653" s="6"/>
      <c r="G653" s="6"/>
      <c r="H653" s="6"/>
      <c r="I653" s="6"/>
      <c r="J653" s="6"/>
      <c r="K653" s="6"/>
      <c r="L653" s="6"/>
      <c r="M653" s="6"/>
      <c r="N653" s="6"/>
      <c r="O653" s="6"/>
    </row>
    <row r="654" spans="1:15" ht="12.75" customHeight="1" x14ac:dyDescent="0.2">
      <c r="C654" s="6"/>
      <c r="D654" s="6"/>
      <c r="E654" s="6"/>
      <c r="F654" s="6"/>
      <c r="G654" s="6"/>
      <c r="H654" s="6"/>
      <c r="I654" s="6"/>
      <c r="J654" s="6"/>
      <c r="K654" s="6"/>
      <c r="L654" s="6"/>
      <c r="M654" s="6"/>
      <c r="N654" s="6"/>
      <c r="O654" s="6"/>
    </row>
    <row r="655" spans="1:15" ht="12.75" customHeight="1" x14ac:dyDescent="0.2">
      <c r="C655" s="6"/>
      <c r="D655" s="6"/>
      <c r="E655" s="6"/>
      <c r="F655" s="6"/>
      <c r="G655" s="6"/>
      <c r="H655" s="6"/>
      <c r="I655" s="6"/>
      <c r="J655" s="6"/>
      <c r="K655" s="6"/>
      <c r="L655" s="6"/>
      <c r="M655" s="6"/>
      <c r="N655" s="6"/>
      <c r="O655" s="6"/>
    </row>
    <row r="656" spans="1:15" ht="12.75" customHeight="1" x14ac:dyDescent="0.2">
      <c r="A656" s="12"/>
      <c r="C656" s="6"/>
      <c r="D656" s="6"/>
      <c r="E656" s="6"/>
      <c r="F656" s="6"/>
      <c r="G656" s="6"/>
      <c r="H656" s="6"/>
      <c r="I656" s="6"/>
      <c r="J656" s="6"/>
      <c r="K656" s="6"/>
      <c r="L656" s="6"/>
      <c r="M656" s="6"/>
      <c r="N656" s="6"/>
      <c r="O656" s="6"/>
    </row>
    <row r="657" spans="1:15" ht="12.75" customHeight="1" x14ac:dyDescent="0.2">
      <c r="A657" s="12"/>
      <c r="C657" s="6"/>
      <c r="D657" s="6"/>
      <c r="E657" s="6"/>
      <c r="F657" s="6"/>
      <c r="G657" s="6"/>
      <c r="H657" s="6"/>
      <c r="I657" s="6"/>
      <c r="J657" s="6"/>
      <c r="K657" s="6"/>
      <c r="L657" s="6"/>
      <c r="M657" s="6"/>
      <c r="N657" s="6"/>
      <c r="O657" s="6"/>
    </row>
    <row r="658" spans="1:15" ht="12.75" customHeight="1" x14ac:dyDescent="0.2">
      <c r="A658" s="12"/>
      <c r="C658" s="6"/>
      <c r="D658" s="6"/>
      <c r="E658" s="6"/>
      <c r="F658" s="6"/>
      <c r="G658" s="6"/>
      <c r="H658" s="6"/>
      <c r="I658" s="6"/>
      <c r="J658" s="6"/>
      <c r="K658" s="6"/>
      <c r="L658" s="6"/>
      <c r="M658" s="6"/>
      <c r="N658" s="6"/>
      <c r="O658" s="6"/>
    </row>
    <row r="659" spans="1:15" ht="12.75" customHeight="1" x14ac:dyDescent="0.2">
      <c r="C659" s="6"/>
      <c r="D659" s="6"/>
      <c r="E659" s="6"/>
      <c r="F659" s="6"/>
      <c r="G659" s="6"/>
      <c r="H659" s="6"/>
      <c r="I659" s="6"/>
      <c r="J659" s="6"/>
      <c r="K659" s="6"/>
      <c r="L659" s="6"/>
      <c r="M659" s="6"/>
      <c r="N659" s="6"/>
      <c r="O659" s="6"/>
    </row>
    <row r="660" spans="1:15" ht="12.75" customHeight="1" x14ac:dyDescent="0.2">
      <c r="C660" s="6"/>
      <c r="D660" s="6"/>
      <c r="E660" s="6"/>
      <c r="F660" s="6"/>
      <c r="G660" s="6"/>
      <c r="H660" s="6"/>
      <c r="I660" s="6"/>
      <c r="J660" s="6"/>
      <c r="K660" s="6"/>
      <c r="L660" s="6"/>
      <c r="M660" s="6"/>
      <c r="N660" s="6"/>
      <c r="O660" s="6"/>
    </row>
    <row r="661" spans="1:15" ht="12.75" customHeight="1" x14ac:dyDescent="0.2">
      <c r="A661" s="25"/>
      <c r="C661" s="6"/>
      <c r="D661" s="6"/>
      <c r="E661" s="6"/>
      <c r="F661" s="6"/>
      <c r="G661" s="6"/>
      <c r="H661" s="6"/>
      <c r="I661" s="6"/>
      <c r="J661" s="6"/>
      <c r="K661" s="6"/>
      <c r="L661" s="6"/>
      <c r="M661" s="6"/>
      <c r="N661" s="6"/>
      <c r="O661" s="6"/>
    </row>
    <row r="662" spans="1:15" ht="12.75" customHeight="1" x14ac:dyDescent="0.2">
      <c r="A662" s="33"/>
      <c r="C662" s="6"/>
      <c r="D662" s="6"/>
      <c r="E662" s="6"/>
      <c r="F662" s="6"/>
      <c r="G662" s="6"/>
      <c r="H662" s="6"/>
      <c r="I662" s="6"/>
      <c r="J662" s="6"/>
      <c r="K662" s="6"/>
      <c r="L662" s="6"/>
      <c r="M662" s="6"/>
      <c r="N662" s="6"/>
      <c r="O662" s="6"/>
    </row>
    <row r="663" spans="1:15" ht="12.75" customHeight="1" x14ac:dyDescent="0.2">
      <c r="A663" s="12"/>
      <c r="C663" s="6"/>
      <c r="D663" s="6"/>
      <c r="E663" s="6"/>
      <c r="F663" s="6"/>
      <c r="G663" s="6"/>
      <c r="H663" s="6"/>
      <c r="I663" s="6"/>
      <c r="J663" s="6"/>
      <c r="K663" s="6"/>
      <c r="L663" s="6"/>
      <c r="M663" s="6"/>
      <c r="N663" s="6"/>
      <c r="O663" s="6"/>
    </row>
    <row r="664" spans="1:15" ht="12.75" customHeight="1" x14ac:dyDescent="0.2">
      <c r="C664" s="6"/>
      <c r="D664" s="6"/>
      <c r="E664" s="6"/>
      <c r="F664" s="6"/>
      <c r="G664" s="6"/>
      <c r="H664" s="6"/>
      <c r="I664" s="6"/>
      <c r="J664" s="6"/>
      <c r="K664" s="6"/>
      <c r="L664" s="6"/>
      <c r="M664" s="6"/>
      <c r="N664" s="6"/>
      <c r="O664" s="6"/>
    </row>
    <row r="665" spans="1:15" ht="12.75" customHeight="1" x14ac:dyDescent="0.2">
      <c r="C665" s="6"/>
      <c r="D665" s="6"/>
      <c r="E665" s="6"/>
      <c r="F665" s="6"/>
      <c r="G665" s="6"/>
      <c r="H665" s="6"/>
      <c r="I665" s="6"/>
      <c r="J665" s="6"/>
      <c r="K665" s="6"/>
      <c r="L665" s="6"/>
      <c r="M665" s="6"/>
      <c r="N665" s="6"/>
      <c r="O665" s="6"/>
    </row>
    <row r="666" spans="1:15" ht="12.75" customHeight="1" x14ac:dyDescent="0.2">
      <c r="C666" s="6"/>
      <c r="D666" s="6"/>
      <c r="E666" s="6"/>
      <c r="F666" s="6"/>
      <c r="G666" s="6"/>
      <c r="H666" s="6"/>
      <c r="I666" s="6"/>
      <c r="J666" s="6"/>
      <c r="K666" s="6"/>
      <c r="L666" s="6"/>
      <c r="M666" s="6"/>
      <c r="N666" s="6"/>
      <c r="O666" s="6"/>
    </row>
    <row r="667" spans="1:15" ht="12.75" customHeight="1" x14ac:dyDescent="0.2">
      <c r="C667" s="6"/>
      <c r="D667" s="6"/>
      <c r="E667" s="6"/>
      <c r="F667" s="6"/>
      <c r="G667" s="6"/>
      <c r="H667" s="6"/>
      <c r="I667" s="6"/>
      <c r="J667" s="6"/>
      <c r="K667" s="6"/>
      <c r="L667" s="6"/>
      <c r="M667" s="6"/>
      <c r="N667" s="6"/>
      <c r="O667" s="6"/>
    </row>
    <row r="668" spans="1:15" ht="12.75" customHeight="1" x14ac:dyDescent="0.2">
      <c r="C668" s="6"/>
      <c r="D668" s="6"/>
      <c r="E668" s="6"/>
      <c r="F668" s="6"/>
      <c r="G668" s="6"/>
      <c r="H668" s="6"/>
      <c r="I668" s="6"/>
      <c r="J668" s="6"/>
      <c r="K668" s="6"/>
      <c r="L668" s="6"/>
      <c r="M668" s="6"/>
      <c r="N668" s="6"/>
      <c r="O668" s="6"/>
    </row>
    <row r="669" spans="1:15" ht="12.75" customHeight="1" x14ac:dyDescent="0.2">
      <c r="C669" s="6"/>
      <c r="D669" s="6"/>
      <c r="E669" s="6"/>
      <c r="F669" s="6"/>
      <c r="G669" s="6"/>
      <c r="H669" s="6"/>
      <c r="I669" s="6"/>
      <c r="J669" s="6"/>
      <c r="K669" s="6"/>
      <c r="L669" s="6"/>
      <c r="M669" s="6"/>
      <c r="N669" s="6"/>
      <c r="O669" s="6"/>
    </row>
    <row r="670" spans="1:15" ht="12.75" customHeight="1" x14ac:dyDescent="0.2">
      <c r="C670" s="6"/>
      <c r="D670" s="6"/>
      <c r="E670" s="6"/>
      <c r="F670" s="6"/>
      <c r="G670" s="6"/>
      <c r="H670" s="6"/>
      <c r="I670" s="6"/>
      <c r="J670" s="6"/>
      <c r="K670" s="6"/>
      <c r="L670" s="6"/>
      <c r="M670" s="6"/>
      <c r="N670" s="6"/>
      <c r="O670" s="6"/>
    </row>
    <row r="671" spans="1:15" ht="12.75" customHeight="1" x14ac:dyDescent="0.2">
      <c r="C671" s="6"/>
      <c r="D671" s="6"/>
      <c r="E671" s="6"/>
      <c r="F671" s="6"/>
      <c r="G671" s="6"/>
      <c r="H671" s="6"/>
      <c r="I671" s="6"/>
      <c r="J671" s="6"/>
      <c r="K671" s="6"/>
      <c r="L671" s="6"/>
      <c r="M671" s="6"/>
      <c r="N671" s="6"/>
      <c r="O671" s="6"/>
    </row>
    <row r="672" spans="1:15" ht="12.75" customHeight="1" x14ac:dyDescent="0.2">
      <c r="C672" s="6"/>
      <c r="D672" s="6"/>
      <c r="E672" s="6"/>
      <c r="F672" s="6"/>
      <c r="G672" s="6"/>
      <c r="H672" s="6"/>
      <c r="I672" s="6"/>
      <c r="J672" s="6"/>
      <c r="K672" s="6"/>
      <c r="L672" s="6"/>
      <c r="M672" s="6"/>
      <c r="N672" s="6"/>
      <c r="O672" s="6"/>
    </row>
    <row r="673" spans="3:15" ht="12.75" customHeight="1" x14ac:dyDescent="0.2">
      <c r="C673" s="6"/>
      <c r="D673" s="6"/>
      <c r="E673" s="6"/>
      <c r="F673" s="6"/>
      <c r="G673" s="6"/>
      <c r="H673" s="6"/>
      <c r="I673" s="6"/>
      <c r="J673" s="6"/>
      <c r="K673" s="6"/>
      <c r="L673" s="6"/>
      <c r="M673" s="6"/>
      <c r="N673" s="6"/>
      <c r="O673" s="6"/>
    </row>
    <row r="674" spans="3:15" ht="12.75" customHeight="1" x14ac:dyDescent="0.2">
      <c r="C674" s="6"/>
      <c r="D674" s="6"/>
      <c r="E674" s="6"/>
      <c r="F674" s="6"/>
      <c r="G674" s="6"/>
      <c r="H674" s="6"/>
      <c r="I674" s="6"/>
      <c r="J674" s="6"/>
      <c r="K674" s="6"/>
      <c r="L674" s="6"/>
      <c r="M674" s="6"/>
      <c r="N674" s="6"/>
      <c r="O674" s="6"/>
    </row>
    <row r="675" spans="3:15" ht="12.75" customHeight="1" x14ac:dyDescent="0.2">
      <c r="C675" s="6"/>
      <c r="D675" s="6"/>
      <c r="E675" s="6"/>
      <c r="F675" s="6"/>
      <c r="G675" s="6"/>
      <c r="H675" s="6"/>
      <c r="I675" s="6"/>
      <c r="J675" s="6"/>
      <c r="K675" s="6"/>
      <c r="L675" s="6"/>
      <c r="M675" s="6"/>
      <c r="N675" s="6"/>
      <c r="O675" s="6"/>
    </row>
    <row r="676" spans="3:15" ht="12.75" customHeight="1" x14ac:dyDescent="0.2">
      <c r="C676" s="6"/>
      <c r="D676" s="6"/>
      <c r="E676" s="6"/>
      <c r="F676" s="6"/>
      <c r="G676" s="6"/>
      <c r="H676" s="6"/>
      <c r="I676" s="6"/>
      <c r="J676" s="6"/>
      <c r="K676" s="6"/>
      <c r="L676" s="6"/>
      <c r="M676" s="6"/>
      <c r="N676" s="6"/>
      <c r="O676" s="6"/>
    </row>
    <row r="677" spans="3:15" ht="12.75" customHeight="1" x14ac:dyDescent="0.2">
      <c r="C677" s="6"/>
      <c r="D677" s="6"/>
      <c r="E677" s="6"/>
      <c r="F677" s="6"/>
      <c r="G677" s="6"/>
      <c r="H677" s="6"/>
      <c r="I677" s="6"/>
      <c r="J677" s="6"/>
      <c r="K677" s="6"/>
      <c r="L677" s="6"/>
      <c r="M677" s="6"/>
      <c r="N677" s="6"/>
      <c r="O677" s="6"/>
    </row>
    <row r="678" spans="3:15" ht="12.75" customHeight="1" x14ac:dyDescent="0.2">
      <c r="C678" s="6"/>
      <c r="D678" s="6"/>
      <c r="E678" s="6"/>
      <c r="F678" s="6"/>
      <c r="G678" s="6"/>
      <c r="H678" s="6"/>
      <c r="I678" s="6"/>
      <c r="J678" s="6"/>
      <c r="K678" s="6"/>
      <c r="L678" s="6"/>
      <c r="M678" s="6"/>
      <c r="N678" s="6"/>
      <c r="O678" s="6"/>
    </row>
    <row r="679" spans="3:15" ht="12.75" customHeight="1" x14ac:dyDescent="0.2">
      <c r="C679" s="6"/>
      <c r="D679" s="6"/>
      <c r="E679" s="6"/>
      <c r="F679" s="6"/>
      <c r="G679" s="6"/>
      <c r="H679" s="6"/>
      <c r="I679" s="6"/>
      <c r="J679" s="6"/>
      <c r="K679" s="6"/>
      <c r="L679" s="6"/>
      <c r="M679" s="6"/>
      <c r="N679" s="6"/>
      <c r="O679" s="6"/>
    </row>
    <row r="680" spans="3:15" ht="12.75" customHeight="1" x14ac:dyDescent="0.2">
      <c r="C680" s="6"/>
      <c r="D680" s="6"/>
      <c r="E680" s="6"/>
      <c r="F680" s="6"/>
      <c r="G680" s="6"/>
      <c r="H680" s="6"/>
      <c r="I680" s="6"/>
      <c r="J680" s="6"/>
      <c r="K680" s="6"/>
      <c r="L680" s="6"/>
      <c r="M680" s="6"/>
      <c r="N680" s="6"/>
      <c r="O680" s="6"/>
    </row>
    <row r="681" spans="3:15" ht="12.75" customHeight="1" x14ac:dyDescent="0.2">
      <c r="C681" s="6"/>
      <c r="D681" s="6"/>
      <c r="E681" s="6"/>
      <c r="F681" s="6"/>
      <c r="G681" s="6"/>
      <c r="H681" s="6"/>
      <c r="I681" s="6"/>
      <c r="J681" s="6"/>
      <c r="K681" s="6"/>
      <c r="L681" s="6"/>
      <c r="M681" s="6"/>
      <c r="N681" s="6"/>
      <c r="O681" s="6"/>
    </row>
    <row r="682" spans="3:15" ht="12.75" customHeight="1" x14ac:dyDescent="0.2">
      <c r="C682" s="6"/>
      <c r="D682" s="6"/>
      <c r="E682" s="6"/>
      <c r="F682" s="6"/>
      <c r="G682" s="6"/>
      <c r="H682" s="6"/>
      <c r="I682" s="6"/>
      <c r="J682" s="6"/>
      <c r="K682" s="6"/>
      <c r="L682" s="6"/>
      <c r="M682" s="6"/>
      <c r="N682" s="6"/>
      <c r="O682" s="6"/>
    </row>
    <row r="683" spans="3:15" ht="12.75" customHeight="1" x14ac:dyDescent="0.2">
      <c r="C683" s="6"/>
      <c r="D683" s="6"/>
      <c r="E683" s="6"/>
      <c r="F683" s="6"/>
      <c r="G683" s="6"/>
      <c r="H683" s="6"/>
      <c r="I683" s="6"/>
      <c r="J683" s="6"/>
      <c r="K683" s="6"/>
      <c r="L683" s="6"/>
      <c r="M683" s="6"/>
      <c r="N683" s="6"/>
      <c r="O683" s="6"/>
    </row>
    <row r="684" spans="3:15" ht="12.75" customHeight="1" x14ac:dyDescent="0.2">
      <c r="C684" s="6"/>
      <c r="D684" s="6"/>
      <c r="E684" s="6"/>
      <c r="F684" s="6"/>
      <c r="G684" s="6"/>
      <c r="H684" s="6"/>
      <c r="I684" s="6"/>
      <c r="J684" s="6"/>
      <c r="K684" s="6"/>
      <c r="L684" s="6"/>
      <c r="M684" s="6"/>
      <c r="N684" s="6"/>
      <c r="O684" s="6"/>
    </row>
    <row r="685" spans="3:15" ht="12.75" customHeight="1" x14ac:dyDescent="0.2">
      <c r="C685" s="6"/>
      <c r="D685" s="6"/>
      <c r="E685" s="6"/>
      <c r="F685" s="6"/>
      <c r="G685" s="6"/>
      <c r="H685" s="6"/>
      <c r="I685" s="6"/>
      <c r="J685" s="6"/>
      <c r="K685" s="6"/>
      <c r="L685" s="6"/>
      <c r="M685" s="6"/>
      <c r="N685" s="6"/>
      <c r="O685" s="6"/>
    </row>
    <row r="686" spans="3:15" ht="12.75" customHeight="1" x14ac:dyDescent="0.2">
      <c r="C686" s="6"/>
      <c r="D686" s="6"/>
      <c r="E686" s="6"/>
      <c r="F686" s="6"/>
      <c r="G686" s="6"/>
      <c r="H686" s="6"/>
      <c r="I686" s="6"/>
      <c r="J686" s="6"/>
      <c r="K686" s="6"/>
      <c r="L686" s="6"/>
      <c r="M686" s="6"/>
      <c r="N686" s="6"/>
      <c r="O686" s="6"/>
    </row>
    <row r="687" spans="3:15" ht="12.75" customHeight="1" x14ac:dyDescent="0.2">
      <c r="C687" s="6"/>
      <c r="D687" s="6"/>
      <c r="E687" s="6"/>
      <c r="F687" s="6"/>
      <c r="G687" s="6"/>
      <c r="H687" s="6"/>
      <c r="I687" s="6"/>
      <c r="J687" s="6"/>
      <c r="K687" s="6"/>
      <c r="L687" s="6"/>
      <c r="M687" s="6"/>
      <c r="N687" s="6"/>
      <c r="O687" s="6"/>
    </row>
    <row r="688" spans="3:15" ht="12.75" customHeight="1" x14ac:dyDescent="0.2">
      <c r="C688" s="6"/>
      <c r="D688" s="6"/>
      <c r="E688" s="6"/>
      <c r="F688" s="6"/>
      <c r="G688" s="6"/>
      <c r="H688" s="6"/>
      <c r="I688" s="6"/>
      <c r="J688" s="6"/>
      <c r="K688" s="6"/>
      <c r="L688" s="6"/>
      <c r="M688" s="6"/>
      <c r="N688" s="6"/>
      <c r="O688" s="6"/>
    </row>
    <row r="689" spans="3:15" ht="12.75" customHeight="1" x14ac:dyDescent="0.2">
      <c r="C689" s="6"/>
      <c r="D689" s="6"/>
      <c r="E689" s="6"/>
      <c r="F689" s="6"/>
      <c r="G689" s="6"/>
      <c r="H689" s="6"/>
      <c r="I689" s="6"/>
      <c r="J689" s="6"/>
      <c r="K689" s="6"/>
      <c r="L689" s="6"/>
      <c r="M689" s="6"/>
      <c r="N689" s="6"/>
      <c r="O689" s="6"/>
    </row>
    <row r="690" spans="3:15" ht="12.75" customHeight="1" x14ac:dyDescent="0.2">
      <c r="C690" s="6"/>
      <c r="D690" s="6"/>
      <c r="E690" s="6"/>
      <c r="F690" s="6"/>
      <c r="G690" s="6"/>
      <c r="H690" s="6"/>
      <c r="I690" s="6"/>
      <c r="J690" s="6"/>
      <c r="K690" s="6"/>
      <c r="L690" s="6"/>
      <c r="M690" s="6"/>
      <c r="N690" s="6"/>
      <c r="O690" s="6"/>
    </row>
    <row r="691" spans="3:15" ht="12.75" customHeight="1" x14ac:dyDescent="0.2">
      <c r="C691" s="6"/>
      <c r="D691" s="6"/>
      <c r="E691" s="6"/>
      <c r="F691" s="6"/>
      <c r="G691" s="6"/>
      <c r="H691" s="6"/>
      <c r="I691" s="6"/>
      <c r="J691" s="6"/>
      <c r="K691" s="6"/>
      <c r="L691" s="6"/>
      <c r="M691" s="6"/>
      <c r="N691" s="6"/>
      <c r="O691" s="6"/>
    </row>
    <row r="692" spans="3:15" ht="12.75" customHeight="1" x14ac:dyDescent="0.2">
      <c r="C692" s="6"/>
      <c r="D692" s="6"/>
      <c r="E692" s="6"/>
      <c r="F692" s="6"/>
      <c r="G692" s="6"/>
      <c r="H692" s="6"/>
      <c r="I692" s="6"/>
      <c r="J692" s="6"/>
      <c r="K692" s="6"/>
      <c r="L692" s="6"/>
      <c r="M692" s="6"/>
      <c r="N692" s="6"/>
      <c r="O692" s="6"/>
    </row>
    <row r="693" spans="3:15" ht="12.75" customHeight="1" x14ac:dyDescent="0.2">
      <c r="C693" s="6"/>
      <c r="D693" s="6"/>
      <c r="E693" s="6"/>
      <c r="F693" s="6"/>
      <c r="G693" s="6"/>
      <c r="H693" s="6"/>
      <c r="I693" s="6"/>
      <c r="J693" s="6"/>
      <c r="K693" s="6"/>
      <c r="L693" s="6"/>
      <c r="M693" s="6"/>
      <c r="N693" s="6"/>
      <c r="O693" s="6"/>
    </row>
    <row r="694" spans="3:15" ht="12.75" customHeight="1" x14ac:dyDescent="0.2">
      <c r="C694" s="6"/>
      <c r="D694" s="6"/>
      <c r="E694" s="6"/>
      <c r="F694" s="6"/>
      <c r="G694" s="6"/>
      <c r="H694" s="6"/>
      <c r="I694" s="6"/>
      <c r="J694" s="6"/>
      <c r="K694" s="6"/>
      <c r="L694" s="6"/>
      <c r="M694" s="6"/>
      <c r="N694" s="6"/>
      <c r="O694" s="6"/>
    </row>
    <row r="695" spans="3:15" ht="12.75" customHeight="1" x14ac:dyDescent="0.2">
      <c r="C695" s="6"/>
      <c r="D695" s="6"/>
      <c r="E695" s="6"/>
      <c r="F695" s="6"/>
      <c r="G695" s="6"/>
      <c r="H695" s="6"/>
      <c r="I695" s="6"/>
      <c r="J695" s="6"/>
      <c r="K695" s="6"/>
      <c r="L695" s="6"/>
      <c r="M695" s="6"/>
      <c r="N695" s="6"/>
      <c r="O695" s="6"/>
    </row>
    <row r="696" spans="3:15" ht="12.75" customHeight="1" x14ac:dyDescent="0.2">
      <c r="C696" s="6"/>
      <c r="D696" s="6"/>
      <c r="E696" s="6"/>
      <c r="F696" s="6"/>
      <c r="G696" s="6"/>
      <c r="H696" s="6"/>
      <c r="I696" s="6"/>
      <c r="J696" s="6"/>
      <c r="K696" s="6"/>
      <c r="L696" s="6"/>
      <c r="M696" s="6"/>
      <c r="N696" s="6"/>
      <c r="O696" s="6"/>
    </row>
    <row r="697" spans="3:15" ht="12.75" customHeight="1" x14ac:dyDescent="0.2">
      <c r="C697" s="6"/>
      <c r="D697" s="6"/>
      <c r="E697" s="6"/>
      <c r="F697" s="6"/>
      <c r="G697" s="6"/>
      <c r="H697" s="6"/>
      <c r="I697" s="6"/>
      <c r="J697" s="6"/>
      <c r="K697" s="6"/>
      <c r="L697" s="6"/>
      <c r="M697" s="6"/>
      <c r="N697" s="6"/>
      <c r="O697" s="6"/>
    </row>
    <row r="698" spans="3:15" ht="12.75" customHeight="1" x14ac:dyDescent="0.2">
      <c r="C698" s="6"/>
      <c r="D698" s="6"/>
      <c r="E698" s="6"/>
      <c r="F698" s="6"/>
      <c r="G698" s="6"/>
      <c r="H698" s="6"/>
      <c r="I698" s="6"/>
      <c r="J698" s="6"/>
      <c r="K698" s="6"/>
      <c r="L698" s="6"/>
      <c r="M698" s="6"/>
      <c r="N698" s="6"/>
      <c r="O698" s="6"/>
    </row>
    <row r="699" spans="3:15" ht="12.75" customHeight="1" x14ac:dyDescent="0.2">
      <c r="C699" s="6"/>
      <c r="D699" s="6"/>
      <c r="E699" s="6"/>
      <c r="F699" s="6"/>
      <c r="G699" s="6"/>
      <c r="H699" s="6"/>
      <c r="I699" s="6"/>
      <c r="J699" s="6"/>
      <c r="K699" s="6"/>
      <c r="L699" s="6"/>
      <c r="M699" s="6"/>
      <c r="N699" s="6"/>
      <c r="O699" s="6"/>
    </row>
    <row r="700" spans="3:15" ht="12.75" customHeight="1" x14ac:dyDescent="0.2">
      <c r="C700" s="6"/>
      <c r="D700" s="6"/>
      <c r="E700" s="6"/>
      <c r="F700" s="6"/>
      <c r="G700" s="6"/>
      <c r="H700" s="6"/>
      <c r="I700" s="6"/>
      <c r="J700" s="6"/>
      <c r="K700" s="6"/>
      <c r="L700" s="6"/>
      <c r="M700" s="6"/>
      <c r="N700" s="6"/>
      <c r="O700" s="6"/>
    </row>
    <row r="701" spans="3:15" ht="12.75" customHeight="1" x14ac:dyDescent="0.2">
      <c r="C701" s="6"/>
      <c r="D701" s="6"/>
      <c r="E701" s="6"/>
      <c r="F701" s="6"/>
      <c r="G701" s="6"/>
      <c r="H701" s="6"/>
      <c r="I701" s="6"/>
      <c r="J701" s="6"/>
      <c r="K701" s="6"/>
      <c r="L701" s="6"/>
      <c r="M701" s="6"/>
      <c r="N701" s="6"/>
      <c r="O701" s="6"/>
    </row>
    <row r="702" spans="3:15" ht="12.75" customHeight="1" x14ac:dyDescent="0.2">
      <c r="C702" s="6"/>
      <c r="D702" s="6"/>
      <c r="E702" s="6"/>
      <c r="F702" s="6"/>
      <c r="G702" s="6"/>
      <c r="H702" s="6"/>
      <c r="I702" s="6"/>
      <c r="J702" s="6"/>
      <c r="K702" s="6"/>
      <c r="L702" s="6"/>
      <c r="M702" s="6"/>
      <c r="N702" s="6"/>
      <c r="O702" s="6"/>
    </row>
    <row r="703" spans="3:15" ht="12.75" customHeight="1" x14ac:dyDescent="0.2">
      <c r="C703" s="6"/>
      <c r="D703" s="6"/>
      <c r="E703" s="6"/>
      <c r="F703" s="6"/>
      <c r="G703" s="6"/>
      <c r="H703" s="6"/>
      <c r="I703" s="6"/>
      <c r="J703" s="6"/>
      <c r="K703" s="6"/>
      <c r="L703" s="6"/>
      <c r="M703" s="6"/>
      <c r="N703" s="6"/>
      <c r="O703" s="6"/>
    </row>
    <row r="704" spans="3:15" ht="12.75" customHeight="1" x14ac:dyDescent="0.2">
      <c r="C704" s="6"/>
      <c r="D704" s="6"/>
      <c r="E704" s="6"/>
      <c r="F704" s="6"/>
      <c r="G704" s="6"/>
      <c r="H704" s="6"/>
      <c r="I704" s="6"/>
      <c r="J704" s="6"/>
      <c r="K704" s="6"/>
      <c r="L704" s="6"/>
      <c r="M704" s="6"/>
      <c r="N704" s="6"/>
      <c r="O704" s="6"/>
    </row>
    <row r="705" spans="3:15" ht="12.75" customHeight="1" x14ac:dyDescent="0.2">
      <c r="C705" s="6"/>
      <c r="D705" s="6"/>
      <c r="E705" s="6"/>
      <c r="F705" s="6"/>
      <c r="G705" s="6"/>
      <c r="H705" s="6"/>
      <c r="I705" s="6"/>
      <c r="J705" s="6"/>
      <c r="K705" s="6"/>
      <c r="L705" s="6"/>
      <c r="M705" s="6"/>
      <c r="N705" s="6"/>
      <c r="O705" s="6"/>
    </row>
    <row r="706" spans="3:15" ht="12.75" customHeight="1" x14ac:dyDescent="0.2">
      <c r="C706" s="6"/>
      <c r="D706" s="6"/>
      <c r="E706" s="6"/>
      <c r="F706" s="6"/>
      <c r="G706" s="6"/>
      <c r="H706" s="6"/>
      <c r="I706" s="6"/>
      <c r="J706" s="6"/>
      <c r="K706" s="6"/>
      <c r="L706" s="6"/>
      <c r="M706" s="6"/>
      <c r="N706" s="6"/>
      <c r="O706" s="6"/>
    </row>
    <row r="707" spans="3:15" ht="12.75" customHeight="1" x14ac:dyDescent="0.2">
      <c r="C707" s="6"/>
      <c r="D707" s="6"/>
      <c r="E707" s="6"/>
      <c r="F707" s="6"/>
      <c r="G707" s="6"/>
      <c r="H707" s="6"/>
      <c r="I707" s="6"/>
      <c r="J707" s="6"/>
      <c r="K707" s="6"/>
      <c r="L707" s="6"/>
      <c r="M707" s="6"/>
      <c r="N707" s="6"/>
      <c r="O707" s="6"/>
    </row>
    <row r="708" spans="3:15" ht="12.75" customHeight="1" x14ac:dyDescent="0.2">
      <c r="C708" s="6"/>
      <c r="D708" s="6"/>
      <c r="E708" s="6"/>
      <c r="F708" s="6"/>
      <c r="G708" s="6"/>
      <c r="H708" s="6"/>
      <c r="I708" s="6"/>
      <c r="J708" s="6"/>
      <c r="K708" s="6"/>
      <c r="L708" s="6"/>
      <c r="M708" s="6"/>
      <c r="N708" s="6"/>
      <c r="O708" s="6"/>
    </row>
    <row r="709" spans="3:15" ht="12.75" customHeight="1" x14ac:dyDescent="0.2">
      <c r="C709" s="6"/>
      <c r="D709" s="6"/>
      <c r="E709" s="6"/>
      <c r="F709" s="6"/>
      <c r="G709" s="6"/>
      <c r="H709" s="6"/>
      <c r="I709" s="6"/>
      <c r="J709" s="6"/>
      <c r="K709" s="6"/>
      <c r="L709" s="6"/>
      <c r="M709" s="6"/>
      <c r="N709" s="6"/>
      <c r="O709" s="6"/>
    </row>
    <row r="710" spans="3:15" ht="12.75" customHeight="1" x14ac:dyDescent="0.2">
      <c r="C710" s="6"/>
      <c r="D710" s="6"/>
      <c r="E710" s="6"/>
      <c r="F710" s="6"/>
      <c r="G710" s="6"/>
      <c r="H710" s="6"/>
      <c r="I710" s="6"/>
      <c r="J710" s="6"/>
      <c r="K710" s="6"/>
      <c r="L710" s="6"/>
      <c r="M710" s="6"/>
      <c r="N710" s="6"/>
      <c r="O710" s="6"/>
    </row>
    <row r="711" spans="3:15" ht="12.75" customHeight="1" x14ac:dyDescent="0.2">
      <c r="C711" s="6"/>
      <c r="D711" s="6"/>
      <c r="E711" s="6"/>
      <c r="F711" s="6"/>
      <c r="G711" s="6"/>
      <c r="H711" s="6"/>
      <c r="I711" s="6"/>
      <c r="J711" s="6"/>
      <c r="K711" s="6"/>
      <c r="L711" s="6"/>
      <c r="M711" s="6"/>
      <c r="N711" s="6"/>
      <c r="O711" s="6"/>
    </row>
    <row r="712" spans="3:15" ht="12.75" customHeight="1" x14ac:dyDescent="0.2">
      <c r="C712" s="6"/>
      <c r="D712" s="6"/>
      <c r="E712" s="6"/>
      <c r="F712" s="6"/>
      <c r="G712" s="6"/>
      <c r="H712" s="6"/>
      <c r="I712" s="6"/>
      <c r="J712" s="6"/>
      <c r="K712" s="6"/>
      <c r="L712" s="6"/>
      <c r="M712" s="6"/>
      <c r="N712" s="6"/>
      <c r="O712" s="6"/>
    </row>
    <row r="713" spans="3:15" ht="12.75" customHeight="1" x14ac:dyDescent="0.2">
      <c r="C713" s="6"/>
      <c r="D713" s="6"/>
      <c r="E713" s="6"/>
      <c r="F713" s="6"/>
      <c r="G713" s="6"/>
      <c r="H713" s="6"/>
      <c r="I713" s="6"/>
      <c r="J713" s="6"/>
      <c r="K713" s="6"/>
      <c r="L713" s="6"/>
      <c r="M713" s="6"/>
      <c r="N713" s="6"/>
      <c r="O713" s="6"/>
    </row>
    <row r="714" spans="3:15" ht="12.75" customHeight="1" x14ac:dyDescent="0.2">
      <c r="C714" s="6"/>
      <c r="D714" s="6"/>
      <c r="E714" s="6"/>
      <c r="F714" s="6"/>
      <c r="G714" s="6"/>
      <c r="H714" s="6"/>
      <c r="I714" s="6"/>
      <c r="J714" s="6"/>
      <c r="K714" s="6"/>
      <c r="L714" s="6"/>
      <c r="M714" s="6"/>
      <c r="N714" s="6"/>
      <c r="O714" s="6"/>
    </row>
    <row r="715" spans="3:15" ht="12.75" customHeight="1" x14ac:dyDescent="0.2">
      <c r="C715" s="6"/>
      <c r="D715" s="6"/>
      <c r="E715" s="6"/>
      <c r="F715" s="6"/>
      <c r="G715" s="6"/>
      <c r="H715" s="6"/>
      <c r="I715" s="6"/>
      <c r="J715" s="6"/>
      <c r="K715" s="6"/>
      <c r="L715" s="6"/>
      <c r="M715" s="6"/>
      <c r="N715" s="6"/>
      <c r="O715" s="6"/>
    </row>
    <row r="716" spans="3:15" ht="12.75" customHeight="1" x14ac:dyDescent="0.2">
      <c r="C716" s="6"/>
      <c r="D716" s="6"/>
      <c r="E716" s="6"/>
      <c r="F716" s="6"/>
      <c r="G716" s="6"/>
      <c r="H716" s="6"/>
      <c r="I716" s="6"/>
      <c r="J716" s="6"/>
      <c r="K716" s="6"/>
      <c r="L716" s="6"/>
      <c r="M716" s="6"/>
      <c r="N716" s="6"/>
      <c r="O716" s="6"/>
    </row>
    <row r="717" spans="3:15" ht="12.75" customHeight="1" x14ac:dyDescent="0.2">
      <c r="C717" s="6"/>
      <c r="D717" s="6"/>
      <c r="E717" s="6"/>
      <c r="F717" s="6"/>
      <c r="G717" s="6"/>
      <c r="H717" s="6"/>
      <c r="I717" s="6"/>
      <c r="J717" s="6"/>
      <c r="K717" s="6"/>
      <c r="L717" s="6"/>
      <c r="M717" s="6"/>
      <c r="N717" s="6"/>
      <c r="O717" s="6"/>
    </row>
    <row r="718" spans="3:15" ht="12.75" customHeight="1" x14ac:dyDescent="0.2">
      <c r="C718" s="6"/>
      <c r="D718" s="6"/>
      <c r="E718" s="6"/>
      <c r="F718" s="6"/>
      <c r="G718" s="6"/>
      <c r="H718" s="6"/>
      <c r="I718" s="6"/>
      <c r="J718" s="6"/>
      <c r="K718" s="6"/>
      <c r="L718" s="6"/>
      <c r="M718" s="6"/>
      <c r="N718" s="6"/>
      <c r="O718" s="6"/>
    </row>
    <row r="719" spans="3:15" ht="12.75" customHeight="1" x14ac:dyDescent="0.2">
      <c r="C719" s="6"/>
      <c r="D719" s="6"/>
      <c r="E719" s="6"/>
      <c r="F719" s="6"/>
      <c r="G719" s="6"/>
      <c r="H719" s="6"/>
      <c r="I719" s="6"/>
      <c r="J719" s="6"/>
      <c r="K719" s="6"/>
      <c r="L719" s="6"/>
      <c r="M719" s="6"/>
      <c r="N719" s="6"/>
      <c r="O719" s="6"/>
    </row>
    <row r="720" spans="3:15" ht="12.75" customHeight="1" x14ac:dyDescent="0.2">
      <c r="C720" s="6"/>
      <c r="D720" s="6"/>
      <c r="E720" s="6"/>
      <c r="F720" s="6"/>
      <c r="G720" s="6"/>
      <c r="H720" s="6"/>
      <c r="I720" s="6"/>
      <c r="J720" s="6"/>
      <c r="K720" s="6"/>
      <c r="L720" s="6"/>
      <c r="M720" s="6"/>
      <c r="N720" s="6"/>
      <c r="O720" s="6"/>
    </row>
    <row r="721" spans="3:15" ht="12.75" customHeight="1" x14ac:dyDescent="0.2">
      <c r="C721" s="6"/>
      <c r="D721" s="6"/>
      <c r="E721" s="6"/>
      <c r="F721" s="6"/>
      <c r="G721" s="6"/>
      <c r="H721" s="6"/>
      <c r="I721" s="6"/>
      <c r="J721" s="6"/>
      <c r="K721" s="6"/>
      <c r="L721" s="6"/>
      <c r="M721" s="6"/>
      <c r="N721" s="6"/>
      <c r="O721" s="6"/>
    </row>
    <row r="722" spans="3:15" ht="12.75" customHeight="1" x14ac:dyDescent="0.2">
      <c r="C722" s="6"/>
      <c r="D722" s="6"/>
      <c r="E722" s="6"/>
      <c r="F722" s="6"/>
      <c r="G722" s="6"/>
      <c r="H722" s="6"/>
      <c r="I722" s="6"/>
      <c r="J722" s="6"/>
      <c r="K722" s="6"/>
      <c r="L722" s="6"/>
      <c r="M722" s="6"/>
      <c r="N722" s="6"/>
      <c r="O722" s="6"/>
    </row>
    <row r="723" spans="3:15" ht="12.75" customHeight="1" x14ac:dyDescent="0.2">
      <c r="C723" s="6"/>
      <c r="D723" s="6"/>
      <c r="E723" s="6"/>
      <c r="F723" s="6"/>
      <c r="G723" s="6"/>
      <c r="H723" s="6"/>
      <c r="I723" s="6"/>
      <c r="J723" s="6"/>
      <c r="K723" s="6"/>
      <c r="L723" s="6"/>
      <c r="M723" s="6"/>
      <c r="N723" s="6"/>
      <c r="O723" s="6"/>
    </row>
    <row r="724" spans="3:15" ht="12.75" customHeight="1" x14ac:dyDescent="0.2">
      <c r="C724" s="6"/>
      <c r="D724" s="6"/>
      <c r="E724" s="6"/>
      <c r="F724" s="6"/>
      <c r="G724" s="6"/>
      <c r="H724" s="6"/>
      <c r="I724" s="6"/>
      <c r="J724" s="6"/>
      <c r="K724" s="6"/>
      <c r="L724" s="6"/>
      <c r="M724" s="6"/>
      <c r="N724" s="6"/>
      <c r="O724" s="6"/>
    </row>
    <row r="725" spans="3:15" ht="12.75" customHeight="1" x14ac:dyDescent="0.2">
      <c r="C725" s="6"/>
      <c r="D725" s="6"/>
      <c r="E725" s="6"/>
      <c r="F725" s="6"/>
      <c r="G725" s="6"/>
      <c r="H725" s="6"/>
      <c r="I725" s="6"/>
      <c r="J725" s="6"/>
      <c r="K725" s="6"/>
      <c r="L725" s="6"/>
      <c r="M725" s="6"/>
      <c r="N725" s="6"/>
      <c r="O725" s="6"/>
    </row>
    <row r="726" spans="3:15" ht="12.75" customHeight="1" x14ac:dyDescent="0.2">
      <c r="C726" s="6"/>
      <c r="D726" s="6"/>
      <c r="E726" s="6"/>
      <c r="F726" s="6"/>
      <c r="G726" s="6"/>
      <c r="H726" s="6"/>
      <c r="I726" s="6"/>
      <c r="J726" s="6"/>
      <c r="K726" s="6"/>
      <c r="L726" s="6"/>
      <c r="M726" s="6"/>
      <c r="N726" s="6"/>
      <c r="O726" s="6"/>
    </row>
    <row r="727" spans="3:15" ht="12.75" customHeight="1" x14ac:dyDescent="0.2">
      <c r="C727" s="6"/>
      <c r="D727" s="6"/>
      <c r="E727" s="6"/>
      <c r="F727" s="6"/>
      <c r="G727" s="6"/>
      <c r="H727" s="6"/>
      <c r="I727" s="6"/>
      <c r="J727" s="6"/>
      <c r="K727" s="6"/>
      <c r="L727" s="6"/>
      <c r="M727" s="6"/>
      <c r="N727" s="6"/>
      <c r="O727" s="6"/>
    </row>
    <row r="728" spans="3:15" ht="12.75" customHeight="1" x14ac:dyDescent="0.2">
      <c r="C728" s="6"/>
      <c r="D728" s="6"/>
      <c r="E728" s="6"/>
      <c r="F728" s="6"/>
      <c r="G728" s="6"/>
      <c r="H728" s="6"/>
      <c r="I728" s="6"/>
      <c r="J728" s="6"/>
      <c r="K728" s="6"/>
      <c r="L728" s="6"/>
      <c r="M728" s="6"/>
      <c r="N728" s="6"/>
      <c r="O728" s="6"/>
    </row>
    <row r="729" spans="3:15" ht="12.75" customHeight="1" x14ac:dyDescent="0.2">
      <c r="C729" s="6"/>
      <c r="D729" s="6"/>
      <c r="E729" s="6"/>
      <c r="F729" s="6"/>
      <c r="G729" s="6"/>
      <c r="H729" s="6"/>
      <c r="I729" s="6"/>
      <c r="J729" s="6"/>
      <c r="K729" s="6"/>
      <c r="L729" s="6"/>
      <c r="M729" s="6"/>
      <c r="N729" s="6"/>
      <c r="O729" s="6"/>
    </row>
    <row r="730" spans="3:15" ht="12.75" customHeight="1" x14ac:dyDescent="0.2">
      <c r="C730" s="6"/>
      <c r="D730" s="6"/>
      <c r="E730" s="6"/>
      <c r="F730" s="6"/>
      <c r="G730" s="6"/>
      <c r="H730" s="6"/>
      <c r="I730" s="6"/>
      <c r="J730" s="6"/>
      <c r="K730" s="6"/>
      <c r="L730" s="6"/>
      <c r="M730" s="6"/>
      <c r="N730" s="6"/>
      <c r="O730" s="6"/>
    </row>
    <row r="731" spans="3:15" ht="12.75" customHeight="1" x14ac:dyDescent="0.2">
      <c r="C731" s="6"/>
      <c r="D731" s="6"/>
      <c r="E731" s="6"/>
      <c r="F731" s="6"/>
      <c r="G731" s="6"/>
      <c r="H731" s="6"/>
      <c r="I731" s="6"/>
      <c r="J731" s="6"/>
      <c r="K731" s="6"/>
      <c r="L731" s="6"/>
      <c r="M731" s="6"/>
      <c r="N731" s="6"/>
      <c r="O731" s="6"/>
    </row>
    <row r="732" spans="3:15" ht="12.75" customHeight="1" x14ac:dyDescent="0.2">
      <c r="C732" s="6"/>
      <c r="D732" s="6"/>
      <c r="E732" s="6"/>
      <c r="F732" s="6"/>
      <c r="G732" s="6"/>
      <c r="H732" s="6"/>
      <c r="I732" s="6"/>
      <c r="J732" s="6"/>
      <c r="K732" s="6"/>
      <c r="L732" s="6"/>
      <c r="M732" s="6"/>
      <c r="N732" s="6"/>
      <c r="O732" s="6"/>
    </row>
    <row r="733" spans="3:15" ht="12.75" customHeight="1" x14ac:dyDescent="0.2">
      <c r="C733" s="6"/>
      <c r="D733" s="6"/>
      <c r="E733" s="6"/>
      <c r="F733" s="6"/>
      <c r="G733" s="6"/>
      <c r="H733" s="6"/>
      <c r="I733" s="6"/>
      <c r="J733" s="6"/>
      <c r="K733" s="6"/>
      <c r="L733" s="6"/>
      <c r="M733" s="6"/>
      <c r="N733" s="6"/>
      <c r="O733" s="6"/>
    </row>
    <row r="734" spans="3:15" ht="12.75" customHeight="1" x14ac:dyDescent="0.2">
      <c r="C734" s="6"/>
      <c r="D734" s="6"/>
      <c r="E734" s="6"/>
      <c r="F734" s="6"/>
      <c r="G734" s="6"/>
      <c r="H734" s="6"/>
      <c r="I734" s="6"/>
      <c r="J734" s="6"/>
      <c r="K734" s="6"/>
      <c r="L734" s="6"/>
      <c r="M734" s="6"/>
      <c r="N734" s="6"/>
      <c r="O734" s="6"/>
    </row>
    <row r="735" spans="3:15" ht="12.75" customHeight="1" x14ac:dyDescent="0.2">
      <c r="C735" s="6"/>
      <c r="D735" s="6"/>
      <c r="E735" s="6"/>
      <c r="F735" s="6"/>
      <c r="G735" s="6"/>
      <c r="H735" s="6"/>
      <c r="I735" s="6"/>
      <c r="J735" s="6"/>
      <c r="K735" s="6"/>
      <c r="L735" s="6"/>
      <c r="M735" s="6"/>
      <c r="N735" s="6"/>
      <c r="O735" s="6"/>
    </row>
    <row r="736" spans="3:15" ht="12.75" customHeight="1" x14ac:dyDescent="0.2">
      <c r="C736" s="6"/>
      <c r="D736" s="6"/>
      <c r="E736" s="6"/>
      <c r="F736" s="6"/>
      <c r="G736" s="6"/>
      <c r="H736" s="6"/>
      <c r="I736" s="6"/>
      <c r="J736" s="6"/>
      <c r="K736" s="6"/>
      <c r="L736" s="6"/>
      <c r="M736" s="6"/>
      <c r="N736" s="6"/>
      <c r="O736" s="6"/>
    </row>
    <row r="737" spans="3:15" ht="12.75" customHeight="1" x14ac:dyDescent="0.2">
      <c r="C737" s="6"/>
      <c r="D737" s="6"/>
      <c r="E737" s="6"/>
      <c r="F737" s="6"/>
      <c r="G737" s="6"/>
      <c r="H737" s="6"/>
      <c r="I737" s="6"/>
      <c r="J737" s="6"/>
      <c r="K737" s="6"/>
      <c r="L737" s="6"/>
      <c r="M737" s="6"/>
      <c r="N737" s="6"/>
      <c r="O737" s="6"/>
    </row>
    <row r="738" spans="3:15" ht="12.75" customHeight="1" x14ac:dyDescent="0.2">
      <c r="C738" s="6"/>
      <c r="D738" s="6"/>
      <c r="E738" s="6"/>
      <c r="F738" s="6"/>
      <c r="G738" s="6"/>
      <c r="H738" s="6"/>
      <c r="I738" s="6"/>
      <c r="J738" s="6"/>
      <c r="K738" s="6"/>
      <c r="L738" s="6"/>
      <c r="M738" s="6"/>
      <c r="N738" s="6"/>
      <c r="O738" s="6"/>
    </row>
    <row r="739" spans="3:15" ht="12.75" customHeight="1" x14ac:dyDescent="0.2">
      <c r="C739" s="6"/>
      <c r="D739" s="6"/>
      <c r="E739" s="6"/>
      <c r="F739" s="6"/>
      <c r="G739" s="6"/>
      <c r="H739" s="6"/>
      <c r="I739" s="6"/>
      <c r="J739" s="6"/>
      <c r="K739" s="6"/>
      <c r="L739" s="6"/>
      <c r="M739" s="6"/>
      <c r="N739" s="6"/>
      <c r="O739" s="6"/>
    </row>
    <row r="740" spans="3:15" ht="12.75" customHeight="1" x14ac:dyDescent="0.2">
      <c r="C740" s="6"/>
      <c r="D740" s="6"/>
      <c r="E740" s="6"/>
      <c r="F740" s="6"/>
      <c r="G740" s="6"/>
      <c r="H740" s="6"/>
      <c r="I740" s="6"/>
      <c r="J740" s="6"/>
      <c r="K740" s="6"/>
      <c r="L740" s="6"/>
      <c r="M740" s="6"/>
      <c r="N740" s="6"/>
      <c r="O740" s="6"/>
    </row>
    <row r="741" spans="3:15" ht="12.75" customHeight="1" x14ac:dyDescent="0.2">
      <c r="C741" s="6"/>
      <c r="D741" s="6"/>
      <c r="E741" s="6"/>
      <c r="F741" s="6"/>
      <c r="G741" s="6"/>
      <c r="H741" s="6"/>
      <c r="I741" s="6"/>
      <c r="J741" s="6"/>
      <c r="K741" s="6"/>
      <c r="L741" s="6"/>
      <c r="M741" s="6"/>
      <c r="N741" s="6"/>
      <c r="O741" s="6"/>
    </row>
    <row r="742" spans="3:15" ht="12.75" customHeight="1" x14ac:dyDescent="0.2">
      <c r="C742" s="6"/>
      <c r="D742" s="6"/>
      <c r="E742" s="6"/>
      <c r="F742" s="6"/>
      <c r="G742" s="6"/>
      <c r="H742" s="6"/>
      <c r="I742" s="6"/>
      <c r="J742" s="6"/>
      <c r="K742" s="6"/>
      <c r="L742" s="6"/>
      <c r="M742" s="6"/>
      <c r="N742" s="6"/>
      <c r="O742" s="6"/>
    </row>
    <row r="743" spans="3:15" ht="12.75" customHeight="1" x14ac:dyDescent="0.2">
      <c r="C743" s="6"/>
      <c r="D743" s="6"/>
      <c r="E743" s="6"/>
      <c r="F743" s="6"/>
      <c r="G743" s="6"/>
      <c r="H743" s="6"/>
      <c r="I743" s="6"/>
      <c r="J743" s="6"/>
      <c r="K743" s="6"/>
      <c r="L743" s="6"/>
      <c r="M743" s="6"/>
      <c r="N743" s="6"/>
      <c r="O743" s="6"/>
    </row>
    <row r="744" spans="3:15" ht="12.75" customHeight="1" x14ac:dyDescent="0.2">
      <c r="C744" s="6"/>
      <c r="D744" s="6"/>
      <c r="E744" s="6"/>
      <c r="F744" s="6"/>
      <c r="G744" s="6"/>
      <c r="H744" s="6"/>
      <c r="I744" s="6"/>
      <c r="J744" s="6"/>
      <c r="K744" s="6"/>
      <c r="L744" s="6"/>
      <c r="M744" s="6"/>
      <c r="N744" s="6"/>
      <c r="O744" s="6"/>
    </row>
    <row r="745" spans="3:15" ht="12.75" customHeight="1" x14ac:dyDescent="0.2">
      <c r="C745" s="6"/>
      <c r="D745" s="6"/>
      <c r="E745" s="6"/>
      <c r="F745" s="6"/>
      <c r="G745" s="6"/>
      <c r="H745" s="6"/>
      <c r="I745" s="6"/>
      <c r="J745" s="6"/>
      <c r="K745" s="6"/>
      <c r="L745" s="6"/>
      <c r="M745" s="6"/>
      <c r="N745" s="6"/>
      <c r="O745" s="6"/>
    </row>
    <row r="746" spans="3:15" ht="12.75" customHeight="1" x14ac:dyDescent="0.2">
      <c r="C746" s="6"/>
      <c r="D746" s="6"/>
      <c r="E746" s="6"/>
      <c r="F746" s="6"/>
      <c r="G746" s="6"/>
      <c r="H746" s="6"/>
      <c r="I746" s="6"/>
      <c r="J746" s="6"/>
      <c r="K746" s="6"/>
      <c r="L746" s="6"/>
      <c r="M746" s="6"/>
      <c r="N746" s="6"/>
      <c r="O746" s="6"/>
    </row>
    <row r="747" spans="3:15" ht="12.75" customHeight="1" x14ac:dyDescent="0.2">
      <c r="C747" s="6"/>
      <c r="D747" s="6"/>
      <c r="E747" s="6"/>
      <c r="F747" s="6"/>
      <c r="G747" s="6"/>
      <c r="H747" s="6"/>
      <c r="I747" s="6"/>
      <c r="J747" s="6"/>
      <c r="K747" s="6"/>
      <c r="L747" s="6"/>
      <c r="M747" s="6"/>
      <c r="N747" s="6"/>
      <c r="O747" s="6"/>
    </row>
    <row r="748" spans="3:15" ht="12.75" customHeight="1" x14ac:dyDescent="0.2">
      <c r="C748" s="6"/>
      <c r="D748" s="6"/>
      <c r="E748" s="6"/>
      <c r="F748" s="6"/>
      <c r="G748" s="6"/>
      <c r="H748" s="6"/>
      <c r="I748" s="6"/>
      <c r="J748" s="6"/>
      <c r="K748" s="6"/>
      <c r="L748" s="6"/>
      <c r="M748" s="6"/>
      <c r="N748" s="6"/>
      <c r="O748" s="6"/>
    </row>
    <row r="749" spans="3:15" ht="12.75" customHeight="1" x14ac:dyDescent="0.2">
      <c r="C749" s="6"/>
      <c r="D749" s="6"/>
      <c r="E749" s="6"/>
      <c r="F749" s="6"/>
      <c r="G749" s="6"/>
      <c r="H749" s="6"/>
      <c r="I749" s="6"/>
      <c r="J749" s="6"/>
      <c r="K749" s="6"/>
      <c r="L749" s="6"/>
      <c r="M749" s="6"/>
      <c r="N749" s="6"/>
      <c r="O749" s="6"/>
    </row>
    <row r="750" spans="3:15" ht="12.75" customHeight="1" x14ac:dyDescent="0.2">
      <c r="C750" s="6"/>
      <c r="D750" s="6"/>
      <c r="E750" s="6"/>
      <c r="F750" s="6"/>
      <c r="G750" s="6"/>
      <c r="H750" s="6"/>
      <c r="I750" s="6"/>
      <c r="J750" s="6"/>
      <c r="K750" s="6"/>
      <c r="L750" s="6"/>
      <c r="M750" s="6"/>
      <c r="N750" s="6"/>
      <c r="O750" s="6"/>
    </row>
    <row r="751" spans="3:15" ht="12.75" customHeight="1" x14ac:dyDescent="0.2">
      <c r="C751" s="6"/>
      <c r="D751" s="6"/>
      <c r="E751" s="6"/>
      <c r="F751" s="6"/>
      <c r="G751" s="6"/>
      <c r="H751" s="6"/>
      <c r="I751" s="6"/>
      <c r="J751" s="6"/>
      <c r="K751" s="6"/>
      <c r="L751" s="6"/>
      <c r="M751" s="6"/>
      <c r="N751" s="6"/>
      <c r="O751" s="6"/>
    </row>
    <row r="752" spans="3:15" ht="12.75" customHeight="1" x14ac:dyDescent="0.2">
      <c r="C752" s="6"/>
      <c r="D752" s="6"/>
      <c r="E752" s="6"/>
      <c r="F752" s="6"/>
      <c r="G752" s="6"/>
      <c r="H752" s="6"/>
      <c r="I752" s="6"/>
      <c r="J752" s="6"/>
      <c r="K752" s="6"/>
      <c r="L752" s="6"/>
      <c r="M752" s="6"/>
      <c r="N752" s="6"/>
      <c r="O752" s="6"/>
    </row>
    <row r="753" spans="3:15" ht="12.75" customHeight="1" x14ac:dyDescent="0.2">
      <c r="C753" s="6"/>
      <c r="D753" s="6"/>
      <c r="E753" s="6"/>
      <c r="F753" s="6"/>
      <c r="G753" s="6"/>
      <c r="H753" s="6"/>
      <c r="I753" s="6"/>
      <c r="J753" s="6"/>
      <c r="K753" s="6"/>
      <c r="L753" s="6"/>
      <c r="M753" s="6"/>
      <c r="N753" s="6"/>
      <c r="O753" s="6"/>
    </row>
    <row r="754" spans="3:15" ht="12.75" customHeight="1" x14ac:dyDescent="0.2">
      <c r="C754" s="6"/>
      <c r="D754" s="6"/>
      <c r="E754" s="6"/>
      <c r="F754" s="6"/>
      <c r="G754" s="6"/>
      <c r="H754" s="6"/>
      <c r="I754" s="6"/>
      <c r="J754" s="6"/>
      <c r="K754" s="6"/>
      <c r="L754" s="6"/>
      <c r="M754" s="6"/>
      <c r="N754" s="6"/>
      <c r="O754" s="6"/>
    </row>
    <row r="755" spans="3:15" ht="12.75" customHeight="1" x14ac:dyDescent="0.2">
      <c r="C755" s="6"/>
      <c r="D755" s="6"/>
      <c r="E755" s="6"/>
      <c r="F755" s="6"/>
      <c r="G755" s="6"/>
      <c r="H755" s="6"/>
      <c r="I755" s="6"/>
      <c r="J755" s="6"/>
      <c r="K755" s="6"/>
      <c r="L755" s="6"/>
      <c r="M755" s="6"/>
      <c r="N755" s="6"/>
      <c r="O755" s="6"/>
    </row>
    <row r="756" spans="3:15" ht="12.75" customHeight="1" x14ac:dyDescent="0.2">
      <c r="C756" s="6"/>
      <c r="D756" s="6"/>
      <c r="E756" s="6"/>
      <c r="F756" s="6"/>
      <c r="G756" s="6"/>
      <c r="H756" s="6"/>
      <c r="I756" s="6"/>
      <c r="J756" s="6"/>
      <c r="K756" s="6"/>
      <c r="L756" s="6"/>
      <c r="M756" s="6"/>
      <c r="N756" s="6"/>
      <c r="O756" s="6"/>
    </row>
    <row r="757" spans="3:15" ht="12.75" customHeight="1" x14ac:dyDescent="0.2">
      <c r="C757" s="6"/>
      <c r="D757" s="6"/>
      <c r="E757" s="6"/>
      <c r="F757" s="6"/>
      <c r="G757" s="6"/>
      <c r="H757" s="6"/>
      <c r="I757" s="6"/>
      <c r="J757" s="6"/>
      <c r="K757" s="6"/>
      <c r="L757" s="6"/>
      <c r="M757" s="6"/>
      <c r="N757" s="6"/>
      <c r="O757" s="6"/>
    </row>
    <row r="758" spans="3:15" ht="12.75" customHeight="1" x14ac:dyDescent="0.2">
      <c r="C758" s="6"/>
      <c r="D758" s="6"/>
      <c r="E758" s="6"/>
      <c r="F758" s="6"/>
      <c r="G758" s="6"/>
      <c r="H758" s="6"/>
      <c r="I758" s="6"/>
      <c r="J758" s="6"/>
      <c r="K758" s="6"/>
      <c r="L758" s="6"/>
      <c r="M758" s="6"/>
      <c r="N758" s="6"/>
      <c r="O758" s="6"/>
    </row>
    <row r="759" spans="3:15" ht="12.75" customHeight="1" x14ac:dyDescent="0.2">
      <c r="C759" s="6"/>
      <c r="D759" s="6"/>
      <c r="E759" s="6"/>
      <c r="F759" s="6"/>
      <c r="G759" s="6"/>
      <c r="H759" s="6"/>
      <c r="I759" s="6"/>
      <c r="J759" s="6"/>
      <c r="K759" s="6"/>
      <c r="L759" s="6"/>
      <c r="M759" s="6"/>
      <c r="N759" s="6"/>
      <c r="O759" s="6"/>
    </row>
    <row r="760" spans="3:15" ht="12.75" customHeight="1" x14ac:dyDescent="0.2">
      <c r="C760" s="6"/>
      <c r="D760" s="6"/>
      <c r="E760" s="6"/>
      <c r="F760" s="6"/>
      <c r="G760" s="6"/>
      <c r="H760" s="6"/>
      <c r="I760" s="6"/>
      <c r="J760" s="6"/>
      <c r="K760" s="6"/>
      <c r="L760" s="6"/>
      <c r="M760" s="6"/>
      <c r="N760" s="6"/>
      <c r="O760" s="6"/>
    </row>
    <row r="761" spans="3:15" ht="12.75" customHeight="1" x14ac:dyDescent="0.2">
      <c r="C761" s="6"/>
      <c r="D761" s="6"/>
      <c r="E761" s="6"/>
      <c r="F761" s="6"/>
      <c r="G761" s="6"/>
      <c r="H761" s="6"/>
      <c r="I761" s="6"/>
      <c r="J761" s="6"/>
      <c r="K761" s="6"/>
      <c r="L761" s="6"/>
      <c r="M761" s="6"/>
      <c r="N761" s="6"/>
      <c r="O761" s="6"/>
    </row>
    <row r="762" spans="3:15" ht="12.75" customHeight="1" x14ac:dyDescent="0.2">
      <c r="C762" s="6"/>
      <c r="D762" s="6"/>
      <c r="E762" s="6"/>
      <c r="F762" s="6"/>
      <c r="G762" s="6"/>
      <c r="H762" s="6"/>
      <c r="I762" s="6"/>
      <c r="J762" s="6"/>
      <c r="K762" s="6"/>
      <c r="L762" s="6"/>
      <c r="M762" s="6"/>
      <c r="N762" s="6"/>
      <c r="O762" s="6"/>
    </row>
    <row r="763" spans="3:15" ht="12.75" customHeight="1" x14ac:dyDescent="0.2">
      <c r="C763" s="6"/>
      <c r="D763" s="6"/>
      <c r="E763" s="6"/>
      <c r="F763" s="6"/>
      <c r="G763" s="6"/>
      <c r="H763" s="6"/>
      <c r="I763" s="6"/>
      <c r="J763" s="6"/>
      <c r="K763" s="6"/>
      <c r="L763" s="6"/>
      <c r="M763" s="6"/>
      <c r="N763" s="6"/>
      <c r="O763" s="6"/>
    </row>
    <row r="764" spans="3:15" ht="12.75" customHeight="1" x14ac:dyDescent="0.2">
      <c r="C764" s="6"/>
      <c r="D764" s="6"/>
      <c r="E764" s="6"/>
      <c r="F764" s="6"/>
      <c r="G764" s="6"/>
      <c r="H764" s="6"/>
      <c r="I764" s="6"/>
      <c r="J764" s="6"/>
      <c r="K764" s="6"/>
      <c r="L764" s="6"/>
      <c r="M764" s="6"/>
      <c r="N764" s="6"/>
      <c r="O764" s="6"/>
    </row>
    <row r="765" spans="3:15" ht="12.75" customHeight="1" x14ac:dyDescent="0.2">
      <c r="C765" s="6"/>
      <c r="D765" s="6"/>
      <c r="E765" s="6"/>
      <c r="F765" s="6"/>
      <c r="G765" s="6"/>
      <c r="H765" s="6"/>
      <c r="I765" s="6"/>
      <c r="J765" s="6"/>
      <c r="K765" s="6"/>
      <c r="L765" s="6"/>
      <c r="M765" s="6"/>
      <c r="N765" s="6"/>
      <c r="O765" s="6"/>
    </row>
    <row r="766" spans="3:15" ht="12.75" customHeight="1" x14ac:dyDescent="0.2">
      <c r="C766" s="6"/>
      <c r="D766" s="6"/>
      <c r="E766" s="6"/>
      <c r="F766" s="6"/>
      <c r="G766" s="6"/>
      <c r="H766" s="6"/>
      <c r="I766" s="6"/>
      <c r="J766" s="6"/>
      <c r="K766" s="6"/>
      <c r="L766" s="6"/>
      <c r="M766" s="6"/>
      <c r="N766" s="6"/>
      <c r="O766" s="6"/>
    </row>
    <row r="767" spans="3:15" ht="12.75" customHeight="1" x14ac:dyDescent="0.2">
      <c r="C767" s="6"/>
      <c r="D767" s="6"/>
      <c r="E767" s="6"/>
      <c r="F767" s="6"/>
      <c r="G767" s="6"/>
      <c r="H767" s="6"/>
      <c r="I767" s="6"/>
      <c r="J767" s="6"/>
      <c r="K767" s="6"/>
      <c r="L767" s="6"/>
      <c r="M767" s="6"/>
      <c r="N767" s="6"/>
      <c r="O767" s="6"/>
    </row>
    <row r="768" spans="3:15" ht="12.75" customHeight="1" x14ac:dyDescent="0.2">
      <c r="C768" s="6"/>
      <c r="D768" s="6"/>
      <c r="E768" s="6"/>
      <c r="F768" s="6"/>
      <c r="G768" s="6"/>
      <c r="H768" s="6"/>
      <c r="I768" s="6"/>
      <c r="J768" s="6"/>
      <c r="K768" s="6"/>
      <c r="L768" s="6"/>
      <c r="M768" s="6"/>
      <c r="N768" s="6"/>
      <c r="O768" s="6"/>
    </row>
    <row r="769" spans="3:15" ht="12.75" customHeight="1" x14ac:dyDescent="0.2">
      <c r="C769" s="6"/>
      <c r="D769" s="6"/>
      <c r="E769" s="6"/>
      <c r="F769" s="6"/>
      <c r="G769" s="6"/>
      <c r="H769" s="6"/>
      <c r="I769" s="6"/>
      <c r="J769" s="6"/>
      <c r="K769" s="6"/>
      <c r="L769" s="6"/>
      <c r="M769" s="6"/>
      <c r="N769" s="6"/>
      <c r="O769" s="6"/>
    </row>
    <row r="770" spans="3:15" ht="12.75" customHeight="1" x14ac:dyDescent="0.2">
      <c r="C770" s="6"/>
      <c r="D770" s="6"/>
      <c r="E770" s="6"/>
      <c r="F770" s="6"/>
      <c r="G770" s="6"/>
      <c r="H770" s="6"/>
      <c r="I770" s="6"/>
      <c r="J770" s="6"/>
      <c r="K770" s="6"/>
      <c r="L770" s="6"/>
      <c r="M770" s="6"/>
      <c r="N770" s="6"/>
      <c r="O770" s="6"/>
    </row>
    <row r="771" spans="3:15" ht="12.75" customHeight="1" x14ac:dyDescent="0.2">
      <c r="C771" s="6"/>
      <c r="D771" s="6"/>
      <c r="E771" s="6"/>
      <c r="F771" s="6"/>
      <c r="G771" s="6"/>
      <c r="H771" s="6"/>
      <c r="I771" s="6"/>
      <c r="J771" s="6"/>
      <c r="K771" s="6"/>
      <c r="L771" s="6"/>
      <c r="M771" s="6"/>
      <c r="N771" s="6"/>
      <c r="O771" s="6"/>
    </row>
    <row r="772" spans="3:15" ht="12.75" customHeight="1" x14ac:dyDescent="0.2">
      <c r="C772" s="6"/>
      <c r="D772" s="6"/>
      <c r="E772" s="6"/>
      <c r="F772" s="6"/>
      <c r="G772" s="6"/>
      <c r="H772" s="6"/>
      <c r="I772" s="6"/>
      <c r="J772" s="6"/>
      <c r="K772" s="6"/>
      <c r="L772" s="6"/>
      <c r="M772" s="6"/>
      <c r="N772" s="6"/>
      <c r="O772" s="6"/>
    </row>
    <row r="773" spans="3:15" ht="12.75" customHeight="1" x14ac:dyDescent="0.2">
      <c r="C773" s="6"/>
      <c r="D773" s="6"/>
      <c r="E773" s="6"/>
      <c r="F773" s="6"/>
      <c r="G773" s="6"/>
      <c r="H773" s="6"/>
      <c r="I773" s="6"/>
      <c r="J773" s="6"/>
      <c r="K773" s="6"/>
      <c r="L773" s="6"/>
      <c r="M773" s="6"/>
      <c r="N773" s="6"/>
      <c r="O773" s="6"/>
    </row>
    <row r="774" spans="3:15" ht="12.75" customHeight="1" x14ac:dyDescent="0.2">
      <c r="C774" s="6"/>
      <c r="D774" s="6"/>
      <c r="E774" s="6"/>
      <c r="F774" s="6"/>
      <c r="G774" s="6"/>
      <c r="H774" s="6"/>
      <c r="I774" s="6"/>
      <c r="J774" s="6"/>
      <c r="K774" s="6"/>
      <c r="L774" s="6"/>
      <c r="M774" s="6"/>
      <c r="N774" s="6"/>
      <c r="O774" s="6"/>
    </row>
  </sheetData>
  <sheetProtection password="DFB1" sheet="1" objects="1" scenarios="1"/>
  <pageMargins left="0.70866141732283472" right="0.70866141732283472" top="0.74803149606299213" bottom="0.74803149606299213" header="0.31496062992125984" footer="0.31496062992125984"/>
  <pageSetup paperSize="9" scale="60" orientation="portrait" r:id="rId1"/>
  <headerFooter>
    <oddHeader>&amp;L&amp;"Arial,Vet"&amp;F&amp;R&amp;"Arial,Vet"&amp;A</oddHeader>
    <oddFooter>&amp;L&amp;"Arial,Vet"keizer / goedhart&amp;C&amp;"Arial,Vet"pagina &amp;P&amp;R&amp;"Arial,Vet"&amp;D</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164"/>
  <sheetViews>
    <sheetView topLeftCell="A31" zoomScale="85" zoomScaleNormal="85" workbookViewId="0">
      <selection activeCell="B65" sqref="B65"/>
    </sheetView>
  </sheetViews>
  <sheetFormatPr defaultRowHeight="12.75" x14ac:dyDescent="0.2"/>
  <cols>
    <col min="1" max="1" width="4" style="127" customWidth="1"/>
    <col min="2" max="2" width="42.85546875" style="127" customWidth="1"/>
    <col min="3" max="9" width="16.85546875" style="127" customWidth="1"/>
    <col min="10" max="12" width="14.85546875" style="127" customWidth="1"/>
    <col min="13" max="16384" width="9.140625" style="127"/>
  </cols>
  <sheetData>
    <row r="2" spans="2:13" s="3" customFormat="1" x14ac:dyDescent="0.2">
      <c r="B2" s="3" t="s">
        <v>32</v>
      </c>
      <c r="C2" s="124" t="s">
        <v>45</v>
      </c>
      <c r="D2" s="124" t="s">
        <v>33</v>
      </c>
      <c r="E2" s="124" t="s">
        <v>118</v>
      </c>
      <c r="F2" s="124" t="s">
        <v>35</v>
      </c>
      <c r="G2" s="124" t="s">
        <v>36</v>
      </c>
      <c r="H2" s="124" t="s">
        <v>37</v>
      </c>
      <c r="I2" s="124" t="s">
        <v>46</v>
      </c>
      <c r="J2" s="124" t="s">
        <v>72</v>
      </c>
      <c r="K2" s="124" t="s">
        <v>73</v>
      </c>
    </row>
    <row r="3" spans="2:13" s="3" customFormat="1" x14ac:dyDescent="0.2">
      <c r="B3" s="3" t="s">
        <v>38</v>
      </c>
      <c r="C3" s="125">
        <v>41548</v>
      </c>
      <c r="D3" s="125">
        <v>41913</v>
      </c>
      <c r="E3" s="125">
        <v>42278</v>
      </c>
      <c r="F3" s="125">
        <v>42644</v>
      </c>
      <c r="G3" s="125">
        <v>43009</v>
      </c>
      <c r="H3" s="125">
        <v>43374</v>
      </c>
      <c r="I3" s="125">
        <v>43739</v>
      </c>
      <c r="J3" s="125">
        <v>44105</v>
      </c>
      <c r="K3" s="125">
        <v>44470</v>
      </c>
    </row>
    <row r="4" spans="2:13" s="3" customFormat="1" x14ac:dyDescent="0.2">
      <c r="B4" s="3" t="s">
        <v>39</v>
      </c>
      <c r="C4" s="3">
        <v>2014</v>
      </c>
      <c r="D4" s="3">
        <v>2015</v>
      </c>
      <c r="E4" s="124">
        <v>2016</v>
      </c>
      <c r="F4" s="3">
        <v>2017</v>
      </c>
      <c r="G4" s="3">
        <v>2018</v>
      </c>
      <c r="H4" s="3">
        <v>2019</v>
      </c>
      <c r="I4" s="3">
        <v>2020</v>
      </c>
      <c r="J4" s="3">
        <v>2021</v>
      </c>
      <c r="K4" s="3">
        <v>2022</v>
      </c>
    </row>
    <row r="5" spans="2:13" s="3" customFormat="1" x14ac:dyDescent="0.2">
      <c r="B5" s="3" t="s">
        <v>52</v>
      </c>
      <c r="C5" s="125">
        <v>41671</v>
      </c>
      <c r="D5" s="125">
        <v>42036</v>
      </c>
      <c r="E5" s="125">
        <v>42401</v>
      </c>
      <c r="F5" s="125">
        <v>42767</v>
      </c>
      <c r="G5" s="125">
        <v>43132</v>
      </c>
      <c r="H5" s="125">
        <v>43497</v>
      </c>
      <c r="I5" s="125">
        <v>43862</v>
      </c>
      <c r="J5" s="125">
        <v>44228</v>
      </c>
      <c r="K5" s="125">
        <v>44593</v>
      </c>
    </row>
    <row r="7" spans="2:13" x14ac:dyDescent="0.2">
      <c r="B7" s="126" t="s">
        <v>40</v>
      </c>
    </row>
    <row r="8" spans="2:13" x14ac:dyDescent="0.2">
      <c r="B8" s="127" t="s">
        <v>41</v>
      </c>
      <c r="C8" s="251">
        <v>60953.04</v>
      </c>
      <c r="D8" s="251">
        <f>+C8</f>
        <v>60953.04</v>
      </c>
      <c r="E8" s="251">
        <f t="shared" ref="E8:I8" si="0">+D8</f>
        <v>60953.04</v>
      </c>
      <c r="F8" s="251">
        <f t="shared" si="0"/>
        <v>60953.04</v>
      </c>
      <c r="G8" s="251">
        <f t="shared" si="0"/>
        <v>60953.04</v>
      </c>
      <c r="H8" s="251">
        <f t="shared" si="0"/>
        <v>60953.04</v>
      </c>
      <c r="I8" s="251">
        <f t="shared" si="0"/>
        <v>60953.04</v>
      </c>
    </row>
    <row r="9" spans="2:13" x14ac:dyDescent="0.2">
      <c r="B9" s="127" t="s">
        <v>133</v>
      </c>
      <c r="C9" s="251">
        <v>36440.879999999997</v>
      </c>
      <c r="D9" s="251">
        <f t="shared" ref="D9:I12" si="1">+C9</f>
        <v>36440.879999999997</v>
      </c>
      <c r="E9" s="251">
        <f t="shared" si="1"/>
        <v>36440.879999999997</v>
      </c>
      <c r="F9" s="251">
        <f t="shared" si="1"/>
        <v>36440.879999999997</v>
      </c>
      <c r="G9" s="251">
        <f t="shared" si="1"/>
        <v>36440.879999999997</v>
      </c>
      <c r="H9" s="251">
        <f t="shared" si="1"/>
        <v>36440.879999999997</v>
      </c>
      <c r="I9" s="251">
        <f t="shared" si="1"/>
        <v>36440.879999999997</v>
      </c>
    </row>
    <row r="10" spans="2:13" x14ac:dyDescent="0.2">
      <c r="B10" s="127" t="s">
        <v>42</v>
      </c>
      <c r="C10" s="251">
        <v>21272.11</v>
      </c>
      <c r="D10" s="251">
        <f t="shared" si="1"/>
        <v>21272.11</v>
      </c>
      <c r="E10" s="251">
        <f t="shared" si="1"/>
        <v>21272.11</v>
      </c>
      <c r="F10" s="251">
        <f t="shared" si="1"/>
        <v>21272.11</v>
      </c>
      <c r="G10" s="251">
        <f t="shared" si="1"/>
        <v>21272.11</v>
      </c>
      <c r="H10" s="251">
        <f t="shared" si="1"/>
        <v>21272.11</v>
      </c>
      <c r="I10" s="251">
        <f t="shared" si="1"/>
        <v>21272.11</v>
      </c>
    </row>
    <row r="11" spans="2:13" x14ac:dyDescent="0.2">
      <c r="B11" s="127" t="s">
        <v>43</v>
      </c>
      <c r="C11" s="251">
        <v>963.6</v>
      </c>
      <c r="D11" s="251">
        <f t="shared" si="1"/>
        <v>963.6</v>
      </c>
      <c r="E11" s="251">
        <f t="shared" si="1"/>
        <v>963.6</v>
      </c>
      <c r="F11" s="251">
        <f t="shared" si="1"/>
        <v>963.6</v>
      </c>
      <c r="G11" s="251">
        <f t="shared" si="1"/>
        <v>963.6</v>
      </c>
      <c r="H11" s="251">
        <f t="shared" si="1"/>
        <v>963.6</v>
      </c>
      <c r="I11" s="251">
        <f t="shared" si="1"/>
        <v>963.6</v>
      </c>
    </row>
    <row r="12" spans="2:13" x14ac:dyDescent="0.2">
      <c r="B12" s="127" t="s">
        <v>44</v>
      </c>
      <c r="C12" s="252">
        <v>41.18</v>
      </c>
      <c r="D12" s="253">
        <f t="shared" si="1"/>
        <v>41.18</v>
      </c>
      <c r="E12" s="253">
        <f t="shared" si="1"/>
        <v>41.18</v>
      </c>
      <c r="F12" s="253">
        <f t="shared" si="1"/>
        <v>41.18</v>
      </c>
      <c r="G12" s="253">
        <f t="shared" si="1"/>
        <v>41.18</v>
      </c>
      <c r="H12" s="253">
        <f t="shared" si="1"/>
        <v>41.18</v>
      </c>
      <c r="I12" s="253">
        <f t="shared" si="1"/>
        <v>41.18</v>
      </c>
    </row>
    <row r="14" spans="2:13" x14ac:dyDescent="0.2">
      <c r="B14" s="128" t="s">
        <v>77</v>
      </c>
      <c r="C14" s="129"/>
      <c r="D14" s="129"/>
      <c r="E14" s="129"/>
      <c r="F14" s="129"/>
      <c r="G14" s="129"/>
      <c r="H14" s="129"/>
      <c r="I14" s="129"/>
      <c r="J14" s="129"/>
      <c r="K14" s="129"/>
      <c r="L14" s="129"/>
      <c r="M14" s="129"/>
    </row>
    <row r="15" spans="2:13" x14ac:dyDescent="0.2">
      <c r="B15" s="128" t="s">
        <v>10</v>
      </c>
      <c r="C15" s="129"/>
      <c r="D15" s="129"/>
      <c r="E15" s="129"/>
      <c r="F15" s="129"/>
      <c r="G15" s="129"/>
      <c r="H15" s="129"/>
      <c r="I15" s="129"/>
      <c r="J15" s="129"/>
      <c r="K15" s="129"/>
      <c r="L15" s="129"/>
      <c r="M15" s="129"/>
    </row>
    <row r="16" spans="2:13" x14ac:dyDescent="0.2">
      <c r="B16" s="130"/>
      <c r="C16" s="131" t="s">
        <v>11</v>
      </c>
      <c r="D16" s="132"/>
      <c r="E16" s="133" t="s">
        <v>12</v>
      </c>
      <c r="F16" s="131"/>
      <c r="G16" s="132"/>
      <c r="H16" s="133" t="s">
        <v>13</v>
      </c>
      <c r="I16" s="131"/>
      <c r="J16" s="132"/>
      <c r="K16" s="133" t="s">
        <v>14</v>
      </c>
      <c r="L16" s="131"/>
      <c r="M16" s="132"/>
    </row>
    <row r="17" spans="2:13" x14ac:dyDescent="0.2">
      <c r="B17" s="134"/>
      <c r="C17" s="135" t="s">
        <v>15</v>
      </c>
      <c r="D17" s="135" t="s">
        <v>16</v>
      </c>
      <c r="E17" s="136" t="s">
        <v>17</v>
      </c>
      <c r="F17" s="136" t="s">
        <v>18</v>
      </c>
      <c r="G17" s="135" t="s">
        <v>19</v>
      </c>
      <c r="H17" s="136" t="s">
        <v>17</v>
      </c>
      <c r="I17" s="136" t="s">
        <v>18</v>
      </c>
      <c r="J17" s="135" t="s">
        <v>19</v>
      </c>
      <c r="K17" s="136" t="s">
        <v>17</v>
      </c>
      <c r="L17" s="136" t="s">
        <v>18</v>
      </c>
      <c r="M17" s="135" t="s">
        <v>19</v>
      </c>
    </row>
    <row r="18" spans="2:13" x14ac:dyDescent="0.2">
      <c r="B18" s="137" t="s">
        <v>20</v>
      </c>
      <c r="C18" s="138">
        <v>1.1734</v>
      </c>
      <c r="D18" s="138"/>
      <c r="E18" s="139"/>
      <c r="F18" s="139"/>
      <c r="G18" s="138"/>
      <c r="H18" s="139"/>
      <c r="I18" s="139"/>
      <c r="J18" s="138"/>
      <c r="K18" s="139"/>
      <c r="L18" s="139"/>
      <c r="M18" s="138"/>
    </row>
    <row r="19" spans="2:13" x14ac:dyDescent="0.2">
      <c r="B19" s="137" t="s">
        <v>3</v>
      </c>
      <c r="C19" s="138">
        <v>5.6500000000000002E-2</v>
      </c>
      <c r="D19" s="250">
        <f>+C19*C$8</f>
        <v>3443.8467600000004</v>
      </c>
      <c r="E19" s="139">
        <v>6.3700000000000007E-2</v>
      </c>
      <c r="F19" s="139">
        <v>6.1600000000000002E-2</v>
      </c>
      <c r="G19" s="138">
        <v>0.13039999999999999</v>
      </c>
      <c r="H19" s="139">
        <v>0.1182</v>
      </c>
      <c r="I19" s="139">
        <v>0.22869999999999999</v>
      </c>
      <c r="J19" s="138">
        <v>0.28960000000000002</v>
      </c>
      <c r="K19" s="220">
        <v>447.67</v>
      </c>
      <c r="L19" s="220">
        <v>580.99</v>
      </c>
      <c r="M19" s="221">
        <v>791.67</v>
      </c>
    </row>
    <row r="20" spans="2:13" x14ac:dyDescent="0.2">
      <c r="B20" s="137" t="s">
        <v>4</v>
      </c>
      <c r="C20" s="138">
        <v>3.9300000000000002E-2</v>
      </c>
      <c r="D20" s="250">
        <f t="shared" ref="D20:D21" si="2">+C20*C$8</f>
        <v>2395.4544720000004</v>
      </c>
      <c r="E20" s="139">
        <v>8.0100000000000005E-2</v>
      </c>
      <c r="F20" s="139">
        <v>7.8799999999999995E-2</v>
      </c>
      <c r="G20" s="138">
        <v>0.14760000000000001</v>
      </c>
      <c r="H20" s="139">
        <v>6.8699999999999997E-2</v>
      </c>
      <c r="I20" s="139">
        <v>0.22869999999999999</v>
      </c>
      <c r="J20" s="138">
        <v>0.28960000000000002</v>
      </c>
      <c r="K20" s="220">
        <v>447.67</v>
      </c>
      <c r="L20" s="220">
        <v>580.99</v>
      </c>
      <c r="M20" s="221">
        <v>791.67</v>
      </c>
    </row>
    <row r="21" spans="2:13" x14ac:dyDescent="0.2">
      <c r="B21" s="137" t="s">
        <v>5</v>
      </c>
      <c r="C21" s="138">
        <v>7.6499999999999999E-2</v>
      </c>
      <c r="D21" s="250">
        <f t="shared" si="2"/>
        <v>4662.9075599999996</v>
      </c>
      <c r="E21" s="139">
        <v>0.10290000000000001</v>
      </c>
      <c r="F21" s="139">
        <v>0.12540000000000001</v>
      </c>
      <c r="G21" s="138">
        <v>0.12970000000000001</v>
      </c>
      <c r="H21" s="139">
        <v>5.2900000000000003E-2</v>
      </c>
      <c r="I21" s="139">
        <v>0.19620000000000001</v>
      </c>
      <c r="J21" s="138">
        <v>0.28920000000000001</v>
      </c>
      <c r="K21" s="220">
        <v>511.37</v>
      </c>
      <c r="L21" s="220">
        <v>681.35</v>
      </c>
      <c r="M21" s="221">
        <v>808.4</v>
      </c>
    </row>
    <row r="22" spans="2:13" x14ac:dyDescent="0.2">
      <c r="B22" s="137" t="s">
        <v>75</v>
      </c>
      <c r="C22" s="138">
        <v>3.85E-2</v>
      </c>
      <c r="D22" s="138"/>
      <c r="E22" s="139"/>
      <c r="F22" s="139"/>
      <c r="G22" s="138"/>
      <c r="H22" s="139"/>
      <c r="I22" s="139"/>
      <c r="J22" s="138"/>
      <c r="K22" s="139"/>
      <c r="L22" s="139"/>
      <c r="M22" s="138"/>
    </row>
    <row r="23" spans="2:13" x14ac:dyDescent="0.2">
      <c r="B23" s="137" t="s">
        <v>6</v>
      </c>
      <c r="C23" s="138"/>
      <c r="D23" s="254">
        <v>339.77</v>
      </c>
      <c r="E23" s="139"/>
      <c r="F23" s="139"/>
      <c r="G23" s="138"/>
      <c r="H23" s="139"/>
      <c r="I23" s="139"/>
      <c r="J23" s="138"/>
      <c r="K23" s="139"/>
      <c r="L23" s="139"/>
      <c r="M23" s="138"/>
    </row>
    <row r="24" spans="2:13" x14ac:dyDescent="0.2">
      <c r="B24" s="141" t="s">
        <v>74</v>
      </c>
      <c r="C24" s="142"/>
      <c r="D24" s="255">
        <v>123.44</v>
      </c>
      <c r="E24" s="144"/>
      <c r="F24" s="144"/>
      <c r="G24" s="142"/>
      <c r="H24" s="144"/>
      <c r="I24" s="144"/>
      <c r="J24" s="142"/>
      <c r="K24" s="144"/>
      <c r="L24" s="144"/>
      <c r="M24" s="142"/>
    </row>
    <row r="25" spans="2:13" x14ac:dyDescent="0.2">
      <c r="B25" s="145" t="s">
        <v>134</v>
      </c>
      <c r="C25" s="129"/>
      <c r="D25" s="129"/>
      <c r="E25" s="129"/>
      <c r="F25" s="129"/>
      <c r="G25" s="129"/>
      <c r="H25" s="129"/>
      <c r="I25" s="129"/>
      <c r="J25" s="129"/>
      <c r="K25" s="129"/>
      <c r="L25" s="129"/>
      <c r="M25" s="129"/>
    </row>
    <row r="26" spans="2:13" x14ac:dyDescent="0.2">
      <c r="B26" s="130"/>
      <c r="C26" s="274" t="s">
        <v>21</v>
      </c>
      <c r="D26" s="275"/>
      <c r="E26" s="146" t="s">
        <v>22</v>
      </c>
      <c r="F26" s="147"/>
      <c r="G26" s="148"/>
      <c r="H26" s="129"/>
      <c r="I26" s="129"/>
      <c r="J26" s="129"/>
      <c r="K26" s="129"/>
      <c r="L26" s="129"/>
      <c r="M26" s="129"/>
    </row>
    <row r="27" spans="2:13" x14ac:dyDescent="0.2">
      <c r="B27" s="149"/>
      <c r="C27" s="150" t="s">
        <v>23</v>
      </c>
      <c r="D27" s="151" t="s">
        <v>24</v>
      </c>
      <c r="E27" s="134" t="s">
        <v>17</v>
      </c>
      <c r="F27" s="152" t="s">
        <v>18</v>
      </c>
      <c r="G27" s="153" t="s">
        <v>19</v>
      </c>
      <c r="H27" s="129"/>
      <c r="I27" s="129"/>
      <c r="J27" s="129"/>
      <c r="K27" s="129"/>
      <c r="L27" s="129"/>
      <c r="M27" s="129"/>
    </row>
    <row r="28" spans="2:13" x14ac:dyDescent="0.2">
      <c r="B28" s="154" t="s">
        <v>25</v>
      </c>
      <c r="C28" s="208">
        <f>ROUND(+C18*$C$10,2)</f>
        <v>24960.69</v>
      </c>
      <c r="D28" s="208">
        <f>ROUND(+C18*$C$11,2)</f>
        <v>1130.69</v>
      </c>
      <c r="E28" s="172"/>
      <c r="F28" s="169"/>
      <c r="G28" s="140"/>
      <c r="H28" s="129"/>
      <c r="I28" s="129"/>
      <c r="J28" s="129"/>
      <c r="K28" s="129"/>
      <c r="L28" s="129"/>
      <c r="M28" s="129"/>
    </row>
    <row r="29" spans="2:13" x14ac:dyDescent="0.2">
      <c r="B29" s="155" t="s">
        <v>3</v>
      </c>
      <c r="C29" s="208">
        <f>ROUND(+C19*$C$10,2)</f>
        <v>1201.8699999999999</v>
      </c>
      <c r="D29" s="208">
        <f>ROUND(+C19*$C$11,2)</f>
        <v>54.44</v>
      </c>
      <c r="E29" s="208">
        <f t="shared" ref="E29:G31" si="3">+E19*$C$8+H19*$C$9+K19</f>
        <v>8637.6906639999997</v>
      </c>
      <c r="F29" s="208">
        <f t="shared" si="3"/>
        <v>12669.72652</v>
      </c>
      <c r="G29" s="208">
        <f t="shared" si="3"/>
        <v>19293.225263999997</v>
      </c>
      <c r="H29" s="129"/>
      <c r="I29" s="210">
        <f t="shared" ref="I29:K31" si="4">E29+G44</f>
        <v>9149.240663999999</v>
      </c>
      <c r="J29" s="210">
        <f t="shared" si="4"/>
        <v>13653.666520000001</v>
      </c>
      <c r="K29" s="210">
        <f t="shared" si="4"/>
        <v>20653.215263999999</v>
      </c>
      <c r="L29" s="129"/>
      <c r="M29" s="129"/>
    </row>
    <row r="30" spans="2:13" x14ac:dyDescent="0.2">
      <c r="B30" s="155" t="s">
        <v>4</v>
      </c>
      <c r="C30" s="208">
        <f>ROUND(+C20*$C$10,2)</f>
        <v>835.99</v>
      </c>
      <c r="D30" s="208">
        <f>ROUND(+C20*$C$11,2)</f>
        <v>37.869999999999997</v>
      </c>
      <c r="E30" s="208">
        <f t="shared" si="3"/>
        <v>7833.4969600000004</v>
      </c>
      <c r="F30" s="208">
        <f t="shared" si="3"/>
        <v>13718.118807999999</v>
      </c>
      <c r="G30" s="208">
        <f t="shared" si="3"/>
        <v>20341.617552</v>
      </c>
      <c r="H30" s="129"/>
      <c r="I30" s="210">
        <f t="shared" si="4"/>
        <v>8427.6969600000011</v>
      </c>
      <c r="J30" s="210">
        <f t="shared" si="4"/>
        <v>14783.278807999999</v>
      </c>
      <c r="K30" s="210">
        <f t="shared" si="4"/>
        <v>21695.207552</v>
      </c>
      <c r="L30" s="129"/>
      <c r="M30" s="129"/>
    </row>
    <row r="31" spans="2:13" x14ac:dyDescent="0.2">
      <c r="B31" s="155" t="s">
        <v>5</v>
      </c>
      <c r="C31" s="208">
        <f>ROUND(+C21*$C$10,2)</f>
        <v>1627.32</v>
      </c>
      <c r="D31" s="208">
        <f>ROUND(+C21*$C$11,2)</f>
        <v>73.72</v>
      </c>
      <c r="E31" s="208">
        <f t="shared" si="3"/>
        <v>8711.1603680000007</v>
      </c>
      <c r="F31" s="208">
        <f t="shared" si="3"/>
        <v>15474.561872</v>
      </c>
      <c r="G31" s="208">
        <f t="shared" si="3"/>
        <v>19252.711784000003</v>
      </c>
      <c r="H31" s="129"/>
      <c r="I31" s="210">
        <f t="shared" si="4"/>
        <v>9094.9303680000012</v>
      </c>
      <c r="J31" s="210">
        <f t="shared" si="4"/>
        <v>16200.321872</v>
      </c>
      <c r="K31" s="210">
        <f t="shared" si="4"/>
        <v>20131.191784000002</v>
      </c>
      <c r="L31" s="129"/>
      <c r="M31" s="129"/>
    </row>
    <row r="32" spans="2:13" x14ac:dyDescent="0.2">
      <c r="B32" s="156" t="s">
        <v>75</v>
      </c>
      <c r="C32" s="209">
        <f>ROUND(+C22*$C$10,2)</f>
        <v>818.98</v>
      </c>
      <c r="D32" s="209">
        <f>ROUND(+C22*$C$11,2)</f>
        <v>37.1</v>
      </c>
      <c r="E32" s="209"/>
      <c r="F32" s="209"/>
      <c r="G32" s="209"/>
      <c r="H32" s="129"/>
      <c r="I32" s="157"/>
      <c r="J32" s="157"/>
      <c r="K32" s="157"/>
      <c r="L32" s="129"/>
      <c r="M32" s="129"/>
    </row>
    <row r="33" spans="2:14" x14ac:dyDescent="0.2">
      <c r="B33" s="159"/>
      <c r="C33" s="158"/>
      <c r="D33" s="139"/>
      <c r="E33" s="129"/>
      <c r="F33" s="129"/>
      <c r="G33" s="129"/>
      <c r="H33" s="129"/>
      <c r="I33" s="129"/>
      <c r="J33" s="129"/>
      <c r="K33" s="129"/>
      <c r="L33" s="129"/>
      <c r="M33" s="129"/>
    </row>
    <row r="35" spans="2:14" x14ac:dyDescent="0.2">
      <c r="B35" s="161" t="s">
        <v>79</v>
      </c>
      <c r="C35" s="129"/>
      <c r="D35" s="129"/>
      <c r="E35" s="129"/>
      <c r="F35" s="129"/>
      <c r="G35" s="129"/>
      <c r="H35" s="129"/>
      <c r="I35" s="129"/>
      <c r="J35" s="129"/>
      <c r="K35" s="129"/>
      <c r="L35" s="129"/>
      <c r="M35" s="129"/>
      <c r="N35" s="129"/>
    </row>
    <row r="36" spans="2:14" x14ac:dyDescent="0.2">
      <c r="B36" s="276" t="s">
        <v>27</v>
      </c>
      <c r="C36" s="277"/>
      <c r="D36" s="277"/>
      <c r="E36" s="277"/>
      <c r="F36" s="162"/>
      <c r="G36" s="146" t="s">
        <v>28</v>
      </c>
      <c r="H36" s="147"/>
      <c r="I36" s="148"/>
      <c r="J36" s="129"/>
      <c r="K36" s="129"/>
      <c r="L36" s="129"/>
      <c r="M36" s="129"/>
      <c r="N36" s="129"/>
    </row>
    <row r="37" spans="2:14" x14ac:dyDescent="0.2">
      <c r="B37" s="163"/>
      <c r="C37" s="213" t="s">
        <v>2</v>
      </c>
      <c r="D37" s="136" t="s">
        <v>7</v>
      </c>
      <c r="E37" s="136" t="s">
        <v>8</v>
      </c>
      <c r="F37" s="135" t="s">
        <v>70</v>
      </c>
      <c r="G37" s="149" t="s">
        <v>17</v>
      </c>
      <c r="H37" s="164" t="s">
        <v>18</v>
      </c>
      <c r="I37" s="165" t="s">
        <v>19</v>
      </c>
      <c r="J37" s="129"/>
      <c r="K37" s="129"/>
      <c r="L37" s="129"/>
      <c r="M37" s="129"/>
      <c r="N37" s="129"/>
    </row>
    <row r="38" spans="2:14" x14ac:dyDescent="0.2">
      <c r="B38" s="166" t="s">
        <v>29</v>
      </c>
      <c r="C38" s="169">
        <v>18990.64</v>
      </c>
      <c r="D38" s="169">
        <v>8198.2999999999993</v>
      </c>
      <c r="E38" s="169">
        <v>14466.36</v>
      </c>
      <c r="F38" s="170">
        <v>22664.66</v>
      </c>
      <c r="G38" s="130"/>
      <c r="H38" s="131"/>
      <c r="I38" s="132"/>
      <c r="J38" s="129"/>
      <c r="K38" s="167"/>
      <c r="L38" s="167"/>
      <c r="M38" s="167"/>
      <c r="N38" s="129"/>
    </row>
    <row r="39" spans="2:14" x14ac:dyDescent="0.2">
      <c r="B39" s="61" t="s">
        <v>30</v>
      </c>
      <c r="C39" s="169">
        <v>27149.25</v>
      </c>
      <c r="D39" s="169">
        <v>20511.18</v>
      </c>
      <c r="E39" s="169">
        <v>20423.310000000001</v>
      </c>
      <c r="F39" s="140">
        <v>40934.49</v>
      </c>
      <c r="G39" s="137"/>
      <c r="H39" s="139"/>
      <c r="I39" s="138"/>
      <c r="J39" s="129"/>
      <c r="K39" s="167"/>
      <c r="L39" s="167"/>
      <c r="M39" s="167"/>
      <c r="N39" s="129"/>
    </row>
    <row r="40" spans="2:14" x14ac:dyDescent="0.2">
      <c r="B40" s="166" t="s">
        <v>51</v>
      </c>
      <c r="C40" s="169">
        <v>20870.52</v>
      </c>
      <c r="D40" s="169">
        <v>8675.89</v>
      </c>
      <c r="E40" s="169">
        <v>13533.21</v>
      </c>
      <c r="F40" s="140">
        <v>22209.1</v>
      </c>
      <c r="G40" s="137"/>
      <c r="H40" s="139"/>
      <c r="I40" s="138"/>
      <c r="J40" s="129"/>
      <c r="K40" s="167"/>
      <c r="L40" s="167"/>
      <c r="M40" s="167"/>
      <c r="N40" s="129"/>
    </row>
    <row r="41" spans="2:14" x14ac:dyDescent="0.2">
      <c r="B41" s="166" t="s">
        <v>53</v>
      </c>
      <c r="C41" s="169">
        <v>24679.3</v>
      </c>
      <c r="D41" s="169">
        <v>7250.51</v>
      </c>
      <c r="E41" s="169">
        <v>9975.69</v>
      </c>
      <c r="F41" s="140">
        <v>17226.2</v>
      </c>
      <c r="G41" s="137"/>
      <c r="H41" s="139"/>
      <c r="I41" s="138"/>
      <c r="J41" s="129"/>
      <c r="K41" s="167"/>
      <c r="L41" s="167"/>
      <c r="M41" s="167"/>
      <c r="N41" s="129"/>
    </row>
    <row r="42" spans="2:14" x14ac:dyDescent="0.2">
      <c r="B42" s="61" t="s">
        <v>31</v>
      </c>
      <c r="C42" s="169">
        <v>20196.86</v>
      </c>
      <c r="D42" s="169">
        <v>10441.58</v>
      </c>
      <c r="E42" s="169">
        <v>13102.34</v>
      </c>
      <c r="F42" s="140">
        <v>23543.919999999998</v>
      </c>
      <c r="G42" s="137"/>
      <c r="H42" s="139"/>
      <c r="I42" s="138"/>
      <c r="J42" s="129"/>
      <c r="K42" s="167"/>
      <c r="L42" s="167"/>
      <c r="M42" s="167"/>
      <c r="N42" s="129"/>
    </row>
    <row r="43" spans="2:14" x14ac:dyDescent="0.2">
      <c r="B43" s="137" t="s">
        <v>105</v>
      </c>
      <c r="C43" s="169"/>
      <c r="D43" s="169">
        <v>3989</v>
      </c>
      <c r="E43" s="169"/>
      <c r="F43" s="140"/>
      <c r="G43" s="137"/>
      <c r="H43" s="139"/>
      <c r="I43" s="138"/>
      <c r="J43" s="129"/>
      <c r="K43" s="129"/>
      <c r="L43" s="129"/>
      <c r="M43" s="129"/>
      <c r="N43" s="129"/>
    </row>
    <row r="44" spans="2:14" x14ac:dyDescent="0.2">
      <c r="B44" s="168" t="s">
        <v>3</v>
      </c>
      <c r="C44" s="169">
        <v>557.88</v>
      </c>
      <c r="D44" s="169"/>
      <c r="E44" s="169"/>
      <c r="F44" s="140"/>
      <c r="G44" s="172">
        <v>511.55</v>
      </c>
      <c r="H44" s="169">
        <v>983.94</v>
      </c>
      <c r="I44" s="140">
        <v>1359.99</v>
      </c>
      <c r="J44" s="129"/>
      <c r="K44" s="129"/>
      <c r="L44" s="129"/>
      <c r="M44" s="129"/>
      <c r="N44" s="129"/>
    </row>
    <row r="45" spans="2:14" x14ac:dyDescent="0.2">
      <c r="B45" s="168" t="s">
        <v>4</v>
      </c>
      <c r="C45" s="169">
        <v>477.18</v>
      </c>
      <c r="D45" s="169"/>
      <c r="E45" s="169"/>
      <c r="F45" s="140"/>
      <c r="G45" s="172">
        <v>594.20000000000005</v>
      </c>
      <c r="H45" s="169">
        <v>1065.1600000000001</v>
      </c>
      <c r="I45" s="140">
        <v>1353.59</v>
      </c>
      <c r="J45" s="129"/>
      <c r="K45" s="129"/>
      <c r="L45" s="129"/>
      <c r="M45" s="129"/>
      <c r="N45" s="129"/>
    </row>
    <row r="46" spans="2:14" x14ac:dyDescent="0.2">
      <c r="B46" s="149" t="s">
        <v>5</v>
      </c>
      <c r="C46" s="171">
        <v>1099.22</v>
      </c>
      <c r="D46" s="171"/>
      <c r="E46" s="171"/>
      <c r="F46" s="143"/>
      <c r="G46" s="173">
        <v>383.77</v>
      </c>
      <c r="H46" s="171">
        <v>725.76</v>
      </c>
      <c r="I46" s="143">
        <v>878.48</v>
      </c>
      <c r="J46" s="129"/>
      <c r="K46" s="129"/>
      <c r="L46" s="129"/>
      <c r="M46" s="129"/>
      <c r="N46" s="129"/>
    </row>
    <row r="48" spans="2:14" x14ac:dyDescent="0.2">
      <c r="B48" s="161" t="s">
        <v>131</v>
      </c>
      <c r="C48" s="273">
        <v>-6.1999999999999998E-3</v>
      </c>
      <c r="D48" s="129"/>
      <c r="E48" s="129"/>
      <c r="F48" s="129"/>
      <c r="G48" s="129"/>
      <c r="H48" s="129"/>
      <c r="I48" s="129"/>
    </row>
    <row r="49" spans="2:9" x14ac:dyDescent="0.2">
      <c r="B49" s="276" t="s">
        <v>27</v>
      </c>
      <c r="C49" s="277"/>
      <c r="D49" s="277"/>
      <c r="E49" s="277"/>
      <c r="F49" s="162"/>
      <c r="G49" s="146" t="s">
        <v>28</v>
      </c>
      <c r="H49" s="147"/>
      <c r="I49" s="148"/>
    </row>
    <row r="50" spans="2:9" x14ac:dyDescent="0.2">
      <c r="B50" s="163"/>
      <c r="C50" s="213" t="s">
        <v>2</v>
      </c>
      <c r="D50" s="136" t="s">
        <v>7</v>
      </c>
      <c r="E50" s="136" t="s">
        <v>8</v>
      </c>
      <c r="F50" s="135" t="s">
        <v>70</v>
      </c>
      <c r="G50" s="149" t="s">
        <v>17</v>
      </c>
      <c r="H50" s="164" t="s">
        <v>18</v>
      </c>
      <c r="I50" s="165" t="s">
        <v>19</v>
      </c>
    </row>
    <row r="51" spans="2:9" x14ac:dyDescent="0.2">
      <c r="B51" s="166" t="s">
        <v>29</v>
      </c>
      <c r="C51" s="169">
        <f t="shared" ref="C51:E56" si="5">ROUND(+C38*(1+$C$48),2)</f>
        <v>18872.900000000001</v>
      </c>
      <c r="D51" s="169">
        <f t="shared" si="5"/>
        <v>8147.47</v>
      </c>
      <c r="E51" s="206">
        <f t="shared" si="5"/>
        <v>14376.67</v>
      </c>
      <c r="F51" s="170">
        <f>+D51+E51</f>
        <v>22524.14</v>
      </c>
      <c r="G51" s="207"/>
      <c r="H51" s="206"/>
      <c r="I51" s="170"/>
    </row>
    <row r="52" spans="2:9" x14ac:dyDescent="0.2">
      <c r="B52" s="61" t="s">
        <v>30</v>
      </c>
      <c r="C52" s="169">
        <f t="shared" si="5"/>
        <v>26980.92</v>
      </c>
      <c r="D52" s="169">
        <f t="shared" si="5"/>
        <v>20384.009999999998</v>
      </c>
      <c r="E52" s="169">
        <f t="shared" si="5"/>
        <v>20296.689999999999</v>
      </c>
      <c r="F52" s="140">
        <f>+D52+E52</f>
        <v>40680.699999999997</v>
      </c>
      <c r="G52" s="172"/>
      <c r="H52" s="169"/>
      <c r="I52" s="140"/>
    </row>
    <row r="53" spans="2:9" x14ac:dyDescent="0.2">
      <c r="B53" s="166" t="s">
        <v>51</v>
      </c>
      <c r="C53" s="169">
        <f t="shared" si="5"/>
        <v>20741.12</v>
      </c>
      <c r="D53" s="169">
        <f t="shared" si="5"/>
        <v>8622.1</v>
      </c>
      <c r="E53" s="169">
        <f t="shared" si="5"/>
        <v>13449.3</v>
      </c>
      <c r="F53" s="140">
        <f>+D53+E53</f>
        <v>22071.4</v>
      </c>
      <c r="G53" s="172"/>
      <c r="H53" s="169"/>
      <c r="I53" s="140"/>
    </row>
    <row r="54" spans="2:9" x14ac:dyDescent="0.2">
      <c r="B54" s="166" t="s">
        <v>53</v>
      </c>
      <c r="C54" s="169">
        <f t="shared" si="5"/>
        <v>24526.29</v>
      </c>
      <c r="D54" s="169">
        <f t="shared" si="5"/>
        <v>7205.56</v>
      </c>
      <c r="E54" s="169">
        <f t="shared" si="5"/>
        <v>9913.84</v>
      </c>
      <c r="F54" s="140">
        <f>+D54+E54</f>
        <v>17119.400000000001</v>
      </c>
      <c r="G54" s="172"/>
      <c r="H54" s="169"/>
      <c r="I54" s="140"/>
    </row>
    <row r="55" spans="2:9" x14ac:dyDescent="0.2">
      <c r="B55" s="61" t="s">
        <v>31</v>
      </c>
      <c r="C55" s="169">
        <f t="shared" si="5"/>
        <v>20071.64</v>
      </c>
      <c r="D55" s="169">
        <f t="shared" si="5"/>
        <v>10376.84</v>
      </c>
      <c r="E55" s="169">
        <f t="shared" si="5"/>
        <v>13021.11</v>
      </c>
      <c r="F55" s="140">
        <f>+D55+E55</f>
        <v>23397.95</v>
      </c>
      <c r="G55" s="172"/>
      <c r="H55" s="169"/>
      <c r="I55" s="140"/>
    </row>
    <row r="56" spans="2:9" x14ac:dyDescent="0.2">
      <c r="B56" s="137" t="s">
        <v>105</v>
      </c>
      <c r="C56" s="169"/>
      <c r="D56" s="169">
        <f t="shared" si="5"/>
        <v>3964.27</v>
      </c>
      <c r="E56" s="169"/>
      <c r="F56" s="140"/>
      <c r="G56" s="172"/>
      <c r="H56" s="169"/>
      <c r="I56" s="140"/>
    </row>
    <row r="57" spans="2:9" x14ac:dyDescent="0.2">
      <c r="B57" s="168" t="s">
        <v>3</v>
      </c>
      <c r="C57" s="169">
        <v>639.42999999999995</v>
      </c>
      <c r="D57" s="169"/>
      <c r="E57" s="169"/>
      <c r="F57" s="140"/>
      <c r="G57" s="172">
        <v>702.26</v>
      </c>
      <c r="H57" s="169">
        <v>1171.72</v>
      </c>
      <c r="I57" s="140">
        <v>1545.44</v>
      </c>
    </row>
    <row r="58" spans="2:9" x14ac:dyDescent="0.2">
      <c r="B58" s="168" t="s">
        <v>4</v>
      </c>
      <c r="C58" s="169">
        <v>559.23</v>
      </c>
      <c r="D58" s="169"/>
      <c r="E58" s="169"/>
      <c r="F58" s="140"/>
      <c r="G58" s="172">
        <v>784.4</v>
      </c>
      <c r="H58" s="169">
        <v>1252.44</v>
      </c>
      <c r="I58" s="140">
        <v>1539.08</v>
      </c>
    </row>
    <row r="59" spans="2:9" x14ac:dyDescent="0.2">
      <c r="B59" s="149" t="s">
        <v>5</v>
      </c>
      <c r="C59" s="171">
        <v>1177.4100000000001</v>
      </c>
      <c r="D59" s="171"/>
      <c r="E59" s="171"/>
      <c r="F59" s="143"/>
      <c r="G59" s="173">
        <v>575.27</v>
      </c>
      <c r="H59" s="171">
        <v>915.14</v>
      </c>
      <c r="I59" s="143">
        <v>1066.9100000000001</v>
      </c>
    </row>
    <row r="61" spans="2:9" x14ac:dyDescent="0.2">
      <c r="C61" s="160"/>
      <c r="D61" s="160"/>
      <c r="E61" s="160"/>
      <c r="F61" s="160"/>
      <c r="G61" s="160"/>
    </row>
    <row r="62" spans="2:9" s="167" customFormat="1" x14ac:dyDescent="0.2"/>
    <row r="63" spans="2:9" s="167" customFormat="1" x14ac:dyDescent="0.2"/>
    <row r="64" spans="2:9" s="167" customFormat="1" x14ac:dyDescent="0.2"/>
    <row r="65" spans="2:2" s="167" customFormat="1" ht="45" x14ac:dyDescent="0.25">
      <c r="B65" s="91" t="s">
        <v>158</v>
      </c>
    </row>
    <row r="66" spans="2:2" s="167" customFormat="1" x14ac:dyDescent="0.2"/>
    <row r="67" spans="2:2" s="167" customFormat="1" x14ac:dyDescent="0.2"/>
    <row r="68" spans="2:2" s="167" customFormat="1" x14ac:dyDescent="0.2"/>
    <row r="69" spans="2:2" s="167" customFormat="1" x14ac:dyDescent="0.2"/>
    <row r="70" spans="2:2" s="167" customFormat="1" x14ac:dyDescent="0.2"/>
    <row r="71" spans="2:2" s="167" customFormat="1" x14ac:dyDescent="0.2"/>
    <row r="72" spans="2:2" s="167" customFormat="1" x14ac:dyDescent="0.2"/>
    <row r="73" spans="2:2" s="167" customFormat="1" x14ac:dyDescent="0.2"/>
    <row r="74" spans="2:2" s="167" customFormat="1" x14ac:dyDescent="0.2"/>
    <row r="75" spans="2:2" s="167" customFormat="1" x14ac:dyDescent="0.2"/>
    <row r="76" spans="2:2" s="167" customFormat="1" x14ac:dyDescent="0.2"/>
    <row r="77" spans="2:2" s="167" customFormat="1" x14ac:dyDescent="0.2"/>
    <row r="78" spans="2:2" s="167" customFormat="1" x14ac:dyDescent="0.2"/>
    <row r="79" spans="2:2" s="167" customFormat="1" x14ac:dyDescent="0.2"/>
    <row r="80" spans="2:2" s="167" customFormat="1" x14ac:dyDescent="0.2"/>
    <row r="81" s="167" customFormat="1" x14ac:dyDescent="0.2"/>
    <row r="82" s="167" customFormat="1" x14ac:dyDescent="0.2"/>
    <row r="83" s="167" customFormat="1" x14ac:dyDescent="0.2"/>
    <row r="84" s="167" customFormat="1" x14ac:dyDescent="0.2"/>
    <row r="85" s="167" customFormat="1" x14ac:dyDescent="0.2"/>
    <row r="86" s="167" customFormat="1" x14ac:dyDescent="0.2"/>
    <row r="87" s="167" customFormat="1" x14ac:dyDescent="0.2"/>
    <row r="88" s="167" customFormat="1" x14ac:dyDescent="0.2"/>
    <row r="89" s="167" customFormat="1" x14ac:dyDescent="0.2"/>
    <row r="90" s="167" customFormat="1" x14ac:dyDescent="0.2"/>
    <row r="91" s="167" customFormat="1" x14ac:dyDescent="0.2"/>
    <row r="92" s="167" customFormat="1" x14ac:dyDescent="0.2"/>
    <row r="93" s="167" customFormat="1" x14ac:dyDescent="0.2"/>
    <row r="94" s="167" customFormat="1" x14ac:dyDescent="0.2"/>
    <row r="95" s="167" customFormat="1" x14ac:dyDescent="0.2"/>
    <row r="96" s="167" customFormat="1" x14ac:dyDescent="0.2"/>
    <row r="97" s="167" customFormat="1" x14ac:dyDescent="0.2"/>
    <row r="98" s="167" customFormat="1" x14ac:dyDescent="0.2"/>
    <row r="99" s="167" customFormat="1" x14ac:dyDescent="0.2"/>
    <row r="100" s="167" customFormat="1" x14ac:dyDescent="0.2"/>
    <row r="101" s="167" customFormat="1" x14ac:dyDescent="0.2"/>
    <row r="102" s="167" customFormat="1" x14ac:dyDescent="0.2"/>
    <row r="103" s="167" customFormat="1" x14ac:dyDescent="0.2"/>
    <row r="104" s="167" customFormat="1" x14ac:dyDescent="0.2"/>
    <row r="105" s="167" customFormat="1" x14ac:dyDescent="0.2"/>
    <row r="106" s="167" customFormat="1" x14ac:dyDescent="0.2"/>
    <row r="107" s="167" customFormat="1" x14ac:dyDescent="0.2"/>
    <row r="108" s="167" customFormat="1" x14ac:dyDescent="0.2"/>
    <row r="109" s="167" customFormat="1" x14ac:dyDescent="0.2"/>
    <row r="110" s="167" customFormat="1" x14ac:dyDescent="0.2"/>
    <row r="111" s="167" customFormat="1" x14ac:dyDescent="0.2"/>
    <row r="112" s="167" customFormat="1" x14ac:dyDescent="0.2"/>
    <row r="113" s="167" customFormat="1" x14ac:dyDescent="0.2"/>
    <row r="114" s="167" customFormat="1" x14ac:dyDescent="0.2"/>
    <row r="115" s="167" customFormat="1" x14ac:dyDescent="0.2"/>
    <row r="116" s="167" customFormat="1" x14ac:dyDescent="0.2"/>
    <row r="117" s="167" customFormat="1" x14ac:dyDescent="0.2"/>
    <row r="118" s="167" customFormat="1" x14ac:dyDescent="0.2"/>
    <row r="119" s="167" customFormat="1" x14ac:dyDescent="0.2"/>
    <row r="120" s="167" customFormat="1" x14ac:dyDescent="0.2"/>
    <row r="121" s="167" customFormat="1" x14ac:dyDescent="0.2"/>
    <row r="122" s="167" customFormat="1" x14ac:dyDescent="0.2"/>
    <row r="123" s="167" customFormat="1" x14ac:dyDescent="0.2"/>
    <row r="124" s="167" customFormat="1" x14ac:dyDescent="0.2"/>
    <row r="125" s="167" customFormat="1" x14ac:dyDescent="0.2"/>
    <row r="126" s="167" customFormat="1" x14ac:dyDescent="0.2"/>
    <row r="127" s="167" customFormat="1" x14ac:dyDescent="0.2"/>
    <row r="128" s="167" customFormat="1" x14ac:dyDescent="0.2"/>
    <row r="129" s="167" customFormat="1" x14ac:dyDescent="0.2"/>
    <row r="130" s="167" customFormat="1" x14ac:dyDescent="0.2"/>
    <row r="131" s="167" customFormat="1" x14ac:dyDescent="0.2"/>
    <row r="132" s="167" customFormat="1" x14ac:dyDescent="0.2"/>
    <row r="133" s="167" customFormat="1" x14ac:dyDescent="0.2"/>
    <row r="134" s="167" customFormat="1" x14ac:dyDescent="0.2"/>
    <row r="135" s="167" customFormat="1" x14ac:dyDescent="0.2"/>
    <row r="136" s="167" customFormat="1" x14ac:dyDescent="0.2"/>
    <row r="137" s="167" customFormat="1" x14ac:dyDescent="0.2"/>
    <row r="138" s="167" customFormat="1" x14ac:dyDescent="0.2"/>
    <row r="139" s="167" customFormat="1" x14ac:dyDescent="0.2"/>
    <row r="140" s="167" customFormat="1" x14ac:dyDescent="0.2"/>
    <row r="141" s="167" customFormat="1" x14ac:dyDescent="0.2"/>
    <row r="142" s="167" customFormat="1" x14ac:dyDescent="0.2"/>
    <row r="143" s="167" customFormat="1" x14ac:dyDescent="0.2"/>
    <row r="144" s="167" customFormat="1" x14ac:dyDescent="0.2"/>
    <row r="145" s="167" customFormat="1" x14ac:dyDescent="0.2"/>
    <row r="146" s="167" customFormat="1" x14ac:dyDescent="0.2"/>
    <row r="147" s="167" customFormat="1" x14ac:dyDescent="0.2"/>
    <row r="148" s="167" customFormat="1" x14ac:dyDescent="0.2"/>
    <row r="149" s="167" customFormat="1" x14ac:dyDescent="0.2"/>
    <row r="150" s="167" customFormat="1" x14ac:dyDescent="0.2"/>
    <row r="151" s="167" customFormat="1" x14ac:dyDescent="0.2"/>
    <row r="152" s="167" customFormat="1" x14ac:dyDescent="0.2"/>
    <row r="153" s="167" customFormat="1" x14ac:dyDescent="0.2"/>
    <row r="154" s="167" customFormat="1" x14ac:dyDescent="0.2"/>
    <row r="155" s="167" customFormat="1" x14ac:dyDescent="0.2"/>
    <row r="156" s="167" customFormat="1" x14ac:dyDescent="0.2"/>
    <row r="157" s="167" customFormat="1" x14ac:dyDescent="0.2"/>
    <row r="158" s="167" customFormat="1" x14ac:dyDescent="0.2"/>
    <row r="159" s="167" customFormat="1" x14ac:dyDescent="0.2"/>
    <row r="160" s="167" customFormat="1" x14ac:dyDescent="0.2"/>
    <row r="161" s="167" customFormat="1" x14ac:dyDescent="0.2"/>
    <row r="162" s="167" customFormat="1" x14ac:dyDescent="0.2"/>
    <row r="163" s="167" customFormat="1" x14ac:dyDescent="0.2"/>
    <row r="164" s="167" customFormat="1" x14ac:dyDescent="0.2"/>
  </sheetData>
  <sheetProtection algorithmName="SHA-512" hashValue="zHeyIlLArO9gIp2kZxT3rKvP4uIoKE85xb3EXcoqUJR6mxSxOVJIMDMbsxRXkY6VOZRzKgysnYvnbePyOgx01A==" saltValue="ZDaL4R7Li4mhkNJEEWtvxg=="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34"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12</vt:i4>
      </vt:variant>
    </vt:vector>
  </HeadingPairs>
  <TitlesOfParts>
    <vt:vector size="21" baseType="lpstr">
      <vt:lpstr>toel</vt:lpstr>
      <vt:lpstr>1 februari</vt:lpstr>
      <vt:lpstr>1 febr 2016</vt:lpstr>
      <vt:lpstr>1 febr 2017</vt:lpstr>
      <vt:lpstr>1 febr 2018</vt:lpstr>
      <vt:lpstr>1 febr 2019</vt:lpstr>
      <vt:lpstr>1 febr 2020</vt:lpstr>
      <vt:lpstr>Totaal weergave</vt:lpstr>
      <vt:lpstr>tab</vt:lpstr>
      <vt:lpstr>'1 febr 2016'!Afdrukbereik</vt:lpstr>
      <vt:lpstr>'1 febr 2017'!Afdrukbereik</vt:lpstr>
      <vt:lpstr>'1 febr 2018'!Afdrukbereik</vt:lpstr>
      <vt:lpstr>'1 febr 2019'!Afdrukbereik</vt:lpstr>
      <vt:lpstr>'1 febr 2020'!Afdrukbereik</vt:lpstr>
      <vt:lpstr>'1 februari'!Afdrukbereik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2014-10-14T19:52:10Z</cp:lastPrinted>
  <dcterms:created xsi:type="dcterms:W3CDTF">2012-10-29T13:09:26Z</dcterms:created>
  <dcterms:modified xsi:type="dcterms:W3CDTF">2014-10-14T20:11:17Z</dcterms:modified>
</cp:coreProperties>
</file>