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Users\B. Keizer\Documents\Instrumenten\toolbox 2016\so\"/>
    </mc:Choice>
  </mc:AlternateContent>
  <bookViews>
    <workbookView xWindow="0" yWindow="0" windowWidth="19200" windowHeight="13725" tabRatio="782" activeTab="1"/>
  </bookViews>
  <sheets>
    <sheet name="toel" sheetId="6" r:id="rId1"/>
    <sheet name="groei 1 febr" sheetId="7" r:id="rId2"/>
    <sheet name="tab" sheetId="4" r:id="rId3"/>
  </sheets>
  <definedNames>
    <definedName name="_xlnm.Print_Area" localSheetId="1">'groei 1 febr'!$B$2:$Z$739</definedName>
    <definedName name="_xlnm.Print_Area" localSheetId="2">tab!$B$2:$M$59</definedName>
    <definedName name="_xlnm.Print_Area" localSheetId="0">toel!$C$2:$C$38</definedName>
    <definedName name="baden">tab!#REF!</definedName>
    <definedName name="categorie">tab!$G$44:$I$46</definedName>
    <definedName name="MIvast">tab!$B$51:$F$55</definedName>
    <definedName name="Schaal2013">tab!#REF!</definedName>
  </definedNames>
  <calcPr calcId="152511"/>
</workbook>
</file>

<file path=xl/calcChain.xml><?xml version="1.0" encoding="utf-8"?>
<calcChain xmlns="http://schemas.openxmlformats.org/spreadsheetml/2006/main">
  <c r="E54" i="7" l="1"/>
  <c r="D54" i="7"/>
  <c r="C133" i="7" l="1"/>
  <c r="U212" i="7" l="1"/>
  <c r="U334" i="7" s="1"/>
  <c r="U456" i="7" s="1"/>
  <c r="U578" i="7" s="1"/>
  <c r="U700" i="7" s="1"/>
  <c r="U822" i="7" s="1"/>
  <c r="U213" i="7"/>
  <c r="U335" i="7" s="1"/>
  <c r="U457" i="7" s="1"/>
  <c r="U579" i="7" s="1"/>
  <c r="U701" i="7" s="1"/>
  <c r="U823" i="7" s="1"/>
  <c r="U214" i="7"/>
  <c r="U336" i="7" s="1"/>
  <c r="U458" i="7" s="1"/>
  <c r="U580" i="7" s="1"/>
  <c r="U702" i="7" s="1"/>
  <c r="U824" i="7" s="1"/>
  <c r="U215" i="7"/>
  <c r="U337" i="7" s="1"/>
  <c r="U459" i="7" s="1"/>
  <c r="U581" i="7" s="1"/>
  <c r="U703" i="7" s="1"/>
  <c r="U825" i="7" s="1"/>
  <c r="U216" i="7"/>
  <c r="U338" i="7" s="1"/>
  <c r="U460" i="7" s="1"/>
  <c r="U582" i="7" s="1"/>
  <c r="U704" i="7" s="1"/>
  <c r="U826" i="7" s="1"/>
  <c r="U217" i="7"/>
  <c r="U339" i="7" s="1"/>
  <c r="U461" i="7" s="1"/>
  <c r="U583" i="7" s="1"/>
  <c r="U705" i="7" s="1"/>
  <c r="U827" i="7" s="1"/>
  <c r="U218" i="7"/>
  <c r="U340" i="7" s="1"/>
  <c r="U462" i="7" s="1"/>
  <c r="U584" i="7" s="1"/>
  <c r="U706" i="7" s="1"/>
  <c r="U828" i="7" s="1"/>
  <c r="U219" i="7"/>
  <c r="U341" i="7" s="1"/>
  <c r="U463" i="7" s="1"/>
  <c r="U585" i="7" s="1"/>
  <c r="U707" i="7" s="1"/>
  <c r="U829" i="7" s="1"/>
  <c r="U220" i="7"/>
  <c r="U342" i="7" s="1"/>
  <c r="U464" i="7" s="1"/>
  <c r="U586" i="7" s="1"/>
  <c r="U708" i="7" s="1"/>
  <c r="U830" i="7" s="1"/>
  <c r="U221" i="7"/>
  <c r="U343" i="7" s="1"/>
  <c r="U465" i="7" s="1"/>
  <c r="U587" i="7" s="1"/>
  <c r="U709" i="7" s="1"/>
  <c r="U831" i="7" s="1"/>
  <c r="U222" i="7"/>
  <c r="U344" i="7" s="1"/>
  <c r="U466" i="7" s="1"/>
  <c r="U588" i="7" s="1"/>
  <c r="U710" i="7" s="1"/>
  <c r="U832" i="7" s="1"/>
  <c r="U223" i="7"/>
  <c r="U345" i="7" s="1"/>
  <c r="U467" i="7" s="1"/>
  <c r="U589" i="7" s="1"/>
  <c r="U711" i="7" s="1"/>
  <c r="U833" i="7" s="1"/>
  <c r="U224" i="7"/>
  <c r="U346" i="7" s="1"/>
  <c r="U468" i="7" s="1"/>
  <c r="U590" i="7" s="1"/>
  <c r="U712" i="7" s="1"/>
  <c r="U834" i="7" s="1"/>
  <c r="U225" i="7"/>
  <c r="U347" i="7" s="1"/>
  <c r="U469" i="7" s="1"/>
  <c r="U591" i="7" s="1"/>
  <c r="U713" i="7" s="1"/>
  <c r="U835" i="7" s="1"/>
  <c r="U226" i="7"/>
  <c r="U348" i="7" s="1"/>
  <c r="U470" i="7" s="1"/>
  <c r="U592" i="7" s="1"/>
  <c r="U714" i="7" s="1"/>
  <c r="U836" i="7" s="1"/>
  <c r="U227" i="7"/>
  <c r="U349" i="7" s="1"/>
  <c r="U471" i="7" s="1"/>
  <c r="U593" i="7" s="1"/>
  <c r="U715" i="7" s="1"/>
  <c r="U837" i="7" s="1"/>
  <c r="U228" i="7"/>
  <c r="U350" i="7" s="1"/>
  <c r="U472" i="7" s="1"/>
  <c r="U594" i="7" s="1"/>
  <c r="U716" i="7" s="1"/>
  <c r="U838" i="7" s="1"/>
  <c r="U229" i="7"/>
  <c r="U351" i="7" s="1"/>
  <c r="U473" i="7" s="1"/>
  <c r="U595" i="7" s="1"/>
  <c r="U717" i="7" s="1"/>
  <c r="U839" i="7" s="1"/>
  <c r="U230" i="7"/>
  <c r="U352" i="7" s="1"/>
  <c r="U474" i="7" s="1"/>
  <c r="U596" i="7" s="1"/>
  <c r="U718" i="7" s="1"/>
  <c r="U840" i="7" s="1"/>
  <c r="U231" i="7"/>
  <c r="U353" i="7" s="1"/>
  <c r="U475" i="7" s="1"/>
  <c r="U597" i="7" s="1"/>
  <c r="U719" i="7" s="1"/>
  <c r="U841" i="7" s="1"/>
  <c r="U232" i="7"/>
  <c r="U354" i="7" s="1"/>
  <c r="U476" i="7" s="1"/>
  <c r="U598" i="7" s="1"/>
  <c r="U720" i="7" s="1"/>
  <c r="U842" i="7" s="1"/>
  <c r="U233" i="7"/>
  <c r="U355" i="7" s="1"/>
  <c r="U477" i="7" s="1"/>
  <c r="U599" i="7" s="1"/>
  <c r="U721" i="7" s="1"/>
  <c r="U843" i="7" s="1"/>
  <c r="U234" i="7"/>
  <c r="U356" i="7" s="1"/>
  <c r="U478" i="7" s="1"/>
  <c r="U600" i="7" s="1"/>
  <c r="U722" i="7" s="1"/>
  <c r="U844" i="7" s="1"/>
  <c r="U235" i="7"/>
  <c r="U357" i="7" s="1"/>
  <c r="U479" i="7" s="1"/>
  <c r="U601" i="7" s="1"/>
  <c r="U723" i="7" s="1"/>
  <c r="U845" i="7" s="1"/>
  <c r="U236" i="7"/>
  <c r="U358" i="7" s="1"/>
  <c r="U480" i="7" s="1"/>
  <c r="U602" i="7" s="1"/>
  <c r="U724" i="7" s="1"/>
  <c r="U846" i="7" s="1"/>
  <c r="U237" i="7"/>
  <c r="U359" i="7" s="1"/>
  <c r="U481" i="7" s="1"/>
  <c r="U603" i="7" s="1"/>
  <c r="U725" i="7" s="1"/>
  <c r="U847" i="7" s="1"/>
  <c r="U238" i="7"/>
  <c r="U360" i="7" s="1"/>
  <c r="U482" i="7" s="1"/>
  <c r="U604" i="7" s="1"/>
  <c r="U726" i="7" s="1"/>
  <c r="U848" i="7" s="1"/>
  <c r="U239" i="7"/>
  <c r="U361" i="7" s="1"/>
  <c r="U483" i="7" s="1"/>
  <c r="U605" i="7" s="1"/>
  <c r="U727" i="7" s="1"/>
  <c r="U849" i="7" s="1"/>
  <c r="U240" i="7"/>
  <c r="U362" i="7" s="1"/>
  <c r="U484" i="7" s="1"/>
  <c r="U606" i="7" s="1"/>
  <c r="U728" i="7" s="1"/>
  <c r="U850" i="7" s="1"/>
  <c r="U211" i="7"/>
  <c r="U333" i="7" s="1"/>
  <c r="U455" i="7" s="1"/>
  <c r="U577" i="7" s="1"/>
  <c r="U699" i="7" s="1"/>
  <c r="U821" i="7" s="1"/>
  <c r="N240" i="7"/>
  <c r="N362" i="7" s="1"/>
  <c r="N484" i="7" s="1"/>
  <c r="N606" i="7" s="1"/>
  <c r="N728" i="7" s="1"/>
  <c r="N850" i="7" s="1"/>
  <c r="M240" i="7"/>
  <c r="M362" i="7" s="1"/>
  <c r="L240" i="7"/>
  <c r="L362" i="7" s="1"/>
  <c r="L484" i="7" s="1"/>
  <c r="N239" i="7"/>
  <c r="N361" i="7" s="1"/>
  <c r="N483" i="7" s="1"/>
  <c r="N605" i="7" s="1"/>
  <c r="N727" i="7" s="1"/>
  <c r="N849" i="7" s="1"/>
  <c r="M239" i="7"/>
  <c r="M361" i="7" s="1"/>
  <c r="L239" i="7"/>
  <c r="N238" i="7"/>
  <c r="N360" i="7" s="1"/>
  <c r="N482" i="7" s="1"/>
  <c r="N604" i="7" s="1"/>
  <c r="N726" i="7" s="1"/>
  <c r="N848" i="7" s="1"/>
  <c r="M238" i="7"/>
  <c r="M360" i="7" s="1"/>
  <c r="L238" i="7"/>
  <c r="L360" i="7" s="1"/>
  <c r="L482" i="7" s="1"/>
  <c r="N237" i="7"/>
  <c r="N359" i="7" s="1"/>
  <c r="N481" i="7" s="1"/>
  <c r="N603" i="7" s="1"/>
  <c r="N725" i="7" s="1"/>
  <c r="N847" i="7" s="1"/>
  <c r="M237" i="7"/>
  <c r="M359" i="7" s="1"/>
  <c r="L237" i="7"/>
  <c r="N236" i="7"/>
  <c r="N358" i="7" s="1"/>
  <c r="N480" i="7" s="1"/>
  <c r="N602" i="7" s="1"/>
  <c r="N724" i="7" s="1"/>
  <c r="N846" i="7" s="1"/>
  <c r="M236" i="7"/>
  <c r="M358" i="7" s="1"/>
  <c r="L236" i="7"/>
  <c r="L358" i="7" s="1"/>
  <c r="L480" i="7" s="1"/>
  <c r="N235" i="7"/>
  <c r="N357" i="7" s="1"/>
  <c r="N479" i="7" s="1"/>
  <c r="N601" i="7" s="1"/>
  <c r="N723" i="7" s="1"/>
  <c r="N845" i="7" s="1"/>
  <c r="M235" i="7"/>
  <c r="M357" i="7" s="1"/>
  <c r="L235" i="7"/>
  <c r="N234" i="7"/>
  <c r="N356" i="7" s="1"/>
  <c r="N478" i="7" s="1"/>
  <c r="N600" i="7" s="1"/>
  <c r="N722" i="7" s="1"/>
  <c r="N844" i="7" s="1"/>
  <c r="M234" i="7"/>
  <c r="M356" i="7" s="1"/>
  <c r="L234" i="7"/>
  <c r="L356" i="7" s="1"/>
  <c r="L478" i="7" s="1"/>
  <c r="N233" i="7"/>
  <c r="N355" i="7" s="1"/>
  <c r="N477" i="7" s="1"/>
  <c r="N599" i="7" s="1"/>
  <c r="N721" i="7" s="1"/>
  <c r="N843" i="7" s="1"/>
  <c r="M233" i="7"/>
  <c r="M355" i="7" s="1"/>
  <c r="L233" i="7"/>
  <c r="N232" i="7"/>
  <c r="N354" i="7" s="1"/>
  <c r="N476" i="7" s="1"/>
  <c r="N598" i="7" s="1"/>
  <c r="N720" i="7" s="1"/>
  <c r="N842" i="7" s="1"/>
  <c r="M232" i="7"/>
  <c r="M354" i="7" s="1"/>
  <c r="L232" i="7"/>
  <c r="L354" i="7" s="1"/>
  <c r="L476" i="7" s="1"/>
  <c r="N231" i="7"/>
  <c r="N353" i="7" s="1"/>
  <c r="N475" i="7" s="1"/>
  <c r="N597" i="7" s="1"/>
  <c r="N719" i="7" s="1"/>
  <c r="N841" i="7" s="1"/>
  <c r="M231" i="7"/>
  <c r="M353" i="7" s="1"/>
  <c r="L231" i="7"/>
  <c r="N230" i="7"/>
  <c r="N352" i="7" s="1"/>
  <c r="N474" i="7" s="1"/>
  <c r="N596" i="7" s="1"/>
  <c r="N718" i="7" s="1"/>
  <c r="N840" i="7" s="1"/>
  <c r="M230" i="7"/>
  <c r="M352" i="7" s="1"/>
  <c r="L230" i="7"/>
  <c r="L352" i="7" s="1"/>
  <c r="L474" i="7" s="1"/>
  <c r="N229" i="7"/>
  <c r="N351" i="7" s="1"/>
  <c r="N473" i="7" s="1"/>
  <c r="N595" i="7" s="1"/>
  <c r="N717" i="7" s="1"/>
  <c r="N839" i="7" s="1"/>
  <c r="M229" i="7"/>
  <c r="M351" i="7" s="1"/>
  <c r="L229" i="7"/>
  <c r="N228" i="7"/>
  <c r="N350" i="7" s="1"/>
  <c r="N472" i="7" s="1"/>
  <c r="N594" i="7" s="1"/>
  <c r="N716" i="7" s="1"/>
  <c r="N838" i="7" s="1"/>
  <c r="M228" i="7"/>
  <c r="M350" i="7" s="1"/>
  <c r="L228" i="7"/>
  <c r="L350" i="7" s="1"/>
  <c r="L472" i="7" s="1"/>
  <c r="N227" i="7"/>
  <c r="N349" i="7" s="1"/>
  <c r="N471" i="7" s="1"/>
  <c r="N593" i="7" s="1"/>
  <c r="N715" i="7" s="1"/>
  <c r="N837" i="7" s="1"/>
  <c r="M227" i="7"/>
  <c r="M349" i="7" s="1"/>
  <c r="L227" i="7"/>
  <c r="N226" i="7"/>
  <c r="N348" i="7" s="1"/>
  <c r="N470" i="7" s="1"/>
  <c r="N592" i="7" s="1"/>
  <c r="N714" i="7" s="1"/>
  <c r="N836" i="7" s="1"/>
  <c r="M226" i="7"/>
  <c r="M348" i="7" s="1"/>
  <c r="L226" i="7"/>
  <c r="L348" i="7" s="1"/>
  <c r="L470" i="7" s="1"/>
  <c r="N225" i="7"/>
  <c r="N347" i="7" s="1"/>
  <c r="N469" i="7" s="1"/>
  <c r="N591" i="7" s="1"/>
  <c r="N713" i="7" s="1"/>
  <c r="N835" i="7" s="1"/>
  <c r="M225" i="7"/>
  <c r="M347" i="7" s="1"/>
  <c r="L225" i="7"/>
  <c r="N224" i="7"/>
  <c r="N346" i="7" s="1"/>
  <c r="N468" i="7" s="1"/>
  <c r="N590" i="7" s="1"/>
  <c r="N712" i="7" s="1"/>
  <c r="N834" i="7" s="1"/>
  <c r="M224" i="7"/>
  <c r="M346" i="7" s="1"/>
  <c r="L224" i="7"/>
  <c r="L346" i="7" s="1"/>
  <c r="L468" i="7" s="1"/>
  <c r="N223" i="7"/>
  <c r="N345" i="7" s="1"/>
  <c r="N467" i="7" s="1"/>
  <c r="N589" i="7" s="1"/>
  <c r="N711" i="7" s="1"/>
  <c r="N833" i="7" s="1"/>
  <c r="M223" i="7"/>
  <c r="M345" i="7" s="1"/>
  <c r="L223" i="7"/>
  <c r="N222" i="7"/>
  <c r="N344" i="7" s="1"/>
  <c r="N466" i="7" s="1"/>
  <c r="N588" i="7" s="1"/>
  <c r="N710" i="7" s="1"/>
  <c r="N832" i="7" s="1"/>
  <c r="M222" i="7"/>
  <c r="M344" i="7" s="1"/>
  <c r="L222" i="7"/>
  <c r="L344" i="7" s="1"/>
  <c r="L466" i="7" s="1"/>
  <c r="N221" i="7"/>
  <c r="N343" i="7" s="1"/>
  <c r="N465" i="7" s="1"/>
  <c r="N587" i="7" s="1"/>
  <c r="N709" i="7" s="1"/>
  <c r="N831" i="7" s="1"/>
  <c r="M221" i="7"/>
  <c r="M343" i="7" s="1"/>
  <c r="L221" i="7"/>
  <c r="N220" i="7"/>
  <c r="N342" i="7" s="1"/>
  <c r="N464" i="7" s="1"/>
  <c r="N586" i="7" s="1"/>
  <c r="N708" i="7" s="1"/>
  <c r="N830" i="7" s="1"/>
  <c r="M220" i="7"/>
  <c r="M342" i="7" s="1"/>
  <c r="L220" i="7"/>
  <c r="L342" i="7" s="1"/>
  <c r="L464" i="7" s="1"/>
  <c r="N219" i="7"/>
  <c r="N341" i="7" s="1"/>
  <c r="N463" i="7" s="1"/>
  <c r="N585" i="7" s="1"/>
  <c r="N707" i="7" s="1"/>
  <c r="N829" i="7" s="1"/>
  <c r="M219" i="7"/>
  <c r="M341" i="7" s="1"/>
  <c r="L219" i="7"/>
  <c r="N218" i="7"/>
  <c r="N340" i="7" s="1"/>
  <c r="N462" i="7" s="1"/>
  <c r="N584" i="7" s="1"/>
  <c r="N706" i="7" s="1"/>
  <c r="N828" i="7" s="1"/>
  <c r="M218" i="7"/>
  <c r="M340" i="7" s="1"/>
  <c r="L218" i="7"/>
  <c r="L340" i="7" s="1"/>
  <c r="L462" i="7" s="1"/>
  <c r="N217" i="7"/>
  <c r="N339" i="7" s="1"/>
  <c r="N461" i="7" s="1"/>
  <c r="N583" i="7" s="1"/>
  <c r="N705" i="7" s="1"/>
  <c r="N827" i="7" s="1"/>
  <c r="M217" i="7"/>
  <c r="M339" i="7" s="1"/>
  <c r="L217" i="7"/>
  <c r="N216" i="7"/>
  <c r="N338" i="7" s="1"/>
  <c r="N460" i="7" s="1"/>
  <c r="N582" i="7" s="1"/>
  <c r="N704" i="7" s="1"/>
  <c r="N826" i="7" s="1"/>
  <c r="M216" i="7"/>
  <c r="M338" i="7" s="1"/>
  <c r="L216" i="7"/>
  <c r="L338" i="7" s="1"/>
  <c r="L460" i="7" s="1"/>
  <c r="N215" i="7"/>
  <c r="N337" i="7" s="1"/>
  <c r="N459" i="7" s="1"/>
  <c r="N581" i="7" s="1"/>
  <c r="N703" i="7" s="1"/>
  <c r="N825" i="7" s="1"/>
  <c r="M215" i="7"/>
  <c r="M337" i="7" s="1"/>
  <c r="L215" i="7"/>
  <c r="N214" i="7"/>
  <c r="N336" i="7" s="1"/>
  <c r="N458" i="7" s="1"/>
  <c r="N580" i="7" s="1"/>
  <c r="N702" i="7" s="1"/>
  <c r="N824" i="7" s="1"/>
  <c r="M214" i="7"/>
  <c r="M336" i="7" s="1"/>
  <c r="L214" i="7"/>
  <c r="L336" i="7" s="1"/>
  <c r="L458" i="7" s="1"/>
  <c r="N213" i="7"/>
  <c r="N335" i="7" s="1"/>
  <c r="N457" i="7" s="1"/>
  <c r="N579" i="7" s="1"/>
  <c r="N701" i="7" s="1"/>
  <c r="N823" i="7" s="1"/>
  <c r="M213" i="7"/>
  <c r="M335" i="7" s="1"/>
  <c r="L213" i="7"/>
  <c r="N212" i="7"/>
  <c r="N334" i="7" s="1"/>
  <c r="N456" i="7" s="1"/>
  <c r="N578" i="7" s="1"/>
  <c r="N700" i="7" s="1"/>
  <c r="N822" i="7" s="1"/>
  <c r="M212" i="7"/>
  <c r="O212" i="7" s="1"/>
  <c r="L212" i="7"/>
  <c r="L334" i="7" s="1"/>
  <c r="L456" i="7" s="1"/>
  <c r="N211" i="7"/>
  <c r="N333" i="7" s="1"/>
  <c r="M211" i="7"/>
  <c r="M333" i="7" s="1"/>
  <c r="L211" i="7"/>
  <c r="G212" i="7"/>
  <c r="G334" i="7" s="1"/>
  <c r="G456" i="7" s="1"/>
  <c r="H212" i="7"/>
  <c r="I212" i="7"/>
  <c r="I334" i="7" s="1"/>
  <c r="I456" i="7" s="1"/>
  <c r="I578" i="7" s="1"/>
  <c r="I700" i="7" s="1"/>
  <c r="I822" i="7" s="1"/>
  <c r="G213" i="7"/>
  <c r="H213" i="7"/>
  <c r="H335" i="7" s="1"/>
  <c r="I213" i="7"/>
  <c r="G214" i="7"/>
  <c r="G336" i="7" s="1"/>
  <c r="G458" i="7" s="1"/>
  <c r="H214" i="7"/>
  <c r="I214" i="7"/>
  <c r="I336" i="7" s="1"/>
  <c r="I458" i="7" s="1"/>
  <c r="I580" i="7" s="1"/>
  <c r="I702" i="7" s="1"/>
  <c r="I824" i="7" s="1"/>
  <c r="G215" i="7"/>
  <c r="H215" i="7"/>
  <c r="H337" i="7" s="1"/>
  <c r="I215" i="7"/>
  <c r="I337" i="7" s="1"/>
  <c r="I459" i="7" s="1"/>
  <c r="I581" i="7" s="1"/>
  <c r="I703" i="7" s="1"/>
  <c r="I825" i="7" s="1"/>
  <c r="G216" i="7"/>
  <c r="G338" i="7" s="1"/>
  <c r="G460" i="7" s="1"/>
  <c r="H216" i="7"/>
  <c r="I216" i="7"/>
  <c r="I338" i="7" s="1"/>
  <c r="I460" i="7" s="1"/>
  <c r="I582" i="7" s="1"/>
  <c r="I704" i="7" s="1"/>
  <c r="I826" i="7" s="1"/>
  <c r="G217" i="7"/>
  <c r="H217" i="7"/>
  <c r="H339" i="7" s="1"/>
  <c r="I217" i="7"/>
  <c r="I339" i="7" s="1"/>
  <c r="I461" i="7" s="1"/>
  <c r="I583" i="7" s="1"/>
  <c r="I705" i="7" s="1"/>
  <c r="I827" i="7" s="1"/>
  <c r="G218" i="7"/>
  <c r="G340" i="7" s="1"/>
  <c r="G462" i="7" s="1"/>
  <c r="H218" i="7"/>
  <c r="I218" i="7"/>
  <c r="I340" i="7" s="1"/>
  <c r="I462" i="7" s="1"/>
  <c r="I584" i="7" s="1"/>
  <c r="I706" i="7" s="1"/>
  <c r="I828" i="7" s="1"/>
  <c r="G219" i="7"/>
  <c r="H219" i="7"/>
  <c r="H341" i="7" s="1"/>
  <c r="I219" i="7"/>
  <c r="I341" i="7" s="1"/>
  <c r="I463" i="7" s="1"/>
  <c r="I585" i="7" s="1"/>
  <c r="I707" i="7" s="1"/>
  <c r="I829" i="7" s="1"/>
  <c r="G220" i="7"/>
  <c r="G342" i="7" s="1"/>
  <c r="G464" i="7" s="1"/>
  <c r="H220" i="7"/>
  <c r="I220" i="7"/>
  <c r="I342" i="7" s="1"/>
  <c r="I464" i="7" s="1"/>
  <c r="I586" i="7" s="1"/>
  <c r="I708" i="7" s="1"/>
  <c r="I830" i="7" s="1"/>
  <c r="G221" i="7"/>
  <c r="H221" i="7"/>
  <c r="H343" i="7" s="1"/>
  <c r="I221" i="7"/>
  <c r="I343" i="7" s="1"/>
  <c r="I465" i="7" s="1"/>
  <c r="I587" i="7" s="1"/>
  <c r="I709" i="7" s="1"/>
  <c r="I831" i="7" s="1"/>
  <c r="G222" i="7"/>
  <c r="G344" i="7" s="1"/>
  <c r="G466" i="7" s="1"/>
  <c r="H222" i="7"/>
  <c r="I222" i="7"/>
  <c r="I344" i="7" s="1"/>
  <c r="I466" i="7" s="1"/>
  <c r="I588" i="7" s="1"/>
  <c r="I710" i="7" s="1"/>
  <c r="I832" i="7" s="1"/>
  <c r="G223" i="7"/>
  <c r="H223" i="7"/>
  <c r="H345" i="7" s="1"/>
  <c r="I223" i="7"/>
  <c r="I345" i="7" s="1"/>
  <c r="I467" i="7" s="1"/>
  <c r="I589" i="7" s="1"/>
  <c r="I711" i="7" s="1"/>
  <c r="I833" i="7" s="1"/>
  <c r="G224" i="7"/>
  <c r="G346" i="7" s="1"/>
  <c r="G468" i="7" s="1"/>
  <c r="H224" i="7"/>
  <c r="I224" i="7"/>
  <c r="I346" i="7" s="1"/>
  <c r="I468" i="7" s="1"/>
  <c r="I590" i="7" s="1"/>
  <c r="I712" i="7" s="1"/>
  <c r="I834" i="7" s="1"/>
  <c r="G225" i="7"/>
  <c r="H225" i="7"/>
  <c r="H347" i="7" s="1"/>
  <c r="I225" i="7"/>
  <c r="I347" i="7" s="1"/>
  <c r="I469" i="7" s="1"/>
  <c r="I591" i="7" s="1"/>
  <c r="I713" i="7" s="1"/>
  <c r="I835" i="7" s="1"/>
  <c r="G226" i="7"/>
  <c r="G348" i="7" s="1"/>
  <c r="G470" i="7" s="1"/>
  <c r="H226" i="7"/>
  <c r="I226" i="7"/>
  <c r="I348" i="7" s="1"/>
  <c r="I470" i="7" s="1"/>
  <c r="I592" i="7" s="1"/>
  <c r="I714" i="7" s="1"/>
  <c r="I836" i="7" s="1"/>
  <c r="G227" i="7"/>
  <c r="H227" i="7"/>
  <c r="H349" i="7" s="1"/>
  <c r="I227" i="7"/>
  <c r="I349" i="7" s="1"/>
  <c r="I471" i="7" s="1"/>
  <c r="I593" i="7" s="1"/>
  <c r="I715" i="7" s="1"/>
  <c r="I837" i="7" s="1"/>
  <c r="G228" i="7"/>
  <c r="G350" i="7" s="1"/>
  <c r="G472" i="7" s="1"/>
  <c r="H228" i="7"/>
  <c r="I228" i="7"/>
  <c r="I350" i="7" s="1"/>
  <c r="I472" i="7" s="1"/>
  <c r="I594" i="7" s="1"/>
  <c r="I716" i="7" s="1"/>
  <c r="I838" i="7" s="1"/>
  <c r="G229" i="7"/>
  <c r="H229" i="7"/>
  <c r="H351" i="7" s="1"/>
  <c r="I229" i="7"/>
  <c r="I351" i="7" s="1"/>
  <c r="I473" i="7" s="1"/>
  <c r="I595" i="7" s="1"/>
  <c r="I717" i="7" s="1"/>
  <c r="I839" i="7" s="1"/>
  <c r="G230" i="7"/>
  <c r="G352" i="7" s="1"/>
  <c r="G474" i="7" s="1"/>
  <c r="H230" i="7"/>
  <c r="I230" i="7"/>
  <c r="I352" i="7" s="1"/>
  <c r="I474" i="7" s="1"/>
  <c r="I596" i="7" s="1"/>
  <c r="I718" i="7" s="1"/>
  <c r="I840" i="7" s="1"/>
  <c r="G231" i="7"/>
  <c r="H231" i="7"/>
  <c r="H353" i="7" s="1"/>
  <c r="I231" i="7"/>
  <c r="I353" i="7" s="1"/>
  <c r="I475" i="7" s="1"/>
  <c r="I597" i="7" s="1"/>
  <c r="I719" i="7" s="1"/>
  <c r="I841" i="7" s="1"/>
  <c r="G232" i="7"/>
  <c r="G354" i="7" s="1"/>
  <c r="G476" i="7" s="1"/>
  <c r="H232" i="7"/>
  <c r="I232" i="7"/>
  <c r="I354" i="7" s="1"/>
  <c r="I476" i="7" s="1"/>
  <c r="I598" i="7" s="1"/>
  <c r="I720" i="7" s="1"/>
  <c r="I842" i="7" s="1"/>
  <c r="G233" i="7"/>
  <c r="H233" i="7"/>
  <c r="H355" i="7" s="1"/>
  <c r="I233" i="7"/>
  <c r="I355" i="7" s="1"/>
  <c r="I477" i="7" s="1"/>
  <c r="I599" i="7" s="1"/>
  <c r="I721" i="7" s="1"/>
  <c r="I843" i="7" s="1"/>
  <c r="G234" i="7"/>
  <c r="G356" i="7" s="1"/>
  <c r="G478" i="7" s="1"/>
  <c r="H234" i="7"/>
  <c r="I234" i="7"/>
  <c r="I356" i="7" s="1"/>
  <c r="I478" i="7" s="1"/>
  <c r="I600" i="7" s="1"/>
  <c r="I722" i="7" s="1"/>
  <c r="I844" i="7" s="1"/>
  <c r="G235" i="7"/>
  <c r="H235" i="7"/>
  <c r="H357" i="7" s="1"/>
  <c r="I235" i="7"/>
  <c r="I357" i="7" s="1"/>
  <c r="I479" i="7" s="1"/>
  <c r="I601" i="7" s="1"/>
  <c r="I723" i="7" s="1"/>
  <c r="I845" i="7" s="1"/>
  <c r="G236" i="7"/>
  <c r="G358" i="7" s="1"/>
  <c r="G480" i="7" s="1"/>
  <c r="H236" i="7"/>
  <c r="I236" i="7"/>
  <c r="I358" i="7" s="1"/>
  <c r="I480" i="7" s="1"/>
  <c r="I602" i="7" s="1"/>
  <c r="I724" i="7" s="1"/>
  <c r="I846" i="7" s="1"/>
  <c r="G237" i="7"/>
  <c r="H237" i="7"/>
  <c r="H359" i="7" s="1"/>
  <c r="I237" i="7"/>
  <c r="I359" i="7" s="1"/>
  <c r="I481" i="7" s="1"/>
  <c r="I603" i="7" s="1"/>
  <c r="I725" i="7" s="1"/>
  <c r="I847" i="7" s="1"/>
  <c r="G238" i="7"/>
  <c r="G360" i="7" s="1"/>
  <c r="G482" i="7" s="1"/>
  <c r="H238" i="7"/>
  <c r="I238" i="7"/>
  <c r="I360" i="7" s="1"/>
  <c r="I482" i="7" s="1"/>
  <c r="I604" i="7" s="1"/>
  <c r="I726" i="7" s="1"/>
  <c r="I848" i="7" s="1"/>
  <c r="G239" i="7"/>
  <c r="H239" i="7"/>
  <c r="H361" i="7" s="1"/>
  <c r="I239" i="7"/>
  <c r="I361" i="7" s="1"/>
  <c r="I483" i="7" s="1"/>
  <c r="I605" i="7" s="1"/>
  <c r="I727" i="7" s="1"/>
  <c r="I849" i="7" s="1"/>
  <c r="G240" i="7"/>
  <c r="G362" i="7" s="1"/>
  <c r="G484" i="7" s="1"/>
  <c r="H240" i="7"/>
  <c r="I240" i="7"/>
  <c r="I362" i="7" s="1"/>
  <c r="I484" i="7" s="1"/>
  <c r="I606" i="7" s="1"/>
  <c r="I728" i="7" s="1"/>
  <c r="I850" i="7" s="1"/>
  <c r="H211" i="7"/>
  <c r="H333" i="7" s="1"/>
  <c r="I211" i="7"/>
  <c r="I333" i="7" s="1"/>
  <c r="G211" i="7"/>
  <c r="G333" i="7" s="1"/>
  <c r="D212" i="7"/>
  <c r="D334" i="7" s="1"/>
  <c r="D456" i="7" s="1"/>
  <c r="D578" i="7" s="1"/>
  <c r="D700" i="7" s="1"/>
  <c r="D822" i="7" s="1"/>
  <c r="E212" i="7"/>
  <c r="E334" i="7" s="1"/>
  <c r="E456" i="7" s="1"/>
  <c r="E578" i="7" s="1"/>
  <c r="E700" i="7" s="1"/>
  <c r="E822" i="7" s="1"/>
  <c r="D213" i="7"/>
  <c r="D335" i="7" s="1"/>
  <c r="D457" i="7" s="1"/>
  <c r="D579" i="7" s="1"/>
  <c r="D701" i="7" s="1"/>
  <c r="D823" i="7" s="1"/>
  <c r="E213" i="7"/>
  <c r="E335" i="7" s="1"/>
  <c r="E457" i="7" s="1"/>
  <c r="E579" i="7" s="1"/>
  <c r="E701" i="7" s="1"/>
  <c r="E823" i="7" s="1"/>
  <c r="D214" i="7"/>
  <c r="D336" i="7" s="1"/>
  <c r="D458" i="7" s="1"/>
  <c r="D580" i="7" s="1"/>
  <c r="D702" i="7" s="1"/>
  <c r="D824" i="7" s="1"/>
  <c r="E214" i="7"/>
  <c r="E336" i="7" s="1"/>
  <c r="E458" i="7" s="1"/>
  <c r="E580" i="7" s="1"/>
  <c r="E702" i="7" s="1"/>
  <c r="E824" i="7" s="1"/>
  <c r="D215" i="7"/>
  <c r="D337" i="7" s="1"/>
  <c r="D459" i="7" s="1"/>
  <c r="D581" i="7" s="1"/>
  <c r="D703" i="7" s="1"/>
  <c r="D825" i="7" s="1"/>
  <c r="E215" i="7"/>
  <c r="E337" i="7" s="1"/>
  <c r="E459" i="7" s="1"/>
  <c r="E581" i="7" s="1"/>
  <c r="E703" i="7" s="1"/>
  <c r="E825" i="7" s="1"/>
  <c r="D216" i="7"/>
  <c r="D338" i="7" s="1"/>
  <c r="D460" i="7" s="1"/>
  <c r="D582" i="7" s="1"/>
  <c r="D704" i="7" s="1"/>
  <c r="D826" i="7" s="1"/>
  <c r="E216" i="7"/>
  <c r="E338" i="7" s="1"/>
  <c r="E460" i="7" s="1"/>
  <c r="E582" i="7" s="1"/>
  <c r="E704" i="7" s="1"/>
  <c r="E826" i="7" s="1"/>
  <c r="D217" i="7"/>
  <c r="D339" i="7" s="1"/>
  <c r="D461" i="7" s="1"/>
  <c r="D583" i="7" s="1"/>
  <c r="D705" i="7" s="1"/>
  <c r="D827" i="7" s="1"/>
  <c r="E217" i="7"/>
  <c r="E339" i="7" s="1"/>
  <c r="E461" i="7" s="1"/>
  <c r="E583" i="7" s="1"/>
  <c r="E705" i="7" s="1"/>
  <c r="E827" i="7" s="1"/>
  <c r="D218" i="7"/>
  <c r="D340" i="7" s="1"/>
  <c r="D462" i="7" s="1"/>
  <c r="D584" i="7" s="1"/>
  <c r="D706" i="7" s="1"/>
  <c r="D828" i="7" s="1"/>
  <c r="E218" i="7"/>
  <c r="E340" i="7" s="1"/>
  <c r="E462" i="7" s="1"/>
  <c r="E584" i="7" s="1"/>
  <c r="E706" i="7" s="1"/>
  <c r="E828" i="7" s="1"/>
  <c r="D219" i="7"/>
  <c r="D341" i="7" s="1"/>
  <c r="D463" i="7" s="1"/>
  <c r="D585" i="7" s="1"/>
  <c r="D707" i="7" s="1"/>
  <c r="D829" i="7" s="1"/>
  <c r="E219" i="7"/>
  <c r="E341" i="7" s="1"/>
  <c r="E463" i="7" s="1"/>
  <c r="E585" i="7" s="1"/>
  <c r="E707" i="7" s="1"/>
  <c r="E829" i="7" s="1"/>
  <c r="D220" i="7"/>
  <c r="D342" i="7" s="1"/>
  <c r="D464" i="7" s="1"/>
  <c r="D586" i="7" s="1"/>
  <c r="D708" i="7" s="1"/>
  <c r="D830" i="7" s="1"/>
  <c r="E220" i="7"/>
  <c r="E342" i="7" s="1"/>
  <c r="E464" i="7" s="1"/>
  <c r="E586" i="7" s="1"/>
  <c r="E708" i="7" s="1"/>
  <c r="E830" i="7" s="1"/>
  <c r="D221" i="7"/>
  <c r="D343" i="7" s="1"/>
  <c r="D465" i="7" s="1"/>
  <c r="D587" i="7" s="1"/>
  <c r="D709" i="7" s="1"/>
  <c r="D831" i="7" s="1"/>
  <c r="E221" i="7"/>
  <c r="E343" i="7" s="1"/>
  <c r="E465" i="7" s="1"/>
  <c r="E587" i="7" s="1"/>
  <c r="E709" i="7" s="1"/>
  <c r="E831" i="7" s="1"/>
  <c r="D222" i="7"/>
  <c r="D344" i="7" s="1"/>
  <c r="D466" i="7" s="1"/>
  <c r="D588" i="7" s="1"/>
  <c r="D710" i="7" s="1"/>
  <c r="D832" i="7" s="1"/>
  <c r="E222" i="7"/>
  <c r="E344" i="7" s="1"/>
  <c r="E466" i="7" s="1"/>
  <c r="E588" i="7" s="1"/>
  <c r="E710" i="7" s="1"/>
  <c r="E832" i="7" s="1"/>
  <c r="D223" i="7"/>
  <c r="D345" i="7" s="1"/>
  <c r="D467" i="7" s="1"/>
  <c r="D589" i="7" s="1"/>
  <c r="D711" i="7" s="1"/>
  <c r="D833" i="7" s="1"/>
  <c r="E223" i="7"/>
  <c r="E345" i="7" s="1"/>
  <c r="E467" i="7" s="1"/>
  <c r="E589" i="7" s="1"/>
  <c r="E711" i="7" s="1"/>
  <c r="E833" i="7" s="1"/>
  <c r="D224" i="7"/>
  <c r="D346" i="7" s="1"/>
  <c r="D468" i="7" s="1"/>
  <c r="D590" i="7" s="1"/>
  <c r="D712" i="7" s="1"/>
  <c r="D834" i="7" s="1"/>
  <c r="E224" i="7"/>
  <c r="E346" i="7" s="1"/>
  <c r="E468" i="7" s="1"/>
  <c r="E590" i="7" s="1"/>
  <c r="E712" i="7" s="1"/>
  <c r="E834" i="7" s="1"/>
  <c r="D225" i="7"/>
  <c r="D347" i="7" s="1"/>
  <c r="D469" i="7" s="1"/>
  <c r="D591" i="7" s="1"/>
  <c r="D713" i="7" s="1"/>
  <c r="D835" i="7" s="1"/>
  <c r="E225" i="7"/>
  <c r="E347" i="7" s="1"/>
  <c r="E469" i="7" s="1"/>
  <c r="E591" i="7" s="1"/>
  <c r="E713" i="7" s="1"/>
  <c r="E835" i="7" s="1"/>
  <c r="D226" i="7"/>
  <c r="D348" i="7" s="1"/>
  <c r="D470" i="7" s="1"/>
  <c r="D592" i="7" s="1"/>
  <c r="D714" i="7" s="1"/>
  <c r="D836" i="7" s="1"/>
  <c r="E226" i="7"/>
  <c r="E348" i="7" s="1"/>
  <c r="E470" i="7" s="1"/>
  <c r="E592" i="7" s="1"/>
  <c r="E714" i="7" s="1"/>
  <c r="E836" i="7" s="1"/>
  <c r="D227" i="7"/>
  <c r="D349" i="7" s="1"/>
  <c r="D471" i="7" s="1"/>
  <c r="D593" i="7" s="1"/>
  <c r="D715" i="7" s="1"/>
  <c r="D837" i="7" s="1"/>
  <c r="E227" i="7"/>
  <c r="E349" i="7" s="1"/>
  <c r="E471" i="7" s="1"/>
  <c r="E593" i="7" s="1"/>
  <c r="E715" i="7" s="1"/>
  <c r="E837" i="7" s="1"/>
  <c r="D228" i="7"/>
  <c r="D350" i="7" s="1"/>
  <c r="D472" i="7" s="1"/>
  <c r="D594" i="7" s="1"/>
  <c r="D716" i="7" s="1"/>
  <c r="D838" i="7" s="1"/>
  <c r="E228" i="7"/>
  <c r="E350" i="7" s="1"/>
  <c r="E472" i="7" s="1"/>
  <c r="E594" i="7" s="1"/>
  <c r="E716" i="7" s="1"/>
  <c r="E838" i="7" s="1"/>
  <c r="D229" i="7"/>
  <c r="D351" i="7" s="1"/>
  <c r="D473" i="7" s="1"/>
  <c r="D595" i="7" s="1"/>
  <c r="D717" i="7" s="1"/>
  <c r="D839" i="7" s="1"/>
  <c r="E229" i="7"/>
  <c r="E351" i="7" s="1"/>
  <c r="E473" i="7" s="1"/>
  <c r="E595" i="7" s="1"/>
  <c r="E717" i="7" s="1"/>
  <c r="E839" i="7" s="1"/>
  <c r="D230" i="7"/>
  <c r="D352" i="7" s="1"/>
  <c r="D474" i="7" s="1"/>
  <c r="D596" i="7" s="1"/>
  <c r="D718" i="7" s="1"/>
  <c r="D840" i="7" s="1"/>
  <c r="E230" i="7"/>
  <c r="E352" i="7" s="1"/>
  <c r="E474" i="7" s="1"/>
  <c r="E596" i="7" s="1"/>
  <c r="E718" i="7" s="1"/>
  <c r="E840" i="7" s="1"/>
  <c r="D231" i="7"/>
  <c r="D353" i="7" s="1"/>
  <c r="D475" i="7" s="1"/>
  <c r="D597" i="7" s="1"/>
  <c r="D719" i="7" s="1"/>
  <c r="D841" i="7" s="1"/>
  <c r="E231" i="7"/>
  <c r="E353" i="7" s="1"/>
  <c r="E475" i="7" s="1"/>
  <c r="E597" i="7" s="1"/>
  <c r="E719" i="7" s="1"/>
  <c r="E841" i="7" s="1"/>
  <c r="D232" i="7"/>
  <c r="D354" i="7" s="1"/>
  <c r="D476" i="7" s="1"/>
  <c r="D598" i="7" s="1"/>
  <c r="D720" i="7" s="1"/>
  <c r="D842" i="7" s="1"/>
  <c r="E232" i="7"/>
  <c r="E354" i="7" s="1"/>
  <c r="E476" i="7" s="1"/>
  <c r="E598" i="7" s="1"/>
  <c r="E720" i="7" s="1"/>
  <c r="E842" i="7" s="1"/>
  <c r="D233" i="7"/>
  <c r="D355" i="7" s="1"/>
  <c r="D477" i="7" s="1"/>
  <c r="D599" i="7" s="1"/>
  <c r="D721" i="7" s="1"/>
  <c r="D843" i="7" s="1"/>
  <c r="E233" i="7"/>
  <c r="E355" i="7" s="1"/>
  <c r="E477" i="7" s="1"/>
  <c r="E599" i="7" s="1"/>
  <c r="E721" i="7" s="1"/>
  <c r="E843" i="7" s="1"/>
  <c r="D234" i="7"/>
  <c r="D356" i="7" s="1"/>
  <c r="D478" i="7" s="1"/>
  <c r="D600" i="7" s="1"/>
  <c r="D722" i="7" s="1"/>
  <c r="D844" i="7" s="1"/>
  <c r="E234" i="7"/>
  <c r="E356" i="7" s="1"/>
  <c r="E478" i="7" s="1"/>
  <c r="E600" i="7" s="1"/>
  <c r="E722" i="7" s="1"/>
  <c r="E844" i="7" s="1"/>
  <c r="D235" i="7"/>
  <c r="D357" i="7" s="1"/>
  <c r="D479" i="7" s="1"/>
  <c r="D601" i="7" s="1"/>
  <c r="D723" i="7" s="1"/>
  <c r="D845" i="7" s="1"/>
  <c r="E235" i="7"/>
  <c r="E357" i="7" s="1"/>
  <c r="E479" i="7" s="1"/>
  <c r="E601" i="7" s="1"/>
  <c r="E723" i="7" s="1"/>
  <c r="E845" i="7" s="1"/>
  <c r="D236" i="7"/>
  <c r="D358" i="7" s="1"/>
  <c r="D480" i="7" s="1"/>
  <c r="D602" i="7" s="1"/>
  <c r="D724" i="7" s="1"/>
  <c r="D846" i="7" s="1"/>
  <c r="E236" i="7"/>
  <c r="E358" i="7" s="1"/>
  <c r="E480" i="7" s="1"/>
  <c r="E602" i="7" s="1"/>
  <c r="E724" i="7" s="1"/>
  <c r="E846" i="7" s="1"/>
  <c r="D237" i="7"/>
  <c r="D359" i="7" s="1"/>
  <c r="D481" i="7" s="1"/>
  <c r="D603" i="7" s="1"/>
  <c r="D725" i="7" s="1"/>
  <c r="D847" i="7" s="1"/>
  <c r="E237" i="7"/>
  <c r="E359" i="7" s="1"/>
  <c r="E481" i="7" s="1"/>
  <c r="E603" i="7" s="1"/>
  <c r="E725" i="7" s="1"/>
  <c r="E847" i="7" s="1"/>
  <c r="D238" i="7"/>
  <c r="D360" i="7" s="1"/>
  <c r="D482" i="7" s="1"/>
  <c r="D604" i="7" s="1"/>
  <c r="D726" i="7" s="1"/>
  <c r="D848" i="7" s="1"/>
  <c r="E238" i="7"/>
  <c r="E360" i="7" s="1"/>
  <c r="E482" i="7" s="1"/>
  <c r="E604" i="7" s="1"/>
  <c r="E726" i="7" s="1"/>
  <c r="E848" i="7" s="1"/>
  <c r="D239" i="7"/>
  <c r="D361" i="7" s="1"/>
  <c r="D483" i="7" s="1"/>
  <c r="D605" i="7" s="1"/>
  <c r="D727" i="7" s="1"/>
  <c r="D849" i="7" s="1"/>
  <c r="E239" i="7"/>
  <c r="E361" i="7" s="1"/>
  <c r="E483" i="7" s="1"/>
  <c r="E605" i="7" s="1"/>
  <c r="E727" i="7" s="1"/>
  <c r="E849" i="7" s="1"/>
  <c r="D240" i="7"/>
  <c r="D362" i="7" s="1"/>
  <c r="D484" i="7" s="1"/>
  <c r="D606" i="7" s="1"/>
  <c r="D728" i="7" s="1"/>
  <c r="D850" i="7" s="1"/>
  <c r="E240" i="7"/>
  <c r="E362" i="7" s="1"/>
  <c r="E484" i="7" s="1"/>
  <c r="E606" i="7" s="1"/>
  <c r="E728" i="7" s="1"/>
  <c r="E850" i="7" s="1"/>
  <c r="E211" i="7"/>
  <c r="E333" i="7" s="1"/>
  <c r="E455" i="7" s="1"/>
  <c r="E577" i="7" s="1"/>
  <c r="E699" i="7" s="1"/>
  <c r="E821" i="7" s="1"/>
  <c r="U205" i="7"/>
  <c r="U327" i="7" s="1"/>
  <c r="U449" i="7" s="1"/>
  <c r="U571" i="7" s="1"/>
  <c r="U693" i="7" s="1"/>
  <c r="U815" i="7" s="1"/>
  <c r="U177" i="7"/>
  <c r="U299" i="7" s="1"/>
  <c r="U421" i="7" s="1"/>
  <c r="U543" i="7" s="1"/>
  <c r="U665" i="7" s="1"/>
  <c r="U787" i="7" s="1"/>
  <c r="U178" i="7"/>
  <c r="U300" i="7" s="1"/>
  <c r="U422" i="7" s="1"/>
  <c r="U544" i="7" s="1"/>
  <c r="U666" i="7" s="1"/>
  <c r="U788" i="7" s="1"/>
  <c r="U179" i="7"/>
  <c r="U301" i="7" s="1"/>
  <c r="U423" i="7" s="1"/>
  <c r="U545" i="7" s="1"/>
  <c r="U667" i="7" s="1"/>
  <c r="U789" i="7" s="1"/>
  <c r="U180" i="7"/>
  <c r="U302" i="7" s="1"/>
  <c r="U424" i="7" s="1"/>
  <c r="U546" i="7" s="1"/>
  <c r="U668" i="7" s="1"/>
  <c r="U790" i="7" s="1"/>
  <c r="U181" i="7"/>
  <c r="U303" i="7" s="1"/>
  <c r="U425" i="7" s="1"/>
  <c r="U547" i="7" s="1"/>
  <c r="U669" i="7" s="1"/>
  <c r="U791" i="7" s="1"/>
  <c r="U182" i="7"/>
  <c r="U304" i="7" s="1"/>
  <c r="U426" i="7" s="1"/>
  <c r="U548" i="7" s="1"/>
  <c r="U670" i="7" s="1"/>
  <c r="U792" i="7" s="1"/>
  <c r="U183" i="7"/>
  <c r="U305" i="7" s="1"/>
  <c r="U427" i="7" s="1"/>
  <c r="U549" i="7" s="1"/>
  <c r="U671" i="7" s="1"/>
  <c r="U793" i="7" s="1"/>
  <c r="U184" i="7"/>
  <c r="U306" i="7" s="1"/>
  <c r="U428" i="7" s="1"/>
  <c r="U550" i="7" s="1"/>
  <c r="U672" i="7" s="1"/>
  <c r="U794" i="7" s="1"/>
  <c r="U185" i="7"/>
  <c r="U307" i="7" s="1"/>
  <c r="U429" i="7" s="1"/>
  <c r="U551" i="7" s="1"/>
  <c r="U673" i="7" s="1"/>
  <c r="U795" i="7" s="1"/>
  <c r="U186" i="7"/>
  <c r="U308" i="7" s="1"/>
  <c r="U430" i="7" s="1"/>
  <c r="U552" i="7" s="1"/>
  <c r="U674" i="7" s="1"/>
  <c r="U796" i="7" s="1"/>
  <c r="U187" i="7"/>
  <c r="U309" i="7" s="1"/>
  <c r="U431" i="7" s="1"/>
  <c r="U553" i="7" s="1"/>
  <c r="U675" i="7" s="1"/>
  <c r="U797" i="7" s="1"/>
  <c r="U188" i="7"/>
  <c r="U310" i="7" s="1"/>
  <c r="U432" i="7" s="1"/>
  <c r="U554" i="7" s="1"/>
  <c r="U676" i="7" s="1"/>
  <c r="U798" i="7" s="1"/>
  <c r="U189" i="7"/>
  <c r="U311" i="7" s="1"/>
  <c r="U433" i="7" s="1"/>
  <c r="U555" i="7" s="1"/>
  <c r="U677" i="7" s="1"/>
  <c r="U799" i="7" s="1"/>
  <c r="U190" i="7"/>
  <c r="U312" i="7" s="1"/>
  <c r="U434" i="7" s="1"/>
  <c r="U556" i="7" s="1"/>
  <c r="U678" i="7" s="1"/>
  <c r="U800" i="7" s="1"/>
  <c r="U191" i="7"/>
  <c r="U313" i="7" s="1"/>
  <c r="U435" i="7" s="1"/>
  <c r="U557" i="7" s="1"/>
  <c r="U679" i="7" s="1"/>
  <c r="U801" i="7" s="1"/>
  <c r="U192" i="7"/>
  <c r="U314" i="7" s="1"/>
  <c r="U436" i="7" s="1"/>
  <c r="U558" i="7" s="1"/>
  <c r="U680" i="7" s="1"/>
  <c r="U802" i="7" s="1"/>
  <c r="U193" i="7"/>
  <c r="U315" i="7" s="1"/>
  <c r="U437" i="7" s="1"/>
  <c r="U559" i="7" s="1"/>
  <c r="U681" i="7" s="1"/>
  <c r="U803" i="7" s="1"/>
  <c r="U194" i="7"/>
  <c r="U316" i="7" s="1"/>
  <c r="U438" i="7" s="1"/>
  <c r="U560" i="7" s="1"/>
  <c r="U682" i="7" s="1"/>
  <c r="U804" i="7" s="1"/>
  <c r="U195" i="7"/>
  <c r="U317" i="7" s="1"/>
  <c r="U439" i="7" s="1"/>
  <c r="U561" i="7" s="1"/>
  <c r="U683" i="7" s="1"/>
  <c r="U805" i="7" s="1"/>
  <c r="U196" i="7"/>
  <c r="U318" i="7" s="1"/>
  <c r="U440" i="7" s="1"/>
  <c r="U562" i="7" s="1"/>
  <c r="U684" i="7" s="1"/>
  <c r="U806" i="7" s="1"/>
  <c r="U197" i="7"/>
  <c r="U319" i="7" s="1"/>
  <c r="U441" i="7" s="1"/>
  <c r="U563" i="7" s="1"/>
  <c r="U685" i="7" s="1"/>
  <c r="U807" i="7" s="1"/>
  <c r="U198" i="7"/>
  <c r="U320" i="7" s="1"/>
  <c r="U442" i="7" s="1"/>
  <c r="U564" i="7" s="1"/>
  <c r="U686" i="7" s="1"/>
  <c r="U808" i="7" s="1"/>
  <c r="U199" i="7"/>
  <c r="U321" i="7" s="1"/>
  <c r="U443" i="7" s="1"/>
  <c r="U565" i="7" s="1"/>
  <c r="U687" i="7" s="1"/>
  <c r="U809" i="7" s="1"/>
  <c r="U200" i="7"/>
  <c r="U322" i="7" s="1"/>
  <c r="U444" i="7" s="1"/>
  <c r="U566" i="7" s="1"/>
  <c r="U688" i="7" s="1"/>
  <c r="U810" i="7" s="1"/>
  <c r="U201" i="7"/>
  <c r="U323" i="7" s="1"/>
  <c r="U445" i="7" s="1"/>
  <c r="U567" i="7" s="1"/>
  <c r="U689" i="7" s="1"/>
  <c r="U811" i="7" s="1"/>
  <c r="U202" i="7"/>
  <c r="U324" i="7" s="1"/>
  <c r="U446" i="7" s="1"/>
  <c r="U568" i="7" s="1"/>
  <c r="U690" i="7" s="1"/>
  <c r="U812" i="7" s="1"/>
  <c r="U203" i="7"/>
  <c r="U325" i="7" s="1"/>
  <c r="U447" i="7" s="1"/>
  <c r="U569" i="7" s="1"/>
  <c r="U691" i="7" s="1"/>
  <c r="U813" i="7" s="1"/>
  <c r="U204" i="7"/>
  <c r="U326" i="7" s="1"/>
  <c r="U448" i="7" s="1"/>
  <c r="U570" i="7" s="1"/>
  <c r="U692" i="7" s="1"/>
  <c r="U814" i="7" s="1"/>
  <c r="U176" i="7"/>
  <c r="U298" i="7" s="1"/>
  <c r="U420" i="7" s="1"/>
  <c r="U542" i="7" s="1"/>
  <c r="U664" i="7" s="1"/>
  <c r="U786" i="7" s="1"/>
  <c r="N205" i="7"/>
  <c r="N327" i="7" s="1"/>
  <c r="N449" i="7" s="1"/>
  <c r="N571" i="7" s="1"/>
  <c r="N693" i="7" s="1"/>
  <c r="N815" i="7" s="1"/>
  <c r="M205" i="7"/>
  <c r="M327" i="7" s="1"/>
  <c r="L205" i="7"/>
  <c r="L327" i="7" s="1"/>
  <c r="L449" i="7" s="1"/>
  <c r="N204" i="7"/>
  <c r="N326" i="7" s="1"/>
  <c r="N448" i="7" s="1"/>
  <c r="N570" i="7" s="1"/>
  <c r="N692" i="7" s="1"/>
  <c r="N814" i="7" s="1"/>
  <c r="M204" i="7"/>
  <c r="M326" i="7" s="1"/>
  <c r="L204" i="7"/>
  <c r="L326" i="7" s="1"/>
  <c r="L448" i="7" s="1"/>
  <c r="N203" i="7"/>
  <c r="N325" i="7" s="1"/>
  <c r="N447" i="7" s="1"/>
  <c r="N569" i="7" s="1"/>
  <c r="N691" i="7" s="1"/>
  <c r="N813" i="7" s="1"/>
  <c r="M203" i="7"/>
  <c r="M325" i="7" s="1"/>
  <c r="L203" i="7"/>
  <c r="L325" i="7" s="1"/>
  <c r="L447" i="7" s="1"/>
  <c r="N202" i="7"/>
  <c r="N324" i="7" s="1"/>
  <c r="N446" i="7" s="1"/>
  <c r="N568" i="7" s="1"/>
  <c r="N690" i="7" s="1"/>
  <c r="N812" i="7" s="1"/>
  <c r="M202" i="7"/>
  <c r="M324" i="7" s="1"/>
  <c r="L202" i="7"/>
  <c r="L324" i="7" s="1"/>
  <c r="L446" i="7" s="1"/>
  <c r="N201" i="7"/>
  <c r="N323" i="7" s="1"/>
  <c r="N445" i="7" s="1"/>
  <c r="N567" i="7" s="1"/>
  <c r="N689" i="7" s="1"/>
  <c r="N811" i="7" s="1"/>
  <c r="M201" i="7"/>
  <c r="M323" i="7" s="1"/>
  <c r="M445" i="7" s="1"/>
  <c r="M567" i="7" s="1"/>
  <c r="L201" i="7"/>
  <c r="L323" i="7" s="1"/>
  <c r="N200" i="7"/>
  <c r="N322" i="7" s="1"/>
  <c r="N444" i="7" s="1"/>
  <c r="N566" i="7" s="1"/>
  <c r="N688" i="7" s="1"/>
  <c r="N810" i="7" s="1"/>
  <c r="M200" i="7"/>
  <c r="M322" i="7" s="1"/>
  <c r="M444" i="7" s="1"/>
  <c r="M566" i="7" s="1"/>
  <c r="L200" i="7"/>
  <c r="L322" i="7" s="1"/>
  <c r="N199" i="7"/>
  <c r="N321" i="7" s="1"/>
  <c r="N443" i="7" s="1"/>
  <c r="N565" i="7" s="1"/>
  <c r="N687" i="7" s="1"/>
  <c r="N809" i="7" s="1"/>
  <c r="M199" i="7"/>
  <c r="M321" i="7" s="1"/>
  <c r="M443" i="7" s="1"/>
  <c r="M565" i="7" s="1"/>
  <c r="L199" i="7"/>
  <c r="L321" i="7" s="1"/>
  <c r="N198" i="7"/>
  <c r="N320" i="7" s="1"/>
  <c r="N442" i="7" s="1"/>
  <c r="N564" i="7" s="1"/>
  <c r="N686" i="7" s="1"/>
  <c r="N808" i="7" s="1"/>
  <c r="M198" i="7"/>
  <c r="M320" i="7" s="1"/>
  <c r="M442" i="7" s="1"/>
  <c r="M564" i="7" s="1"/>
  <c r="L198" i="7"/>
  <c r="L320" i="7" s="1"/>
  <c r="N197" i="7"/>
  <c r="N319" i="7" s="1"/>
  <c r="N441" i="7" s="1"/>
  <c r="N563" i="7" s="1"/>
  <c r="N685" i="7" s="1"/>
  <c r="N807" i="7" s="1"/>
  <c r="M197" i="7"/>
  <c r="M319" i="7" s="1"/>
  <c r="M441" i="7" s="1"/>
  <c r="M563" i="7" s="1"/>
  <c r="L197" i="7"/>
  <c r="L319" i="7" s="1"/>
  <c r="N196" i="7"/>
  <c r="N318" i="7" s="1"/>
  <c r="N440" i="7" s="1"/>
  <c r="N562" i="7" s="1"/>
  <c r="N684" i="7" s="1"/>
  <c r="N806" i="7" s="1"/>
  <c r="M196" i="7"/>
  <c r="M318" i="7" s="1"/>
  <c r="M440" i="7" s="1"/>
  <c r="M562" i="7" s="1"/>
  <c r="M684" i="7" s="1"/>
  <c r="M806" i="7" s="1"/>
  <c r="L196" i="7"/>
  <c r="L318" i="7" s="1"/>
  <c r="N195" i="7"/>
  <c r="N317" i="7" s="1"/>
  <c r="N439" i="7" s="1"/>
  <c r="N561" i="7" s="1"/>
  <c r="N683" i="7" s="1"/>
  <c r="N805" i="7" s="1"/>
  <c r="M195" i="7"/>
  <c r="M317" i="7" s="1"/>
  <c r="M439" i="7" s="1"/>
  <c r="M561" i="7" s="1"/>
  <c r="M683" i="7" s="1"/>
  <c r="M805" i="7" s="1"/>
  <c r="L195" i="7"/>
  <c r="L317" i="7" s="1"/>
  <c r="N194" i="7"/>
  <c r="N316" i="7" s="1"/>
  <c r="N438" i="7" s="1"/>
  <c r="N560" i="7" s="1"/>
  <c r="N682" i="7" s="1"/>
  <c r="N804" i="7" s="1"/>
  <c r="M194" i="7"/>
  <c r="M316" i="7" s="1"/>
  <c r="M438" i="7" s="1"/>
  <c r="M560" i="7" s="1"/>
  <c r="M682" i="7" s="1"/>
  <c r="M804" i="7" s="1"/>
  <c r="L194" i="7"/>
  <c r="L316" i="7" s="1"/>
  <c r="N193" i="7"/>
  <c r="N315" i="7" s="1"/>
  <c r="N437" i="7" s="1"/>
  <c r="N559" i="7" s="1"/>
  <c r="N681" i="7" s="1"/>
  <c r="N803" i="7" s="1"/>
  <c r="M193" i="7"/>
  <c r="M315" i="7" s="1"/>
  <c r="M437" i="7" s="1"/>
  <c r="M559" i="7" s="1"/>
  <c r="M681" i="7" s="1"/>
  <c r="M803" i="7" s="1"/>
  <c r="L193" i="7"/>
  <c r="L315" i="7" s="1"/>
  <c r="N192" i="7"/>
  <c r="N314" i="7" s="1"/>
  <c r="N436" i="7" s="1"/>
  <c r="N558" i="7" s="1"/>
  <c r="N680" i="7" s="1"/>
  <c r="N802" i="7" s="1"/>
  <c r="M192" i="7"/>
  <c r="M314" i="7" s="1"/>
  <c r="M436" i="7" s="1"/>
  <c r="M558" i="7" s="1"/>
  <c r="M680" i="7" s="1"/>
  <c r="M802" i="7" s="1"/>
  <c r="L192" i="7"/>
  <c r="L314" i="7" s="1"/>
  <c r="N191" i="7"/>
  <c r="N313" i="7" s="1"/>
  <c r="N435" i="7" s="1"/>
  <c r="N557" i="7" s="1"/>
  <c r="N679" i="7" s="1"/>
  <c r="N801" i="7" s="1"/>
  <c r="M191" i="7"/>
  <c r="M313" i="7" s="1"/>
  <c r="M435" i="7" s="1"/>
  <c r="M557" i="7" s="1"/>
  <c r="M679" i="7" s="1"/>
  <c r="M801" i="7" s="1"/>
  <c r="L191" i="7"/>
  <c r="L313" i="7" s="1"/>
  <c r="N190" i="7"/>
  <c r="N312" i="7" s="1"/>
  <c r="N434" i="7" s="1"/>
  <c r="N556" i="7" s="1"/>
  <c r="N678" i="7" s="1"/>
  <c r="N800" i="7" s="1"/>
  <c r="M190" i="7"/>
  <c r="M312" i="7" s="1"/>
  <c r="M434" i="7" s="1"/>
  <c r="M556" i="7" s="1"/>
  <c r="M678" i="7" s="1"/>
  <c r="M800" i="7" s="1"/>
  <c r="L190" i="7"/>
  <c r="L312" i="7" s="1"/>
  <c r="N189" i="7"/>
  <c r="N311" i="7" s="1"/>
  <c r="N433" i="7" s="1"/>
  <c r="N555" i="7" s="1"/>
  <c r="N677" i="7" s="1"/>
  <c r="N799" i="7" s="1"/>
  <c r="M189" i="7"/>
  <c r="M311" i="7" s="1"/>
  <c r="M433" i="7" s="1"/>
  <c r="M555" i="7" s="1"/>
  <c r="M677" i="7" s="1"/>
  <c r="M799" i="7" s="1"/>
  <c r="L189" i="7"/>
  <c r="L311" i="7" s="1"/>
  <c r="N188" i="7"/>
  <c r="N310" i="7" s="1"/>
  <c r="N432" i="7" s="1"/>
  <c r="N554" i="7" s="1"/>
  <c r="N676" i="7" s="1"/>
  <c r="N798" i="7" s="1"/>
  <c r="M188" i="7"/>
  <c r="M310" i="7" s="1"/>
  <c r="M432" i="7" s="1"/>
  <c r="M554" i="7" s="1"/>
  <c r="M676" i="7" s="1"/>
  <c r="M798" i="7" s="1"/>
  <c r="L188" i="7"/>
  <c r="L310" i="7" s="1"/>
  <c r="N187" i="7"/>
  <c r="N309" i="7" s="1"/>
  <c r="N431" i="7" s="1"/>
  <c r="N553" i="7" s="1"/>
  <c r="N675" i="7" s="1"/>
  <c r="N797" i="7" s="1"/>
  <c r="M187" i="7"/>
  <c r="M309" i="7" s="1"/>
  <c r="M431" i="7" s="1"/>
  <c r="L187" i="7"/>
  <c r="L309" i="7" s="1"/>
  <c r="N186" i="7"/>
  <c r="N308" i="7" s="1"/>
  <c r="N430" i="7" s="1"/>
  <c r="N552" i="7" s="1"/>
  <c r="N674" i="7" s="1"/>
  <c r="N796" i="7" s="1"/>
  <c r="M186" i="7"/>
  <c r="M308" i="7" s="1"/>
  <c r="M430" i="7" s="1"/>
  <c r="L186" i="7"/>
  <c r="L308" i="7" s="1"/>
  <c r="N185" i="7"/>
  <c r="N307" i="7" s="1"/>
  <c r="N429" i="7" s="1"/>
  <c r="N551" i="7" s="1"/>
  <c r="N673" i="7" s="1"/>
  <c r="N795" i="7" s="1"/>
  <c r="M185" i="7"/>
  <c r="M307" i="7" s="1"/>
  <c r="M429" i="7" s="1"/>
  <c r="L185" i="7"/>
  <c r="L307" i="7" s="1"/>
  <c r="N184" i="7"/>
  <c r="N306" i="7" s="1"/>
  <c r="N428" i="7" s="1"/>
  <c r="N550" i="7" s="1"/>
  <c r="N672" i="7" s="1"/>
  <c r="N794" i="7" s="1"/>
  <c r="M184" i="7"/>
  <c r="M306" i="7" s="1"/>
  <c r="M428" i="7" s="1"/>
  <c r="L184" i="7"/>
  <c r="L306" i="7" s="1"/>
  <c r="N183" i="7"/>
  <c r="N305" i="7" s="1"/>
  <c r="N427" i="7" s="1"/>
  <c r="N549" i="7" s="1"/>
  <c r="N671" i="7" s="1"/>
  <c r="N793" i="7" s="1"/>
  <c r="M183" i="7"/>
  <c r="M305" i="7" s="1"/>
  <c r="M427" i="7" s="1"/>
  <c r="L183" i="7"/>
  <c r="L305" i="7" s="1"/>
  <c r="N182" i="7"/>
  <c r="N304" i="7" s="1"/>
  <c r="N426" i="7" s="1"/>
  <c r="N548" i="7" s="1"/>
  <c r="N670" i="7" s="1"/>
  <c r="N792" i="7" s="1"/>
  <c r="M182" i="7"/>
  <c r="M304" i="7" s="1"/>
  <c r="M426" i="7" s="1"/>
  <c r="L182" i="7"/>
  <c r="L304" i="7" s="1"/>
  <c r="N181" i="7"/>
  <c r="N303" i="7" s="1"/>
  <c r="N425" i="7" s="1"/>
  <c r="N547" i="7" s="1"/>
  <c r="N669" i="7" s="1"/>
  <c r="N791" i="7" s="1"/>
  <c r="M181" i="7"/>
  <c r="M303" i="7" s="1"/>
  <c r="M425" i="7" s="1"/>
  <c r="L181" i="7"/>
  <c r="L303" i="7" s="1"/>
  <c r="N180" i="7"/>
  <c r="N302" i="7" s="1"/>
  <c r="N424" i="7" s="1"/>
  <c r="N546" i="7" s="1"/>
  <c r="N668" i="7" s="1"/>
  <c r="N790" i="7" s="1"/>
  <c r="M180" i="7"/>
  <c r="M302" i="7" s="1"/>
  <c r="M424" i="7" s="1"/>
  <c r="L180" i="7"/>
  <c r="L302" i="7" s="1"/>
  <c r="N179" i="7"/>
  <c r="N301" i="7" s="1"/>
  <c r="N423" i="7" s="1"/>
  <c r="N545" i="7" s="1"/>
  <c r="N667" i="7" s="1"/>
  <c r="N789" i="7" s="1"/>
  <c r="M179" i="7"/>
  <c r="M301" i="7" s="1"/>
  <c r="M423" i="7" s="1"/>
  <c r="L179" i="7"/>
  <c r="L301" i="7" s="1"/>
  <c r="N178" i="7"/>
  <c r="N300" i="7" s="1"/>
  <c r="N422" i="7" s="1"/>
  <c r="N544" i="7" s="1"/>
  <c r="N666" i="7" s="1"/>
  <c r="N788" i="7" s="1"/>
  <c r="M178" i="7"/>
  <c r="M300" i="7" s="1"/>
  <c r="M422" i="7" s="1"/>
  <c r="L178" i="7"/>
  <c r="L300" i="7" s="1"/>
  <c r="N177" i="7"/>
  <c r="N299" i="7" s="1"/>
  <c r="N421" i="7" s="1"/>
  <c r="N543" i="7" s="1"/>
  <c r="N665" i="7" s="1"/>
  <c r="N787" i="7" s="1"/>
  <c r="M177" i="7"/>
  <c r="M299" i="7" s="1"/>
  <c r="M421" i="7" s="1"/>
  <c r="L177" i="7"/>
  <c r="L299" i="7" s="1"/>
  <c r="N176" i="7"/>
  <c r="N298" i="7" s="1"/>
  <c r="M176" i="7"/>
  <c r="M298" i="7" s="1"/>
  <c r="L176" i="7"/>
  <c r="L298" i="7" s="1"/>
  <c r="L420" i="7" s="1"/>
  <c r="G177" i="7"/>
  <c r="G299" i="7" s="1"/>
  <c r="H177" i="7"/>
  <c r="H299" i="7" s="1"/>
  <c r="H421" i="7" s="1"/>
  <c r="I177" i="7"/>
  <c r="I299" i="7" s="1"/>
  <c r="I421" i="7" s="1"/>
  <c r="I543" i="7" s="1"/>
  <c r="I665" i="7" s="1"/>
  <c r="I787" i="7" s="1"/>
  <c r="G178" i="7"/>
  <c r="H178" i="7"/>
  <c r="H300" i="7" s="1"/>
  <c r="H422" i="7" s="1"/>
  <c r="I178" i="7"/>
  <c r="G179" i="7"/>
  <c r="G301" i="7" s="1"/>
  <c r="H179" i="7"/>
  <c r="H301" i="7" s="1"/>
  <c r="H423" i="7" s="1"/>
  <c r="I179" i="7"/>
  <c r="I301" i="7" s="1"/>
  <c r="I423" i="7" s="1"/>
  <c r="I545" i="7" s="1"/>
  <c r="I667" i="7" s="1"/>
  <c r="I789" i="7" s="1"/>
  <c r="G180" i="7"/>
  <c r="H180" i="7"/>
  <c r="H302" i="7" s="1"/>
  <c r="H424" i="7" s="1"/>
  <c r="I180" i="7"/>
  <c r="I302" i="7" s="1"/>
  <c r="I424" i="7" s="1"/>
  <c r="I546" i="7" s="1"/>
  <c r="I668" i="7" s="1"/>
  <c r="I790" i="7" s="1"/>
  <c r="G181" i="7"/>
  <c r="G303" i="7" s="1"/>
  <c r="H181" i="7"/>
  <c r="H303" i="7" s="1"/>
  <c r="H425" i="7" s="1"/>
  <c r="I181" i="7"/>
  <c r="I303" i="7" s="1"/>
  <c r="I425" i="7" s="1"/>
  <c r="I547" i="7" s="1"/>
  <c r="I669" i="7" s="1"/>
  <c r="I791" i="7" s="1"/>
  <c r="G182" i="7"/>
  <c r="H182" i="7"/>
  <c r="H304" i="7" s="1"/>
  <c r="H426" i="7" s="1"/>
  <c r="I182" i="7"/>
  <c r="I304" i="7" s="1"/>
  <c r="I426" i="7" s="1"/>
  <c r="I548" i="7" s="1"/>
  <c r="I670" i="7" s="1"/>
  <c r="I792" i="7" s="1"/>
  <c r="G183" i="7"/>
  <c r="G305" i="7" s="1"/>
  <c r="H183" i="7"/>
  <c r="H305" i="7" s="1"/>
  <c r="H427" i="7" s="1"/>
  <c r="I183" i="7"/>
  <c r="I305" i="7" s="1"/>
  <c r="I427" i="7" s="1"/>
  <c r="I549" i="7" s="1"/>
  <c r="I671" i="7" s="1"/>
  <c r="I793" i="7" s="1"/>
  <c r="G184" i="7"/>
  <c r="H184" i="7"/>
  <c r="H306" i="7" s="1"/>
  <c r="H428" i="7" s="1"/>
  <c r="I184" i="7"/>
  <c r="I306" i="7" s="1"/>
  <c r="I428" i="7" s="1"/>
  <c r="I550" i="7" s="1"/>
  <c r="I672" i="7" s="1"/>
  <c r="I794" i="7" s="1"/>
  <c r="G185" i="7"/>
  <c r="G307" i="7" s="1"/>
  <c r="H185" i="7"/>
  <c r="H307" i="7" s="1"/>
  <c r="H429" i="7" s="1"/>
  <c r="I185" i="7"/>
  <c r="I307" i="7" s="1"/>
  <c r="I429" i="7" s="1"/>
  <c r="I551" i="7" s="1"/>
  <c r="I673" i="7" s="1"/>
  <c r="I795" i="7" s="1"/>
  <c r="G186" i="7"/>
  <c r="H186" i="7"/>
  <c r="H308" i="7" s="1"/>
  <c r="H430" i="7" s="1"/>
  <c r="I186" i="7"/>
  <c r="I308" i="7" s="1"/>
  <c r="I430" i="7" s="1"/>
  <c r="I552" i="7" s="1"/>
  <c r="I674" i="7" s="1"/>
  <c r="I796" i="7" s="1"/>
  <c r="G187" i="7"/>
  <c r="G309" i="7" s="1"/>
  <c r="H187" i="7"/>
  <c r="H309" i="7" s="1"/>
  <c r="H431" i="7" s="1"/>
  <c r="I187" i="7"/>
  <c r="I309" i="7" s="1"/>
  <c r="I431" i="7" s="1"/>
  <c r="I553" i="7" s="1"/>
  <c r="I675" i="7" s="1"/>
  <c r="I797" i="7" s="1"/>
  <c r="G188" i="7"/>
  <c r="H188" i="7"/>
  <c r="H310" i="7" s="1"/>
  <c r="H432" i="7" s="1"/>
  <c r="H554" i="7" s="1"/>
  <c r="H676" i="7" s="1"/>
  <c r="H798" i="7" s="1"/>
  <c r="I188" i="7"/>
  <c r="I310" i="7" s="1"/>
  <c r="I432" i="7" s="1"/>
  <c r="I554" i="7" s="1"/>
  <c r="I676" i="7" s="1"/>
  <c r="I798" i="7" s="1"/>
  <c r="G189" i="7"/>
  <c r="G311" i="7" s="1"/>
  <c r="H189" i="7"/>
  <c r="H311" i="7" s="1"/>
  <c r="H433" i="7" s="1"/>
  <c r="H555" i="7" s="1"/>
  <c r="H677" i="7" s="1"/>
  <c r="H799" i="7" s="1"/>
  <c r="I189" i="7"/>
  <c r="I311" i="7" s="1"/>
  <c r="I433" i="7" s="1"/>
  <c r="I555" i="7" s="1"/>
  <c r="I677" i="7" s="1"/>
  <c r="I799" i="7" s="1"/>
  <c r="G190" i="7"/>
  <c r="H190" i="7"/>
  <c r="H312" i="7" s="1"/>
  <c r="H434" i="7" s="1"/>
  <c r="H556" i="7" s="1"/>
  <c r="H678" i="7" s="1"/>
  <c r="H800" i="7" s="1"/>
  <c r="I190" i="7"/>
  <c r="I312" i="7" s="1"/>
  <c r="I434" i="7" s="1"/>
  <c r="I556" i="7" s="1"/>
  <c r="I678" i="7" s="1"/>
  <c r="I800" i="7" s="1"/>
  <c r="G191" i="7"/>
  <c r="G313" i="7" s="1"/>
  <c r="H191" i="7"/>
  <c r="H313" i="7" s="1"/>
  <c r="H435" i="7" s="1"/>
  <c r="H557" i="7" s="1"/>
  <c r="H679" i="7" s="1"/>
  <c r="H801" i="7" s="1"/>
  <c r="I191" i="7"/>
  <c r="I313" i="7" s="1"/>
  <c r="I435" i="7" s="1"/>
  <c r="I557" i="7" s="1"/>
  <c r="I679" i="7" s="1"/>
  <c r="I801" i="7" s="1"/>
  <c r="G192" i="7"/>
  <c r="H192" i="7"/>
  <c r="H314" i="7" s="1"/>
  <c r="H436" i="7" s="1"/>
  <c r="H558" i="7" s="1"/>
  <c r="H680" i="7" s="1"/>
  <c r="H802" i="7" s="1"/>
  <c r="I192" i="7"/>
  <c r="I314" i="7" s="1"/>
  <c r="I436" i="7" s="1"/>
  <c r="I558" i="7" s="1"/>
  <c r="I680" i="7" s="1"/>
  <c r="I802" i="7" s="1"/>
  <c r="G193" i="7"/>
  <c r="G315" i="7" s="1"/>
  <c r="H193" i="7"/>
  <c r="H315" i="7" s="1"/>
  <c r="H437" i="7" s="1"/>
  <c r="H559" i="7" s="1"/>
  <c r="H681" i="7" s="1"/>
  <c r="H803" i="7" s="1"/>
  <c r="I193" i="7"/>
  <c r="I315" i="7" s="1"/>
  <c r="I437" i="7" s="1"/>
  <c r="I559" i="7" s="1"/>
  <c r="I681" i="7" s="1"/>
  <c r="I803" i="7" s="1"/>
  <c r="G194" i="7"/>
  <c r="H194" i="7"/>
  <c r="H316" i="7" s="1"/>
  <c r="H438" i="7" s="1"/>
  <c r="H560" i="7" s="1"/>
  <c r="H682" i="7" s="1"/>
  <c r="H804" i="7" s="1"/>
  <c r="I194" i="7"/>
  <c r="I316" i="7" s="1"/>
  <c r="I438" i="7" s="1"/>
  <c r="I560" i="7" s="1"/>
  <c r="I682" i="7" s="1"/>
  <c r="I804" i="7" s="1"/>
  <c r="G195" i="7"/>
  <c r="G317" i="7" s="1"/>
  <c r="H195" i="7"/>
  <c r="H317" i="7" s="1"/>
  <c r="H439" i="7" s="1"/>
  <c r="H561" i="7" s="1"/>
  <c r="H683" i="7" s="1"/>
  <c r="H805" i="7" s="1"/>
  <c r="I195" i="7"/>
  <c r="I317" i="7" s="1"/>
  <c r="I439" i="7" s="1"/>
  <c r="I561" i="7" s="1"/>
  <c r="I683" i="7" s="1"/>
  <c r="I805" i="7" s="1"/>
  <c r="G196" i="7"/>
  <c r="H196" i="7"/>
  <c r="H318" i="7" s="1"/>
  <c r="H440" i="7" s="1"/>
  <c r="H562" i="7" s="1"/>
  <c r="H684" i="7" s="1"/>
  <c r="H806" i="7" s="1"/>
  <c r="I196" i="7"/>
  <c r="I318" i="7" s="1"/>
  <c r="I440" i="7" s="1"/>
  <c r="I562" i="7" s="1"/>
  <c r="I684" i="7" s="1"/>
  <c r="I806" i="7" s="1"/>
  <c r="G197" i="7"/>
  <c r="G319" i="7" s="1"/>
  <c r="H197" i="7"/>
  <c r="H319" i="7" s="1"/>
  <c r="H441" i="7" s="1"/>
  <c r="H563" i="7" s="1"/>
  <c r="H685" i="7" s="1"/>
  <c r="H807" i="7" s="1"/>
  <c r="I197" i="7"/>
  <c r="I319" i="7" s="1"/>
  <c r="I441" i="7" s="1"/>
  <c r="I563" i="7" s="1"/>
  <c r="I685" i="7" s="1"/>
  <c r="I807" i="7" s="1"/>
  <c r="G198" i="7"/>
  <c r="H198" i="7"/>
  <c r="H320" i="7" s="1"/>
  <c r="H442" i="7" s="1"/>
  <c r="H564" i="7" s="1"/>
  <c r="I198" i="7"/>
  <c r="I320" i="7" s="1"/>
  <c r="I442" i="7" s="1"/>
  <c r="I564" i="7" s="1"/>
  <c r="I686" i="7" s="1"/>
  <c r="I808" i="7" s="1"/>
  <c r="G199" i="7"/>
  <c r="G321" i="7" s="1"/>
  <c r="H199" i="7"/>
  <c r="H321" i="7" s="1"/>
  <c r="H443" i="7" s="1"/>
  <c r="H565" i="7" s="1"/>
  <c r="I199" i="7"/>
  <c r="I321" i="7" s="1"/>
  <c r="I443" i="7" s="1"/>
  <c r="I565" i="7" s="1"/>
  <c r="I687" i="7" s="1"/>
  <c r="I809" i="7" s="1"/>
  <c r="G200" i="7"/>
  <c r="H200" i="7"/>
  <c r="H322" i="7" s="1"/>
  <c r="H444" i="7" s="1"/>
  <c r="H566" i="7" s="1"/>
  <c r="I200" i="7"/>
  <c r="I322" i="7" s="1"/>
  <c r="I444" i="7" s="1"/>
  <c r="I566" i="7" s="1"/>
  <c r="I688" i="7" s="1"/>
  <c r="I810" i="7" s="1"/>
  <c r="G201" i="7"/>
  <c r="G323" i="7" s="1"/>
  <c r="H201" i="7"/>
  <c r="H323" i="7" s="1"/>
  <c r="H445" i="7" s="1"/>
  <c r="H567" i="7" s="1"/>
  <c r="I201" i="7"/>
  <c r="I323" i="7" s="1"/>
  <c r="I445" i="7" s="1"/>
  <c r="I567" i="7" s="1"/>
  <c r="I689" i="7" s="1"/>
  <c r="I811" i="7" s="1"/>
  <c r="G202" i="7"/>
  <c r="H202" i="7"/>
  <c r="H324" i="7" s="1"/>
  <c r="I202" i="7"/>
  <c r="I324" i="7" s="1"/>
  <c r="I446" i="7" s="1"/>
  <c r="I568" i="7" s="1"/>
  <c r="I690" i="7" s="1"/>
  <c r="I812" i="7" s="1"/>
  <c r="G203" i="7"/>
  <c r="G325" i="7" s="1"/>
  <c r="G447" i="7" s="1"/>
  <c r="H203" i="7"/>
  <c r="H325" i="7" s="1"/>
  <c r="I203" i="7"/>
  <c r="I325" i="7" s="1"/>
  <c r="I447" i="7" s="1"/>
  <c r="I569" i="7" s="1"/>
  <c r="I691" i="7" s="1"/>
  <c r="I813" i="7" s="1"/>
  <c r="G204" i="7"/>
  <c r="H204" i="7"/>
  <c r="H326" i="7" s="1"/>
  <c r="I204" i="7"/>
  <c r="I326" i="7" s="1"/>
  <c r="I448" i="7" s="1"/>
  <c r="I570" i="7" s="1"/>
  <c r="I692" i="7" s="1"/>
  <c r="I814" i="7" s="1"/>
  <c r="G205" i="7"/>
  <c r="G327" i="7" s="1"/>
  <c r="G449" i="7" s="1"/>
  <c r="H205" i="7"/>
  <c r="H327" i="7" s="1"/>
  <c r="I205" i="7"/>
  <c r="I327" i="7" s="1"/>
  <c r="I449" i="7" s="1"/>
  <c r="I571" i="7" s="1"/>
  <c r="I693" i="7" s="1"/>
  <c r="I815" i="7" s="1"/>
  <c r="I176" i="7"/>
  <c r="I298" i="7" s="1"/>
  <c r="H176" i="7"/>
  <c r="H298" i="7" s="1"/>
  <c r="G176" i="7"/>
  <c r="G298" i="7" s="1"/>
  <c r="G420" i="7" s="1"/>
  <c r="U142" i="7"/>
  <c r="U264" i="7" s="1"/>
  <c r="U386" i="7" s="1"/>
  <c r="U508" i="7" s="1"/>
  <c r="U630" i="7" s="1"/>
  <c r="U752" i="7" s="1"/>
  <c r="U143" i="7"/>
  <c r="U265" i="7" s="1"/>
  <c r="U387" i="7" s="1"/>
  <c r="U509" i="7" s="1"/>
  <c r="U631" i="7" s="1"/>
  <c r="U753" i="7" s="1"/>
  <c r="U144" i="7"/>
  <c r="U266" i="7" s="1"/>
  <c r="U388" i="7" s="1"/>
  <c r="U510" i="7" s="1"/>
  <c r="U632" i="7" s="1"/>
  <c r="U754" i="7" s="1"/>
  <c r="U145" i="7"/>
  <c r="U267" i="7" s="1"/>
  <c r="U389" i="7" s="1"/>
  <c r="U511" i="7" s="1"/>
  <c r="U633" i="7" s="1"/>
  <c r="U755" i="7" s="1"/>
  <c r="U146" i="7"/>
  <c r="U268" i="7" s="1"/>
  <c r="U390" i="7" s="1"/>
  <c r="U512" i="7" s="1"/>
  <c r="U634" i="7" s="1"/>
  <c r="U756" i="7" s="1"/>
  <c r="U147" i="7"/>
  <c r="U269" i="7" s="1"/>
  <c r="U391" i="7" s="1"/>
  <c r="U513" i="7" s="1"/>
  <c r="U635" i="7" s="1"/>
  <c r="U757" i="7" s="1"/>
  <c r="U148" i="7"/>
  <c r="U270" i="7" s="1"/>
  <c r="U392" i="7" s="1"/>
  <c r="U514" i="7" s="1"/>
  <c r="U636" i="7" s="1"/>
  <c r="U758" i="7" s="1"/>
  <c r="U149" i="7"/>
  <c r="U271" i="7" s="1"/>
  <c r="U393" i="7" s="1"/>
  <c r="U515" i="7" s="1"/>
  <c r="U637" i="7" s="1"/>
  <c r="U759" i="7" s="1"/>
  <c r="U150" i="7"/>
  <c r="U272" i="7" s="1"/>
  <c r="U394" i="7" s="1"/>
  <c r="U516" i="7" s="1"/>
  <c r="U638" i="7" s="1"/>
  <c r="U760" i="7" s="1"/>
  <c r="U151" i="7"/>
  <c r="U273" i="7" s="1"/>
  <c r="U395" i="7" s="1"/>
  <c r="U517" i="7" s="1"/>
  <c r="U639" i="7" s="1"/>
  <c r="U761" i="7" s="1"/>
  <c r="U152" i="7"/>
  <c r="U274" i="7" s="1"/>
  <c r="U396" i="7" s="1"/>
  <c r="U518" i="7" s="1"/>
  <c r="U640" i="7" s="1"/>
  <c r="U762" i="7" s="1"/>
  <c r="U153" i="7"/>
  <c r="U275" i="7" s="1"/>
  <c r="U397" i="7" s="1"/>
  <c r="U519" i="7" s="1"/>
  <c r="U641" i="7" s="1"/>
  <c r="U763" i="7" s="1"/>
  <c r="U154" i="7"/>
  <c r="U276" i="7" s="1"/>
  <c r="U398" i="7" s="1"/>
  <c r="U520" i="7" s="1"/>
  <c r="U642" i="7" s="1"/>
  <c r="U764" i="7" s="1"/>
  <c r="U155" i="7"/>
  <c r="U277" i="7" s="1"/>
  <c r="U399" i="7" s="1"/>
  <c r="U521" i="7" s="1"/>
  <c r="U643" i="7" s="1"/>
  <c r="U765" i="7" s="1"/>
  <c r="U156" i="7"/>
  <c r="U278" i="7" s="1"/>
  <c r="U400" i="7" s="1"/>
  <c r="U522" i="7" s="1"/>
  <c r="U644" i="7" s="1"/>
  <c r="U766" i="7" s="1"/>
  <c r="U157" i="7"/>
  <c r="U279" i="7" s="1"/>
  <c r="U401" i="7" s="1"/>
  <c r="U523" i="7" s="1"/>
  <c r="U645" i="7" s="1"/>
  <c r="U767" i="7" s="1"/>
  <c r="U158" i="7"/>
  <c r="U280" i="7" s="1"/>
  <c r="U402" i="7" s="1"/>
  <c r="U524" i="7" s="1"/>
  <c r="U646" i="7" s="1"/>
  <c r="U768" i="7" s="1"/>
  <c r="U159" i="7"/>
  <c r="U281" i="7" s="1"/>
  <c r="U403" i="7" s="1"/>
  <c r="U525" i="7" s="1"/>
  <c r="U647" i="7" s="1"/>
  <c r="U769" i="7" s="1"/>
  <c r="U160" i="7"/>
  <c r="U282" i="7" s="1"/>
  <c r="U404" i="7" s="1"/>
  <c r="U526" i="7" s="1"/>
  <c r="U648" i="7" s="1"/>
  <c r="U770" i="7" s="1"/>
  <c r="U161" i="7"/>
  <c r="U283" i="7" s="1"/>
  <c r="U405" i="7" s="1"/>
  <c r="U527" i="7" s="1"/>
  <c r="U649" i="7" s="1"/>
  <c r="U771" i="7" s="1"/>
  <c r="U162" i="7"/>
  <c r="U284" i="7" s="1"/>
  <c r="U406" i="7" s="1"/>
  <c r="U528" i="7" s="1"/>
  <c r="U650" i="7" s="1"/>
  <c r="U772" i="7" s="1"/>
  <c r="U163" i="7"/>
  <c r="U285" i="7" s="1"/>
  <c r="U407" i="7" s="1"/>
  <c r="U529" i="7" s="1"/>
  <c r="U651" i="7" s="1"/>
  <c r="U773" i="7" s="1"/>
  <c r="U164" i="7"/>
  <c r="U286" i="7" s="1"/>
  <c r="U408" i="7" s="1"/>
  <c r="U530" i="7" s="1"/>
  <c r="U652" i="7" s="1"/>
  <c r="U774" i="7" s="1"/>
  <c r="U165" i="7"/>
  <c r="U287" i="7" s="1"/>
  <c r="U409" i="7" s="1"/>
  <c r="U531" i="7" s="1"/>
  <c r="U653" i="7" s="1"/>
  <c r="U775" i="7" s="1"/>
  <c r="U166" i="7"/>
  <c r="U288" i="7" s="1"/>
  <c r="U410" i="7" s="1"/>
  <c r="U532" i="7" s="1"/>
  <c r="U654" i="7" s="1"/>
  <c r="U776" i="7" s="1"/>
  <c r="U167" i="7"/>
  <c r="U289" i="7" s="1"/>
  <c r="U411" i="7" s="1"/>
  <c r="U533" i="7" s="1"/>
  <c r="U655" i="7" s="1"/>
  <c r="U777" i="7" s="1"/>
  <c r="U168" i="7"/>
  <c r="U290" i="7" s="1"/>
  <c r="U412" i="7" s="1"/>
  <c r="U534" i="7" s="1"/>
  <c r="U656" i="7" s="1"/>
  <c r="U778" i="7" s="1"/>
  <c r="U169" i="7"/>
  <c r="U291" i="7" s="1"/>
  <c r="U413" i="7" s="1"/>
  <c r="U535" i="7" s="1"/>
  <c r="U657" i="7" s="1"/>
  <c r="U779" i="7" s="1"/>
  <c r="U170" i="7"/>
  <c r="U292" i="7" s="1"/>
  <c r="U414" i="7" s="1"/>
  <c r="U536" i="7" s="1"/>
  <c r="U658" i="7" s="1"/>
  <c r="U780" i="7" s="1"/>
  <c r="U141" i="7"/>
  <c r="U263" i="7" s="1"/>
  <c r="U385" i="7" s="1"/>
  <c r="U507" i="7" s="1"/>
  <c r="U629" i="7" s="1"/>
  <c r="U751" i="7" s="1"/>
  <c r="Q142" i="7"/>
  <c r="Q264" i="7" s="1"/>
  <c r="Q386" i="7" s="1"/>
  <c r="Q508" i="7" s="1"/>
  <c r="Q630" i="7" s="1"/>
  <c r="Q752" i="7" s="1"/>
  <c r="Q143" i="7"/>
  <c r="Q265" i="7" s="1"/>
  <c r="Q387" i="7" s="1"/>
  <c r="Q509" i="7" s="1"/>
  <c r="Q631" i="7" s="1"/>
  <c r="Q753" i="7" s="1"/>
  <c r="Q144" i="7"/>
  <c r="Q266" i="7" s="1"/>
  <c r="Q388" i="7" s="1"/>
  <c r="Q510" i="7" s="1"/>
  <c r="Q632" i="7" s="1"/>
  <c r="Q754" i="7" s="1"/>
  <c r="Q145" i="7"/>
  <c r="Q267" i="7" s="1"/>
  <c r="Q389" i="7" s="1"/>
  <c r="Q511" i="7" s="1"/>
  <c r="Q633" i="7" s="1"/>
  <c r="Q755" i="7" s="1"/>
  <c r="Q146" i="7"/>
  <c r="Q268" i="7" s="1"/>
  <c r="Q390" i="7" s="1"/>
  <c r="Q512" i="7" s="1"/>
  <c r="Q634" i="7" s="1"/>
  <c r="Q756" i="7" s="1"/>
  <c r="Q147" i="7"/>
  <c r="Q269" i="7" s="1"/>
  <c r="Q391" i="7" s="1"/>
  <c r="Q513" i="7" s="1"/>
  <c r="Q635" i="7" s="1"/>
  <c r="Q757" i="7" s="1"/>
  <c r="Q148" i="7"/>
  <c r="Q270" i="7" s="1"/>
  <c r="Q392" i="7" s="1"/>
  <c r="Q514" i="7" s="1"/>
  <c r="Q636" i="7" s="1"/>
  <c r="Q758" i="7" s="1"/>
  <c r="Q149" i="7"/>
  <c r="Q271" i="7" s="1"/>
  <c r="Q393" i="7" s="1"/>
  <c r="Q515" i="7" s="1"/>
  <c r="Q637" i="7" s="1"/>
  <c r="Q759" i="7" s="1"/>
  <c r="Q150" i="7"/>
  <c r="Q272" i="7" s="1"/>
  <c r="Q394" i="7" s="1"/>
  <c r="Q516" i="7" s="1"/>
  <c r="Q638" i="7" s="1"/>
  <c r="Q760" i="7" s="1"/>
  <c r="Q151" i="7"/>
  <c r="Q273" i="7" s="1"/>
  <c r="Q395" i="7" s="1"/>
  <c r="Q517" i="7" s="1"/>
  <c r="Q639" i="7" s="1"/>
  <c r="Q761" i="7" s="1"/>
  <c r="Q152" i="7"/>
  <c r="Q274" i="7" s="1"/>
  <c r="Q396" i="7" s="1"/>
  <c r="Q518" i="7" s="1"/>
  <c r="Q640" i="7" s="1"/>
  <c r="Q762" i="7" s="1"/>
  <c r="Q153" i="7"/>
  <c r="Q275" i="7" s="1"/>
  <c r="Q397" i="7" s="1"/>
  <c r="Q519" i="7" s="1"/>
  <c r="Q641" i="7" s="1"/>
  <c r="Q763" i="7" s="1"/>
  <c r="Q154" i="7"/>
  <c r="Q276" i="7" s="1"/>
  <c r="Q398" i="7" s="1"/>
  <c r="Q520" i="7" s="1"/>
  <c r="Q642" i="7" s="1"/>
  <c r="Q764" i="7" s="1"/>
  <c r="Q155" i="7"/>
  <c r="Q277" i="7" s="1"/>
  <c r="Q399" i="7" s="1"/>
  <c r="Q521" i="7" s="1"/>
  <c r="Q643" i="7" s="1"/>
  <c r="Q765" i="7" s="1"/>
  <c r="Q156" i="7"/>
  <c r="Q278" i="7" s="1"/>
  <c r="Q400" i="7" s="1"/>
  <c r="Q522" i="7" s="1"/>
  <c r="Q644" i="7" s="1"/>
  <c r="Q766" i="7" s="1"/>
  <c r="Q157" i="7"/>
  <c r="Q279" i="7" s="1"/>
  <c r="Q401" i="7" s="1"/>
  <c r="Q523" i="7" s="1"/>
  <c r="Q645" i="7" s="1"/>
  <c r="Q767" i="7" s="1"/>
  <c r="Q158" i="7"/>
  <c r="Q280" i="7" s="1"/>
  <c r="Q402" i="7" s="1"/>
  <c r="Q524" i="7" s="1"/>
  <c r="Q646" i="7" s="1"/>
  <c r="Q768" i="7" s="1"/>
  <c r="Q159" i="7"/>
  <c r="Q281" i="7" s="1"/>
  <c r="Q403" i="7" s="1"/>
  <c r="Q525" i="7" s="1"/>
  <c r="Q647" i="7" s="1"/>
  <c r="Q769" i="7" s="1"/>
  <c r="Q160" i="7"/>
  <c r="Q282" i="7" s="1"/>
  <c r="Q404" i="7" s="1"/>
  <c r="Q526" i="7" s="1"/>
  <c r="Q648" i="7" s="1"/>
  <c r="Q770" i="7" s="1"/>
  <c r="Q161" i="7"/>
  <c r="Q283" i="7" s="1"/>
  <c r="Q405" i="7" s="1"/>
  <c r="Q527" i="7" s="1"/>
  <c r="Q649" i="7" s="1"/>
  <c r="Q771" i="7" s="1"/>
  <c r="Q162" i="7"/>
  <c r="Q284" i="7" s="1"/>
  <c r="Q406" i="7" s="1"/>
  <c r="Q528" i="7" s="1"/>
  <c r="Q650" i="7" s="1"/>
  <c r="Q772" i="7" s="1"/>
  <c r="Q163" i="7"/>
  <c r="Q285" i="7" s="1"/>
  <c r="Q407" i="7" s="1"/>
  <c r="Q529" i="7" s="1"/>
  <c r="Q651" i="7" s="1"/>
  <c r="Q773" i="7" s="1"/>
  <c r="Q164" i="7"/>
  <c r="Q286" i="7" s="1"/>
  <c r="Q408" i="7" s="1"/>
  <c r="Q530" i="7" s="1"/>
  <c r="Q652" i="7" s="1"/>
  <c r="Q774" i="7" s="1"/>
  <c r="Q165" i="7"/>
  <c r="Q287" i="7" s="1"/>
  <c r="Q409" i="7" s="1"/>
  <c r="Q531" i="7" s="1"/>
  <c r="Q653" i="7" s="1"/>
  <c r="Q775" i="7" s="1"/>
  <c r="Q166" i="7"/>
  <c r="Q288" i="7" s="1"/>
  <c r="Q410" i="7" s="1"/>
  <c r="Q532" i="7" s="1"/>
  <c r="Q654" i="7" s="1"/>
  <c r="Q776" i="7" s="1"/>
  <c r="Q167" i="7"/>
  <c r="Q289" i="7" s="1"/>
  <c r="Q411" i="7" s="1"/>
  <c r="Q533" i="7" s="1"/>
  <c r="Q655" i="7" s="1"/>
  <c r="Q777" i="7" s="1"/>
  <c r="Q168" i="7"/>
  <c r="Q290" i="7" s="1"/>
  <c r="Q412" i="7" s="1"/>
  <c r="Q534" i="7" s="1"/>
  <c r="Q656" i="7" s="1"/>
  <c r="Q778" i="7" s="1"/>
  <c r="Q169" i="7"/>
  <c r="Q291" i="7" s="1"/>
  <c r="Q413" i="7" s="1"/>
  <c r="Q535" i="7" s="1"/>
  <c r="Q657" i="7" s="1"/>
  <c r="Q779" i="7" s="1"/>
  <c r="Q170" i="7"/>
  <c r="Q292" i="7" s="1"/>
  <c r="Q414" i="7" s="1"/>
  <c r="Q536" i="7" s="1"/>
  <c r="Q658" i="7" s="1"/>
  <c r="Q780" i="7" s="1"/>
  <c r="Q141" i="7"/>
  <c r="Q263" i="7" s="1"/>
  <c r="Q385" i="7" s="1"/>
  <c r="Q507" i="7" s="1"/>
  <c r="Q629" i="7" s="1"/>
  <c r="Q751" i="7" s="1"/>
  <c r="N170" i="7"/>
  <c r="N292" i="7" s="1"/>
  <c r="N414" i="7" s="1"/>
  <c r="N536" i="7" s="1"/>
  <c r="N658" i="7" s="1"/>
  <c r="N780" i="7" s="1"/>
  <c r="M170" i="7"/>
  <c r="M292" i="7" s="1"/>
  <c r="M414" i="7" s="1"/>
  <c r="M536" i="7" s="1"/>
  <c r="M658" i="7" s="1"/>
  <c r="M780" i="7" s="1"/>
  <c r="L170" i="7"/>
  <c r="L292" i="7" s="1"/>
  <c r="N169" i="7"/>
  <c r="N291" i="7" s="1"/>
  <c r="N413" i="7" s="1"/>
  <c r="N535" i="7" s="1"/>
  <c r="N657" i="7" s="1"/>
  <c r="N779" i="7" s="1"/>
  <c r="M169" i="7"/>
  <c r="M291" i="7" s="1"/>
  <c r="M413" i="7" s="1"/>
  <c r="M535" i="7" s="1"/>
  <c r="M657" i="7" s="1"/>
  <c r="M779" i="7" s="1"/>
  <c r="L169" i="7"/>
  <c r="L291" i="7" s="1"/>
  <c r="N168" i="7"/>
  <c r="N290" i="7" s="1"/>
  <c r="N412" i="7" s="1"/>
  <c r="N534" i="7" s="1"/>
  <c r="N656" i="7" s="1"/>
  <c r="N778" i="7" s="1"/>
  <c r="M168" i="7"/>
  <c r="M290" i="7" s="1"/>
  <c r="M412" i="7" s="1"/>
  <c r="M534" i="7" s="1"/>
  <c r="M656" i="7" s="1"/>
  <c r="M778" i="7" s="1"/>
  <c r="L168" i="7"/>
  <c r="L290" i="7" s="1"/>
  <c r="N167" i="7"/>
  <c r="N289" i="7" s="1"/>
  <c r="N411" i="7" s="1"/>
  <c r="N533" i="7" s="1"/>
  <c r="N655" i="7" s="1"/>
  <c r="N777" i="7" s="1"/>
  <c r="M167" i="7"/>
  <c r="M289" i="7" s="1"/>
  <c r="M411" i="7" s="1"/>
  <c r="M533" i="7" s="1"/>
  <c r="M655" i="7" s="1"/>
  <c r="M777" i="7" s="1"/>
  <c r="L167" i="7"/>
  <c r="L289" i="7" s="1"/>
  <c r="N166" i="7"/>
  <c r="N288" i="7" s="1"/>
  <c r="N410" i="7" s="1"/>
  <c r="N532" i="7" s="1"/>
  <c r="N654" i="7" s="1"/>
  <c r="N776" i="7" s="1"/>
  <c r="M166" i="7"/>
  <c r="M288" i="7" s="1"/>
  <c r="M410" i="7" s="1"/>
  <c r="M532" i="7" s="1"/>
  <c r="M654" i="7" s="1"/>
  <c r="M776" i="7" s="1"/>
  <c r="L166" i="7"/>
  <c r="L288" i="7" s="1"/>
  <c r="N165" i="7"/>
  <c r="N287" i="7" s="1"/>
  <c r="N409" i="7" s="1"/>
  <c r="N531" i="7" s="1"/>
  <c r="N653" i="7" s="1"/>
  <c r="N775" i="7" s="1"/>
  <c r="M165" i="7"/>
  <c r="M287" i="7" s="1"/>
  <c r="M409" i="7" s="1"/>
  <c r="M531" i="7" s="1"/>
  <c r="M653" i="7" s="1"/>
  <c r="M775" i="7" s="1"/>
  <c r="L165" i="7"/>
  <c r="L287" i="7" s="1"/>
  <c r="N164" i="7"/>
  <c r="N286" i="7" s="1"/>
  <c r="N408" i="7" s="1"/>
  <c r="N530" i="7" s="1"/>
  <c r="N652" i="7" s="1"/>
  <c r="N774" i="7" s="1"/>
  <c r="M164" i="7"/>
  <c r="M286" i="7" s="1"/>
  <c r="M408" i="7" s="1"/>
  <c r="M530" i="7" s="1"/>
  <c r="M652" i="7" s="1"/>
  <c r="M774" i="7" s="1"/>
  <c r="L164" i="7"/>
  <c r="L286" i="7" s="1"/>
  <c r="N163" i="7"/>
  <c r="N285" i="7" s="1"/>
  <c r="N407" i="7" s="1"/>
  <c r="N529" i="7" s="1"/>
  <c r="N651" i="7" s="1"/>
  <c r="N773" i="7" s="1"/>
  <c r="M163" i="7"/>
  <c r="M285" i="7" s="1"/>
  <c r="M407" i="7" s="1"/>
  <c r="M529" i="7" s="1"/>
  <c r="M651" i="7" s="1"/>
  <c r="M773" i="7" s="1"/>
  <c r="L163" i="7"/>
  <c r="L285" i="7" s="1"/>
  <c r="N162" i="7"/>
  <c r="N284" i="7" s="1"/>
  <c r="N406" i="7" s="1"/>
  <c r="N528" i="7" s="1"/>
  <c r="N650" i="7" s="1"/>
  <c r="N772" i="7" s="1"/>
  <c r="M162" i="7"/>
  <c r="M284" i="7" s="1"/>
  <c r="M406" i="7" s="1"/>
  <c r="M528" i="7" s="1"/>
  <c r="M650" i="7" s="1"/>
  <c r="M772" i="7" s="1"/>
  <c r="L162" i="7"/>
  <c r="L284" i="7" s="1"/>
  <c r="N161" i="7"/>
  <c r="N283" i="7" s="1"/>
  <c r="N405" i="7" s="1"/>
  <c r="N527" i="7" s="1"/>
  <c r="N649" i="7" s="1"/>
  <c r="N771" i="7" s="1"/>
  <c r="M161" i="7"/>
  <c r="M283" i="7" s="1"/>
  <c r="M405" i="7" s="1"/>
  <c r="M527" i="7" s="1"/>
  <c r="M649" i="7" s="1"/>
  <c r="M771" i="7" s="1"/>
  <c r="L161" i="7"/>
  <c r="L283" i="7" s="1"/>
  <c r="N160" i="7"/>
  <c r="N282" i="7" s="1"/>
  <c r="N404" i="7" s="1"/>
  <c r="N526" i="7" s="1"/>
  <c r="N648" i="7" s="1"/>
  <c r="N770" i="7" s="1"/>
  <c r="M160" i="7"/>
  <c r="M282" i="7" s="1"/>
  <c r="M404" i="7" s="1"/>
  <c r="M526" i="7" s="1"/>
  <c r="M648" i="7" s="1"/>
  <c r="M770" i="7" s="1"/>
  <c r="L160" i="7"/>
  <c r="L282" i="7" s="1"/>
  <c r="N159" i="7"/>
  <c r="N281" i="7" s="1"/>
  <c r="N403" i="7" s="1"/>
  <c r="N525" i="7" s="1"/>
  <c r="N647" i="7" s="1"/>
  <c r="N769" i="7" s="1"/>
  <c r="M159" i="7"/>
  <c r="M281" i="7" s="1"/>
  <c r="M403" i="7" s="1"/>
  <c r="M525" i="7" s="1"/>
  <c r="M647" i="7" s="1"/>
  <c r="M769" i="7" s="1"/>
  <c r="L159" i="7"/>
  <c r="L281" i="7" s="1"/>
  <c r="N158" i="7"/>
  <c r="N280" i="7" s="1"/>
  <c r="N402" i="7" s="1"/>
  <c r="N524" i="7" s="1"/>
  <c r="N646" i="7" s="1"/>
  <c r="N768" i="7" s="1"/>
  <c r="M158" i="7"/>
  <c r="M280" i="7" s="1"/>
  <c r="M402" i="7" s="1"/>
  <c r="M524" i="7" s="1"/>
  <c r="M646" i="7" s="1"/>
  <c r="M768" i="7" s="1"/>
  <c r="L158" i="7"/>
  <c r="L280" i="7" s="1"/>
  <c r="N157" i="7"/>
  <c r="N279" i="7" s="1"/>
  <c r="N401" i="7" s="1"/>
  <c r="N523" i="7" s="1"/>
  <c r="N645" i="7" s="1"/>
  <c r="N767" i="7" s="1"/>
  <c r="M157" i="7"/>
  <c r="M279" i="7" s="1"/>
  <c r="M401" i="7" s="1"/>
  <c r="M523" i="7" s="1"/>
  <c r="M645" i="7" s="1"/>
  <c r="M767" i="7" s="1"/>
  <c r="L157" i="7"/>
  <c r="L279" i="7" s="1"/>
  <c r="N156" i="7"/>
  <c r="N278" i="7" s="1"/>
  <c r="N400" i="7" s="1"/>
  <c r="N522" i="7" s="1"/>
  <c r="N644" i="7" s="1"/>
  <c r="N766" i="7" s="1"/>
  <c r="M156" i="7"/>
  <c r="M278" i="7" s="1"/>
  <c r="M400" i="7" s="1"/>
  <c r="M522" i="7" s="1"/>
  <c r="M644" i="7" s="1"/>
  <c r="M766" i="7" s="1"/>
  <c r="L156" i="7"/>
  <c r="L278" i="7" s="1"/>
  <c r="N155" i="7"/>
  <c r="N277" i="7" s="1"/>
  <c r="N399" i="7" s="1"/>
  <c r="N521" i="7" s="1"/>
  <c r="N643" i="7" s="1"/>
  <c r="N765" i="7" s="1"/>
  <c r="M155" i="7"/>
  <c r="M277" i="7" s="1"/>
  <c r="M399" i="7" s="1"/>
  <c r="M521" i="7" s="1"/>
  <c r="M643" i="7" s="1"/>
  <c r="M765" i="7" s="1"/>
  <c r="L155" i="7"/>
  <c r="L277" i="7" s="1"/>
  <c r="N154" i="7"/>
  <c r="N276" i="7" s="1"/>
  <c r="N398" i="7" s="1"/>
  <c r="N520" i="7" s="1"/>
  <c r="N642" i="7" s="1"/>
  <c r="N764" i="7" s="1"/>
  <c r="M154" i="7"/>
  <c r="M276" i="7" s="1"/>
  <c r="M398" i="7" s="1"/>
  <c r="M520" i="7" s="1"/>
  <c r="M642" i="7" s="1"/>
  <c r="M764" i="7" s="1"/>
  <c r="L154" i="7"/>
  <c r="L276" i="7" s="1"/>
  <c r="N153" i="7"/>
  <c r="N275" i="7" s="1"/>
  <c r="N397" i="7" s="1"/>
  <c r="N519" i="7" s="1"/>
  <c r="N641" i="7" s="1"/>
  <c r="N763" i="7" s="1"/>
  <c r="M153" i="7"/>
  <c r="M275" i="7" s="1"/>
  <c r="M397" i="7" s="1"/>
  <c r="M519" i="7" s="1"/>
  <c r="M641" i="7" s="1"/>
  <c r="M763" i="7" s="1"/>
  <c r="L153" i="7"/>
  <c r="L275" i="7" s="1"/>
  <c r="N152" i="7"/>
  <c r="N274" i="7" s="1"/>
  <c r="N396" i="7" s="1"/>
  <c r="N518" i="7" s="1"/>
  <c r="N640" i="7" s="1"/>
  <c r="N762" i="7" s="1"/>
  <c r="M152" i="7"/>
  <c r="M274" i="7" s="1"/>
  <c r="M396" i="7" s="1"/>
  <c r="M518" i="7" s="1"/>
  <c r="M640" i="7" s="1"/>
  <c r="M762" i="7" s="1"/>
  <c r="L152" i="7"/>
  <c r="L274" i="7" s="1"/>
  <c r="N151" i="7"/>
  <c r="N273" i="7" s="1"/>
  <c r="N395" i="7" s="1"/>
  <c r="N517" i="7" s="1"/>
  <c r="N639" i="7" s="1"/>
  <c r="N761" i="7" s="1"/>
  <c r="M151" i="7"/>
  <c r="M273" i="7" s="1"/>
  <c r="M395" i="7" s="1"/>
  <c r="M517" i="7" s="1"/>
  <c r="M639" i="7" s="1"/>
  <c r="M761" i="7" s="1"/>
  <c r="L151" i="7"/>
  <c r="L273" i="7" s="1"/>
  <c r="N150" i="7"/>
  <c r="N272" i="7" s="1"/>
  <c r="N394" i="7" s="1"/>
  <c r="N516" i="7" s="1"/>
  <c r="N638" i="7" s="1"/>
  <c r="N760" i="7" s="1"/>
  <c r="M150" i="7"/>
  <c r="M272" i="7" s="1"/>
  <c r="M394" i="7" s="1"/>
  <c r="M516" i="7" s="1"/>
  <c r="M638" i="7" s="1"/>
  <c r="M760" i="7" s="1"/>
  <c r="L150" i="7"/>
  <c r="L272" i="7" s="1"/>
  <c r="N149" i="7"/>
  <c r="N271" i="7" s="1"/>
  <c r="N393" i="7" s="1"/>
  <c r="N515" i="7" s="1"/>
  <c r="N637" i="7" s="1"/>
  <c r="N759" i="7" s="1"/>
  <c r="M149" i="7"/>
  <c r="M271" i="7" s="1"/>
  <c r="M393" i="7" s="1"/>
  <c r="L149" i="7"/>
  <c r="L271" i="7" s="1"/>
  <c r="N148" i="7"/>
  <c r="N270" i="7" s="1"/>
  <c r="N392" i="7" s="1"/>
  <c r="N514" i="7" s="1"/>
  <c r="N636" i="7" s="1"/>
  <c r="N758" i="7" s="1"/>
  <c r="M148" i="7"/>
  <c r="M270" i="7" s="1"/>
  <c r="M392" i="7" s="1"/>
  <c r="L148" i="7"/>
  <c r="L270" i="7" s="1"/>
  <c r="N147" i="7"/>
  <c r="N269" i="7" s="1"/>
  <c r="N391" i="7" s="1"/>
  <c r="N513" i="7" s="1"/>
  <c r="N635" i="7" s="1"/>
  <c r="N757" i="7" s="1"/>
  <c r="M147" i="7"/>
  <c r="M269" i="7" s="1"/>
  <c r="M391" i="7" s="1"/>
  <c r="M513" i="7" s="1"/>
  <c r="M635" i="7" s="1"/>
  <c r="M757" i="7" s="1"/>
  <c r="L147" i="7"/>
  <c r="L269" i="7" s="1"/>
  <c r="N146" i="7"/>
  <c r="N268" i="7" s="1"/>
  <c r="N390" i="7" s="1"/>
  <c r="N512" i="7" s="1"/>
  <c r="N634" i="7" s="1"/>
  <c r="N756" i="7" s="1"/>
  <c r="M146" i="7"/>
  <c r="M268" i="7" s="1"/>
  <c r="M390" i="7" s="1"/>
  <c r="M512" i="7" s="1"/>
  <c r="M634" i="7" s="1"/>
  <c r="M756" i="7" s="1"/>
  <c r="L146" i="7"/>
  <c r="L268" i="7" s="1"/>
  <c r="N145" i="7"/>
  <c r="N267" i="7" s="1"/>
  <c r="N389" i="7" s="1"/>
  <c r="N511" i="7" s="1"/>
  <c r="N633" i="7" s="1"/>
  <c r="N755" i="7" s="1"/>
  <c r="M145" i="7"/>
  <c r="M267" i="7" s="1"/>
  <c r="M389" i="7" s="1"/>
  <c r="M511" i="7" s="1"/>
  <c r="M633" i="7" s="1"/>
  <c r="M755" i="7" s="1"/>
  <c r="L145" i="7"/>
  <c r="L267" i="7" s="1"/>
  <c r="N144" i="7"/>
  <c r="N266" i="7" s="1"/>
  <c r="N388" i="7" s="1"/>
  <c r="N510" i="7" s="1"/>
  <c r="N632" i="7" s="1"/>
  <c r="N754" i="7" s="1"/>
  <c r="M144" i="7"/>
  <c r="M266" i="7" s="1"/>
  <c r="M388" i="7" s="1"/>
  <c r="M510" i="7" s="1"/>
  <c r="M632" i="7" s="1"/>
  <c r="M754" i="7" s="1"/>
  <c r="L144" i="7"/>
  <c r="L266" i="7" s="1"/>
  <c r="N143" i="7"/>
  <c r="N265" i="7" s="1"/>
  <c r="N387" i="7" s="1"/>
  <c r="N509" i="7" s="1"/>
  <c r="N631" i="7" s="1"/>
  <c r="N753" i="7" s="1"/>
  <c r="M143" i="7"/>
  <c r="M265" i="7" s="1"/>
  <c r="M387" i="7" s="1"/>
  <c r="M509" i="7" s="1"/>
  <c r="M631" i="7" s="1"/>
  <c r="M753" i="7" s="1"/>
  <c r="L143" i="7"/>
  <c r="L265" i="7" s="1"/>
  <c r="N142" i="7"/>
  <c r="N264" i="7" s="1"/>
  <c r="N386" i="7" s="1"/>
  <c r="N508" i="7" s="1"/>
  <c r="N630" i="7" s="1"/>
  <c r="N752" i="7" s="1"/>
  <c r="M142" i="7"/>
  <c r="M264" i="7" s="1"/>
  <c r="M386" i="7" s="1"/>
  <c r="M508" i="7" s="1"/>
  <c r="M630" i="7" s="1"/>
  <c r="M752" i="7" s="1"/>
  <c r="L142" i="7"/>
  <c r="L264" i="7" s="1"/>
  <c r="N141" i="7"/>
  <c r="N263" i="7" s="1"/>
  <c r="M141" i="7"/>
  <c r="M263" i="7" s="1"/>
  <c r="L141" i="7"/>
  <c r="L263" i="7" s="1"/>
  <c r="G142" i="7"/>
  <c r="G264" i="7" s="1"/>
  <c r="H142" i="7"/>
  <c r="I142" i="7"/>
  <c r="I264" i="7" s="1"/>
  <c r="I386" i="7" s="1"/>
  <c r="I508" i="7" s="1"/>
  <c r="I630" i="7" s="1"/>
  <c r="I752" i="7" s="1"/>
  <c r="G143" i="7"/>
  <c r="H143" i="7"/>
  <c r="H265" i="7" s="1"/>
  <c r="H387" i="7" s="1"/>
  <c r="H509" i="7" s="1"/>
  <c r="H631" i="7" s="1"/>
  <c r="H753" i="7" s="1"/>
  <c r="I143" i="7"/>
  <c r="I265" i="7" s="1"/>
  <c r="I387" i="7" s="1"/>
  <c r="I509" i="7" s="1"/>
  <c r="I631" i="7" s="1"/>
  <c r="I753" i="7" s="1"/>
  <c r="G144" i="7"/>
  <c r="G266" i="7" s="1"/>
  <c r="H144" i="7"/>
  <c r="I144" i="7"/>
  <c r="I266" i="7" s="1"/>
  <c r="I388" i="7" s="1"/>
  <c r="I510" i="7" s="1"/>
  <c r="I632" i="7" s="1"/>
  <c r="I754" i="7" s="1"/>
  <c r="G145" i="7"/>
  <c r="H145" i="7"/>
  <c r="H267" i="7" s="1"/>
  <c r="H389" i="7" s="1"/>
  <c r="H511" i="7" s="1"/>
  <c r="H633" i="7" s="1"/>
  <c r="H755" i="7" s="1"/>
  <c r="I145" i="7"/>
  <c r="I267" i="7" s="1"/>
  <c r="I389" i="7" s="1"/>
  <c r="I511" i="7" s="1"/>
  <c r="I633" i="7" s="1"/>
  <c r="I755" i="7" s="1"/>
  <c r="G146" i="7"/>
  <c r="G268" i="7" s="1"/>
  <c r="H146" i="7"/>
  <c r="I146" i="7"/>
  <c r="I268" i="7" s="1"/>
  <c r="I390" i="7" s="1"/>
  <c r="I512" i="7" s="1"/>
  <c r="I634" i="7" s="1"/>
  <c r="I756" i="7" s="1"/>
  <c r="G147" i="7"/>
  <c r="H147" i="7"/>
  <c r="H269" i="7" s="1"/>
  <c r="H391" i="7" s="1"/>
  <c r="H513" i="7" s="1"/>
  <c r="H635" i="7" s="1"/>
  <c r="H757" i="7" s="1"/>
  <c r="I147" i="7"/>
  <c r="I269" i="7" s="1"/>
  <c r="I391" i="7" s="1"/>
  <c r="I513" i="7" s="1"/>
  <c r="I635" i="7" s="1"/>
  <c r="I757" i="7" s="1"/>
  <c r="G148" i="7"/>
  <c r="G270" i="7" s="1"/>
  <c r="H148" i="7"/>
  <c r="I148" i="7"/>
  <c r="I270" i="7" s="1"/>
  <c r="I392" i="7" s="1"/>
  <c r="I514" i="7" s="1"/>
  <c r="I636" i="7" s="1"/>
  <c r="I758" i="7" s="1"/>
  <c r="G149" i="7"/>
  <c r="H149" i="7"/>
  <c r="H271" i="7" s="1"/>
  <c r="H393" i="7" s="1"/>
  <c r="I149" i="7"/>
  <c r="I271" i="7" s="1"/>
  <c r="I393" i="7" s="1"/>
  <c r="I515" i="7" s="1"/>
  <c r="I637" i="7" s="1"/>
  <c r="I759" i="7" s="1"/>
  <c r="G150" i="7"/>
  <c r="G272" i="7" s="1"/>
  <c r="H150" i="7"/>
  <c r="I150" i="7"/>
  <c r="I272" i="7" s="1"/>
  <c r="I394" i="7" s="1"/>
  <c r="I516" i="7" s="1"/>
  <c r="I638" i="7" s="1"/>
  <c r="I760" i="7" s="1"/>
  <c r="G151" i="7"/>
  <c r="H151" i="7"/>
  <c r="H273" i="7" s="1"/>
  <c r="H395" i="7" s="1"/>
  <c r="H517" i="7" s="1"/>
  <c r="H639" i="7" s="1"/>
  <c r="H761" i="7" s="1"/>
  <c r="I151" i="7"/>
  <c r="I273" i="7" s="1"/>
  <c r="I395" i="7" s="1"/>
  <c r="I517" i="7" s="1"/>
  <c r="I639" i="7" s="1"/>
  <c r="I761" i="7" s="1"/>
  <c r="G152" i="7"/>
  <c r="G274" i="7" s="1"/>
  <c r="H152" i="7"/>
  <c r="I152" i="7"/>
  <c r="I274" i="7" s="1"/>
  <c r="I396" i="7" s="1"/>
  <c r="I518" i="7" s="1"/>
  <c r="I640" i="7" s="1"/>
  <c r="I762" i="7" s="1"/>
  <c r="G153" i="7"/>
  <c r="H153" i="7"/>
  <c r="H275" i="7" s="1"/>
  <c r="H397" i="7" s="1"/>
  <c r="H519" i="7" s="1"/>
  <c r="H641" i="7" s="1"/>
  <c r="H763" i="7" s="1"/>
  <c r="I153" i="7"/>
  <c r="I275" i="7" s="1"/>
  <c r="I397" i="7" s="1"/>
  <c r="I519" i="7" s="1"/>
  <c r="I641" i="7" s="1"/>
  <c r="I763" i="7" s="1"/>
  <c r="G154" i="7"/>
  <c r="G276" i="7" s="1"/>
  <c r="H154" i="7"/>
  <c r="I154" i="7"/>
  <c r="I276" i="7" s="1"/>
  <c r="I398" i="7" s="1"/>
  <c r="I520" i="7" s="1"/>
  <c r="I642" i="7" s="1"/>
  <c r="I764" i="7" s="1"/>
  <c r="G155" i="7"/>
  <c r="H155" i="7"/>
  <c r="H277" i="7" s="1"/>
  <c r="H399" i="7" s="1"/>
  <c r="H521" i="7" s="1"/>
  <c r="H643" i="7" s="1"/>
  <c r="H765" i="7" s="1"/>
  <c r="I155" i="7"/>
  <c r="I277" i="7" s="1"/>
  <c r="I399" i="7" s="1"/>
  <c r="I521" i="7" s="1"/>
  <c r="I643" i="7" s="1"/>
  <c r="I765" i="7" s="1"/>
  <c r="G156" i="7"/>
  <c r="G278" i="7" s="1"/>
  <c r="H156" i="7"/>
  <c r="I156" i="7"/>
  <c r="I278" i="7" s="1"/>
  <c r="I400" i="7" s="1"/>
  <c r="I522" i="7" s="1"/>
  <c r="I644" i="7" s="1"/>
  <c r="I766" i="7" s="1"/>
  <c r="G157" i="7"/>
  <c r="H157" i="7"/>
  <c r="H279" i="7" s="1"/>
  <c r="H401" i="7" s="1"/>
  <c r="H523" i="7" s="1"/>
  <c r="H645" i="7" s="1"/>
  <c r="H767" i="7" s="1"/>
  <c r="I157" i="7"/>
  <c r="I279" i="7" s="1"/>
  <c r="I401" i="7" s="1"/>
  <c r="I523" i="7" s="1"/>
  <c r="I645" i="7" s="1"/>
  <c r="I767" i="7" s="1"/>
  <c r="G158" i="7"/>
  <c r="G280" i="7" s="1"/>
  <c r="H158" i="7"/>
  <c r="I158" i="7"/>
  <c r="I280" i="7" s="1"/>
  <c r="I402" i="7" s="1"/>
  <c r="I524" i="7" s="1"/>
  <c r="I646" i="7" s="1"/>
  <c r="I768" i="7" s="1"/>
  <c r="G159" i="7"/>
  <c r="H159" i="7"/>
  <c r="H281" i="7" s="1"/>
  <c r="H403" i="7" s="1"/>
  <c r="H525" i="7" s="1"/>
  <c r="H647" i="7" s="1"/>
  <c r="H769" i="7" s="1"/>
  <c r="I159" i="7"/>
  <c r="I281" i="7" s="1"/>
  <c r="I403" i="7" s="1"/>
  <c r="I525" i="7" s="1"/>
  <c r="I647" i="7" s="1"/>
  <c r="I769" i="7" s="1"/>
  <c r="G160" i="7"/>
  <c r="G282" i="7" s="1"/>
  <c r="H160" i="7"/>
  <c r="I160" i="7"/>
  <c r="I282" i="7" s="1"/>
  <c r="I404" i="7" s="1"/>
  <c r="I526" i="7" s="1"/>
  <c r="I648" i="7" s="1"/>
  <c r="I770" i="7" s="1"/>
  <c r="G161" i="7"/>
  <c r="H161" i="7"/>
  <c r="H283" i="7" s="1"/>
  <c r="H405" i="7" s="1"/>
  <c r="H527" i="7" s="1"/>
  <c r="H649" i="7" s="1"/>
  <c r="H771" i="7" s="1"/>
  <c r="I161" i="7"/>
  <c r="I283" i="7" s="1"/>
  <c r="I405" i="7" s="1"/>
  <c r="I527" i="7" s="1"/>
  <c r="I649" i="7" s="1"/>
  <c r="I771" i="7" s="1"/>
  <c r="G162" i="7"/>
  <c r="G284" i="7" s="1"/>
  <c r="H162" i="7"/>
  <c r="I162" i="7"/>
  <c r="I284" i="7" s="1"/>
  <c r="I406" i="7" s="1"/>
  <c r="I528" i="7" s="1"/>
  <c r="I650" i="7" s="1"/>
  <c r="I772" i="7" s="1"/>
  <c r="G163" i="7"/>
  <c r="H163" i="7"/>
  <c r="H285" i="7" s="1"/>
  <c r="H407" i="7" s="1"/>
  <c r="H529" i="7" s="1"/>
  <c r="H651" i="7" s="1"/>
  <c r="H773" i="7" s="1"/>
  <c r="I163" i="7"/>
  <c r="I285" i="7" s="1"/>
  <c r="I407" i="7" s="1"/>
  <c r="I529" i="7" s="1"/>
  <c r="I651" i="7" s="1"/>
  <c r="I773" i="7" s="1"/>
  <c r="G164" i="7"/>
  <c r="G286" i="7" s="1"/>
  <c r="H164" i="7"/>
  <c r="I164" i="7"/>
  <c r="I286" i="7" s="1"/>
  <c r="I408" i="7" s="1"/>
  <c r="I530" i="7" s="1"/>
  <c r="I652" i="7" s="1"/>
  <c r="I774" i="7" s="1"/>
  <c r="G165" i="7"/>
  <c r="H165" i="7"/>
  <c r="H287" i="7" s="1"/>
  <c r="H409" i="7" s="1"/>
  <c r="H531" i="7" s="1"/>
  <c r="H653" i="7" s="1"/>
  <c r="H775" i="7" s="1"/>
  <c r="I165" i="7"/>
  <c r="I287" i="7" s="1"/>
  <c r="I409" i="7" s="1"/>
  <c r="I531" i="7" s="1"/>
  <c r="I653" i="7" s="1"/>
  <c r="I775" i="7" s="1"/>
  <c r="G166" i="7"/>
  <c r="G288" i="7" s="1"/>
  <c r="H166" i="7"/>
  <c r="I166" i="7"/>
  <c r="I288" i="7" s="1"/>
  <c r="I410" i="7" s="1"/>
  <c r="I532" i="7" s="1"/>
  <c r="I654" i="7" s="1"/>
  <c r="I776" i="7" s="1"/>
  <c r="G167" i="7"/>
  <c r="H167" i="7"/>
  <c r="H289" i="7" s="1"/>
  <c r="H411" i="7" s="1"/>
  <c r="H533" i="7" s="1"/>
  <c r="H655" i="7" s="1"/>
  <c r="H777" i="7" s="1"/>
  <c r="I167" i="7"/>
  <c r="I289" i="7" s="1"/>
  <c r="I411" i="7" s="1"/>
  <c r="I533" i="7" s="1"/>
  <c r="I655" i="7" s="1"/>
  <c r="I777" i="7" s="1"/>
  <c r="G168" i="7"/>
  <c r="G290" i="7" s="1"/>
  <c r="H168" i="7"/>
  <c r="I168" i="7"/>
  <c r="I290" i="7" s="1"/>
  <c r="I412" i="7" s="1"/>
  <c r="I534" i="7" s="1"/>
  <c r="I656" i="7" s="1"/>
  <c r="I778" i="7" s="1"/>
  <c r="G169" i="7"/>
  <c r="H169" i="7"/>
  <c r="H291" i="7" s="1"/>
  <c r="H413" i="7" s="1"/>
  <c r="H535" i="7" s="1"/>
  <c r="H657" i="7" s="1"/>
  <c r="H779" i="7" s="1"/>
  <c r="I169" i="7"/>
  <c r="I291" i="7" s="1"/>
  <c r="I413" i="7" s="1"/>
  <c r="I535" i="7" s="1"/>
  <c r="I657" i="7" s="1"/>
  <c r="I779" i="7" s="1"/>
  <c r="G170" i="7"/>
  <c r="G292" i="7" s="1"/>
  <c r="H170" i="7"/>
  <c r="I170" i="7"/>
  <c r="I292" i="7" s="1"/>
  <c r="I414" i="7" s="1"/>
  <c r="I536" i="7" s="1"/>
  <c r="I658" i="7" s="1"/>
  <c r="I780" i="7" s="1"/>
  <c r="H141" i="7"/>
  <c r="H263" i="7" s="1"/>
  <c r="I141" i="7"/>
  <c r="I263" i="7" s="1"/>
  <c r="G141" i="7"/>
  <c r="G263" i="7" s="1"/>
  <c r="D142" i="7"/>
  <c r="D264" i="7" s="1"/>
  <c r="D386" i="7" s="1"/>
  <c r="D508" i="7" s="1"/>
  <c r="D630" i="7" s="1"/>
  <c r="D752" i="7" s="1"/>
  <c r="E142" i="7"/>
  <c r="E264" i="7" s="1"/>
  <c r="E386" i="7" s="1"/>
  <c r="E508" i="7" s="1"/>
  <c r="E630" i="7" s="1"/>
  <c r="E752" i="7" s="1"/>
  <c r="D143" i="7"/>
  <c r="D265" i="7" s="1"/>
  <c r="D387" i="7" s="1"/>
  <c r="D509" i="7" s="1"/>
  <c r="D631" i="7" s="1"/>
  <c r="D753" i="7" s="1"/>
  <c r="E143" i="7"/>
  <c r="E265" i="7" s="1"/>
  <c r="E387" i="7" s="1"/>
  <c r="E509" i="7" s="1"/>
  <c r="E631" i="7" s="1"/>
  <c r="E753" i="7" s="1"/>
  <c r="D144" i="7"/>
  <c r="D266" i="7" s="1"/>
  <c r="D388" i="7" s="1"/>
  <c r="D510" i="7" s="1"/>
  <c r="D632" i="7" s="1"/>
  <c r="D754" i="7" s="1"/>
  <c r="E144" i="7"/>
  <c r="E266" i="7" s="1"/>
  <c r="E388" i="7" s="1"/>
  <c r="E510" i="7" s="1"/>
  <c r="E632" i="7" s="1"/>
  <c r="E754" i="7" s="1"/>
  <c r="D145" i="7"/>
  <c r="D267" i="7" s="1"/>
  <c r="D389" i="7" s="1"/>
  <c r="D511" i="7" s="1"/>
  <c r="D633" i="7" s="1"/>
  <c r="D755" i="7" s="1"/>
  <c r="E145" i="7"/>
  <c r="E267" i="7" s="1"/>
  <c r="E389" i="7" s="1"/>
  <c r="E511" i="7" s="1"/>
  <c r="E633" i="7" s="1"/>
  <c r="E755" i="7" s="1"/>
  <c r="D146" i="7"/>
  <c r="D268" i="7" s="1"/>
  <c r="D390" i="7" s="1"/>
  <c r="D512" i="7" s="1"/>
  <c r="D634" i="7" s="1"/>
  <c r="D756" i="7" s="1"/>
  <c r="E146" i="7"/>
  <c r="E268" i="7" s="1"/>
  <c r="E390" i="7" s="1"/>
  <c r="E512" i="7" s="1"/>
  <c r="E634" i="7" s="1"/>
  <c r="E756" i="7" s="1"/>
  <c r="D147" i="7"/>
  <c r="D269" i="7" s="1"/>
  <c r="D391" i="7" s="1"/>
  <c r="D513" i="7" s="1"/>
  <c r="D635" i="7" s="1"/>
  <c r="D757" i="7" s="1"/>
  <c r="E147" i="7"/>
  <c r="E269" i="7" s="1"/>
  <c r="E391" i="7" s="1"/>
  <c r="E513" i="7" s="1"/>
  <c r="E635" i="7" s="1"/>
  <c r="E757" i="7" s="1"/>
  <c r="D148" i="7"/>
  <c r="D270" i="7" s="1"/>
  <c r="D392" i="7" s="1"/>
  <c r="D514" i="7" s="1"/>
  <c r="D636" i="7" s="1"/>
  <c r="D758" i="7" s="1"/>
  <c r="E148" i="7"/>
  <c r="E270" i="7" s="1"/>
  <c r="E392" i="7" s="1"/>
  <c r="E514" i="7" s="1"/>
  <c r="E636" i="7" s="1"/>
  <c r="E758" i="7" s="1"/>
  <c r="D149" i="7"/>
  <c r="D271" i="7" s="1"/>
  <c r="D393" i="7" s="1"/>
  <c r="D515" i="7" s="1"/>
  <c r="D637" i="7" s="1"/>
  <c r="D759" i="7" s="1"/>
  <c r="E149" i="7"/>
  <c r="E271" i="7" s="1"/>
  <c r="E393" i="7" s="1"/>
  <c r="E515" i="7" s="1"/>
  <c r="E637" i="7" s="1"/>
  <c r="E759" i="7" s="1"/>
  <c r="D150" i="7"/>
  <c r="D272" i="7" s="1"/>
  <c r="D394" i="7" s="1"/>
  <c r="D516" i="7" s="1"/>
  <c r="D638" i="7" s="1"/>
  <c r="D760" i="7" s="1"/>
  <c r="E150" i="7"/>
  <c r="E272" i="7" s="1"/>
  <c r="E394" i="7" s="1"/>
  <c r="E516" i="7" s="1"/>
  <c r="E638" i="7" s="1"/>
  <c r="E760" i="7" s="1"/>
  <c r="D151" i="7"/>
  <c r="D273" i="7" s="1"/>
  <c r="D395" i="7" s="1"/>
  <c r="D517" i="7" s="1"/>
  <c r="D639" i="7" s="1"/>
  <c r="D761" i="7" s="1"/>
  <c r="E151" i="7"/>
  <c r="E273" i="7" s="1"/>
  <c r="E395" i="7" s="1"/>
  <c r="E517" i="7" s="1"/>
  <c r="E639" i="7" s="1"/>
  <c r="E761" i="7" s="1"/>
  <c r="D152" i="7"/>
  <c r="D274" i="7" s="1"/>
  <c r="D396" i="7" s="1"/>
  <c r="D518" i="7" s="1"/>
  <c r="D640" i="7" s="1"/>
  <c r="D762" i="7" s="1"/>
  <c r="E152" i="7"/>
  <c r="E274" i="7" s="1"/>
  <c r="E396" i="7" s="1"/>
  <c r="E518" i="7" s="1"/>
  <c r="E640" i="7" s="1"/>
  <c r="E762" i="7" s="1"/>
  <c r="D153" i="7"/>
  <c r="D275" i="7" s="1"/>
  <c r="D397" i="7" s="1"/>
  <c r="D519" i="7" s="1"/>
  <c r="D641" i="7" s="1"/>
  <c r="D763" i="7" s="1"/>
  <c r="E153" i="7"/>
  <c r="E275" i="7" s="1"/>
  <c r="E397" i="7" s="1"/>
  <c r="E519" i="7" s="1"/>
  <c r="E641" i="7" s="1"/>
  <c r="E763" i="7" s="1"/>
  <c r="D154" i="7"/>
  <c r="D276" i="7" s="1"/>
  <c r="D398" i="7" s="1"/>
  <c r="D520" i="7" s="1"/>
  <c r="D642" i="7" s="1"/>
  <c r="D764" i="7" s="1"/>
  <c r="E154" i="7"/>
  <c r="E276" i="7" s="1"/>
  <c r="E398" i="7" s="1"/>
  <c r="E520" i="7" s="1"/>
  <c r="E642" i="7" s="1"/>
  <c r="E764" i="7" s="1"/>
  <c r="D155" i="7"/>
  <c r="D277" i="7" s="1"/>
  <c r="D399" i="7" s="1"/>
  <c r="D521" i="7" s="1"/>
  <c r="D643" i="7" s="1"/>
  <c r="D765" i="7" s="1"/>
  <c r="E155" i="7"/>
  <c r="E277" i="7" s="1"/>
  <c r="E399" i="7" s="1"/>
  <c r="E521" i="7" s="1"/>
  <c r="E643" i="7" s="1"/>
  <c r="E765" i="7" s="1"/>
  <c r="D156" i="7"/>
  <c r="D278" i="7" s="1"/>
  <c r="D400" i="7" s="1"/>
  <c r="D522" i="7" s="1"/>
  <c r="D644" i="7" s="1"/>
  <c r="D766" i="7" s="1"/>
  <c r="E156" i="7"/>
  <c r="E278" i="7" s="1"/>
  <c r="E400" i="7" s="1"/>
  <c r="E522" i="7" s="1"/>
  <c r="E644" i="7" s="1"/>
  <c r="E766" i="7" s="1"/>
  <c r="D157" i="7"/>
  <c r="D279" i="7" s="1"/>
  <c r="D401" i="7" s="1"/>
  <c r="D523" i="7" s="1"/>
  <c r="D645" i="7" s="1"/>
  <c r="D767" i="7" s="1"/>
  <c r="E157" i="7"/>
  <c r="E279" i="7" s="1"/>
  <c r="E401" i="7" s="1"/>
  <c r="E523" i="7" s="1"/>
  <c r="E645" i="7" s="1"/>
  <c r="E767" i="7" s="1"/>
  <c r="D158" i="7"/>
  <c r="D280" i="7" s="1"/>
  <c r="D402" i="7" s="1"/>
  <c r="D524" i="7" s="1"/>
  <c r="D646" i="7" s="1"/>
  <c r="D768" i="7" s="1"/>
  <c r="E158" i="7"/>
  <c r="E280" i="7" s="1"/>
  <c r="E402" i="7" s="1"/>
  <c r="E524" i="7" s="1"/>
  <c r="E646" i="7" s="1"/>
  <c r="E768" i="7" s="1"/>
  <c r="D159" i="7"/>
  <c r="D281" i="7" s="1"/>
  <c r="D403" i="7" s="1"/>
  <c r="D525" i="7" s="1"/>
  <c r="D647" i="7" s="1"/>
  <c r="D769" i="7" s="1"/>
  <c r="E159" i="7"/>
  <c r="E281" i="7" s="1"/>
  <c r="E403" i="7" s="1"/>
  <c r="E525" i="7" s="1"/>
  <c r="E647" i="7" s="1"/>
  <c r="E769" i="7" s="1"/>
  <c r="D160" i="7"/>
  <c r="D282" i="7" s="1"/>
  <c r="D404" i="7" s="1"/>
  <c r="D526" i="7" s="1"/>
  <c r="D648" i="7" s="1"/>
  <c r="D770" i="7" s="1"/>
  <c r="E160" i="7"/>
  <c r="E282" i="7" s="1"/>
  <c r="E404" i="7" s="1"/>
  <c r="E526" i="7" s="1"/>
  <c r="E648" i="7" s="1"/>
  <c r="E770" i="7" s="1"/>
  <c r="D161" i="7"/>
  <c r="D283" i="7" s="1"/>
  <c r="D405" i="7" s="1"/>
  <c r="D527" i="7" s="1"/>
  <c r="D649" i="7" s="1"/>
  <c r="D771" i="7" s="1"/>
  <c r="E161" i="7"/>
  <c r="E283" i="7" s="1"/>
  <c r="E405" i="7" s="1"/>
  <c r="E527" i="7" s="1"/>
  <c r="E649" i="7" s="1"/>
  <c r="E771" i="7" s="1"/>
  <c r="D162" i="7"/>
  <c r="D284" i="7" s="1"/>
  <c r="D406" i="7" s="1"/>
  <c r="D528" i="7" s="1"/>
  <c r="D650" i="7" s="1"/>
  <c r="D772" i="7" s="1"/>
  <c r="E162" i="7"/>
  <c r="E284" i="7" s="1"/>
  <c r="E406" i="7" s="1"/>
  <c r="E528" i="7" s="1"/>
  <c r="E650" i="7" s="1"/>
  <c r="E772" i="7" s="1"/>
  <c r="D163" i="7"/>
  <c r="D285" i="7" s="1"/>
  <c r="D407" i="7" s="1"/>
  <c r="D529" i="7" s="1"/>
  <c r="D651" i="7" s="1"/>
  <c r="D773" i="7" s="1"/>
  <c r="E163" i="7"/>
  <c r="E285" i="7" s="1"/>
  <c r="E407" i="7" s="1"/>
  <c r="E529" i="7" s="1"/>
  <c r="E651" i="7" s="1"/>
  <c r="E773" i="7" s="1"/>
  <c r="D164" i="7"/>
  <c r="D286" i="7" s="1"/>
  <c r="D408" i="7" s="1"/>
  <c r="D530" i="7" s="1"/>
  <c r="D652" i="7" s="1"/>
  <c r="D774" i="7" s="1"/>
  <c r="E164" i="7"/>
  <c r="E286" i="7" s="1"/>
  <c r="E408" i="7" s="1"/>
  <c r="E530" i="7" s="1"/>
  <c r="E652" i="7" s="1"/>
  <c r="E774" i="7" s="1"/>
  <c r="D165" i="7"/>
  <c r="D287" i="7" s="1"/>
  <c r="D409" i="7" s="1"/>
  <c r="D531" i="7" s="1"/>
  <c r="D653" i="7" s="1"/>
  <c r="D775" i="7" s="1"/>
  <c r="E165" i="7"/>
  <c r="E287" i="7" s="1"/>
  <c r="E409" i="7" s="1"/>
  <c r="E531" i="7" s="1"/>
  <c r="E653" i="7" s="1"/>
  <c r="E775" i="7" s="1"/>
  <c r="D166" i="7"/>
  <c r="D288" i="7" s="1"/>
  <c r="D410" i="7" s="1"/>
  <c r="D532" i="7" s="1"/>
  <c r="D654" i="7" s="1"/>
  <c r="D776" i="7" s="1"/>
  <c r="E166" i="7"/>
  <c r="E288" i="7" s="1"/>
  <c r="E410" i="7" s="1"/>
  <c r="E532" i="7" s="1"/>
  <c r="E654" i="7" s="1"/>
  <c r="E776" i="7" s="1"/>
  <c r="D167" i="7"/>
  <c r="D289" i="7" s="1"/>
  <c r="D411" i="7" s="1"/>
  <c r="D533" i="7" s="1"/>
  <c r="D655" i="7" s="1"/>
  <c r="D777" i="7" s="1"/>
  <c r="E167" i="7"/>
  <c r="E289" i="7" s="1"/>
  <c r="E411" i="7" s="1"/>
  <c r="E533" i="7" s="1"/>
  <c r="E655" i="7" s="1"/>
  <c r="E777" i="7" s="1"/>
  <c r="D168" i="7"/>
  <c r="D290" i="7" s="1"/>
  <c r="D412" i="7" s="1"/>
  <c r="D534" i="7" s="1"/>
  <c r="D656" i="7" s="1"/>
  <c r="D778" i="7" s="1"/>
  <c r="E168" i="7"/>
  <c r="E290" i="7" s="1"/>
  <c r="E412" i="7" s="1"/>
  <c r="E534" i="7" s="1"/>
  <c r="E656" i="7" s="1"/>
  <c r="E778" i="7" s="1"/>
  <c r="D169" i="7"/>
  <c r="D291" i="7" s="1"/>
  <c r="D413" i="7" s="1"/>
  <c r="D535" i="7" s="1"/>
  <c r="D657" i="7" s="1"/>
  <c r="D779" i="7" s="1"/>
  <c r="E169" i="7"/>
  <c r="E291" i="7" s="1"/>
  <c r="E413" i="7" s="1"/>
  <c r="E535" i="7" s="1"/>
  <c r="E657" i="7" s="1"/>
  <c r="E779" i="7" s="1"/>
  <c r="D170" i="7"/>
  <c r="D292" i="7" s="1"/>
  <c r="D414" i="7" s="1"/>
  <c r="D536" i="7" s="1"/>
  <c r="D658" i="7" s="1"/>
  <c r="D780" i="7" s="1"/>
  <c r="E170" i="7"/>
  <c r="E292" i="7" s="1"/>
  <c r="E414" i="7" s="1"/>
  <c r="E536" i="7" s="1"/>
  <c r="E658" i="7" s="1"/>
  <c r="E780" i="7" s="1"/>
  <c r="E141" i="7"/>
  <c r="E263" i="7" s="1"/>
  <c r="E385" i="7" s="1"/>
  <c r="E507" i="7" s="1"/>
  <c r="E629" i="7" s="1"/>
  <c r="E751" i="7" s="1"/>
  <c r="D141" i="7"/>
  <c r="D263" i="7" s="1"/>
  <c r="D385" i="7" s="1"/>
  <c r="D507" i="7" s="1"/>
  <c r="D629" i="7" s="1"/>
  <c r="D751" i="7" s="1"/>
  <c r="O238" i="7"/>
  <c r="O234" i="7"/>
  <c r="O230" i="7"/>
  <c r="O222" i="7"/>
  <c r="O218" i="7"/>
  <c r="O214" i="7"/>
  <c r="J211" i="7"/>
  <c r="O202" i="7"/>
  <c r="O195" i="7"/>
  <c r="O190" i="7"/>
  <c r="O178" i="7"/>
  <c r="J176" i="7"/>
  <c r="O161" i="7"/>
  <c r="O169" i="7" l="1"/>
  <c r="O179" i="7"/>
  <c r="O199" i="7"/>
  <c r="J185" i="7"/>
  <c r="O145" i="7"/>
  <c r="O153" i="7"/>
  <c r="J177" i="7"/>
  <c r="M206" i="7"/>
  <c r="O216" i="7"/>
  <c r="O182" i="7"/>
  <c r="O187" i="7"/>
  <c r="J193" i="7"/>
  <c r="O198" i="7"/>
  <c r="J201" i="7"/>
  <c r="O203" i="7"/>
  <c r="H171" i="7"/>
  <c r="O149" i="7"/>
  <c r="O157" i="7"/>
  <c r="O165" i="7"/>
  <c r="O226" i="7"/>
  <c r="L241" i="7"/>
  <c r="O183" i="7"/>
  <c r="O186" i="7"/>
  <c r="J189" i="7"/>
  <c r="O191" i="7"/>
  <c r="O194" i="7"/>
  <c r="J197" i="7"/>
  <c r="J205" i="7"/>
  <c r="O143" i="7"/>
  <c r="O147" i="7"/>
  <c r="O151" i="7"/>
  <c r="O155" i="7"/>
  <c r="O159" i="7"/>
  <c r="O163" i="7"/>
  <c r="O167" i="7"/>
  <c r="H206" i="7"/>
  <c r="O220" i="7"/>
  <c r="O224" i="7"/>
  <c r="O228" i="7"/>
  <c r="O232" i="7"/>
  <c r="O236" i="7"/>
  <c r="O240" i="7"/>
  <c r="N241" i="7"/>
  <c r="J181" i="7"/>
  <c r="O141" i="7"/>
  <c r="M171" i="7"/>
  <c r="O142" i="7"/>
  <c r="O144" i="7"/>
  <c r="O146" i="7"/>
  <c r="O148" i="7"/>
  <c r="O150" i="7"/>
  <c r="O152" i="7"/>
  <c r="O154" i="7"/>
  <c r="O156" i="7"/>
  <c r="O158" i="7"/>
  <c r="O160" i="7"/>
  <c r="O162" i="7"/>
  <c r="O164" i="7"/>
  <c r="O166" i="7"/>
  <c r="O168" i="7"/>
  <c r="O170" i="7"/>
  <c r="L171" i="7"/>
  <c r="N171" i="7"/>
  <c r="O176" i="7"/>
  <c r="O177" i="7"/>
  <c r="J179" i="7"/>
  <c r="O180" i="7"/>
  <c r="O181" i="7"/>
  <c r="J183" i="7"/>
  <c r="O184" i="7"/>
  <c r="O185" i="7"/>
  <c r="S185" i="7" s="1"/>
  <c r="J187" i="7"/>
  <c r="O188" i="7"/>
  <c r="O189" i="7"/>
  <c r="J191" i="7"/>
  <c r="O192" i="7"/>
  <c r="O193" i="7"/>
  <c r="J195" i="7"/>
  <c r="V195" i="7" s="1"/>
  <c r="O196" i="7"/>
  <c r="O197" i="7"/>
  <c r="J199" i="7"/>
  <c r="O200" i="7"/>
  <c r="O201" i="7"/>
  <c r="J203" i="7"/>
  <c r="O204" i="7"/>
  <c r="O205" i="7"/>
  <c r="L206" i="7"/>
  <c r="N206" i="7"/>
  <c r="H241" i="7"/>
  <c r="I293" i="7"/>
  <c r="I385" i="7"/>
  <c r="G390" i="7"/>
  <c r="G388" i="7"/>
  <c r="G386" i="7"/>
  <c r="M293" i="7"/>
  <c r="M385" i="7"/>
  <c r="O264" i="7"/>
  <c r="L386" i="7"/>
  <c r="O266" i="7"/>
  <c r="L388" i="7"/>
  <c r="O268" i="7"/>
  <c r="L390" i="7"/>
  <c r="J263" i="7"/>
  <c r="G385" i="7"/>
  <c r="H385" i="7"/>
  <c r="O263" i="7"/>
  <c r="L385" i="7"/>
  <c r="N293" i="7"/>
  <c r="N385" i="7"/>
  <c r="O265" i="7"/>
  <c r="L387" i="7"/>
  <c r="O267" i="7"/>
  <c r="L389" i="7"/>
  <c r="J170" i="7"/>
  <c r="S170" i="7" s="1"/>
  <c r="H292" i="7"/>
  <c r="H414" i="7" s="1"/>
  <c r="H536" i="7" s="1"/>
  <c r="H658" i="7" s="1"/>
  <c r="H780" i="7" s="1"/>
  <c r="J169" i="7"/>
  <c r="S169" i="7" s="1"/>
  <c r="G291" i="7"/>
  <c r="J168" i="7"/>
  <c r="S168" i="7" s="1"/>
  <c r="H290" i="7"/>
  <c r="H412" i="7" s="1"/>
  <c r="H534" i="7" s="1"/>
  <c r="H656" i="7" s="1"/>
  <c r="H778" i="7" s="1"/>
  <c r="J167" i="7"/>
  <c r="S167" i="7" s="1"/>
  <c r="G289" i="7"/>
  <c r="J166" i="7"/>
  <c r="S166" i="7" s="1"/>
  <c r="H288" i="7"/>
  <c r="H410" i="7" s="1"/>
  <c r="H532" i="7" s="1"/>
  <c r="H654" i="7" s="1"/>
  <c r="H776" i="7" s="1"/>
  <c r="J165" i="7"/>
  <c r="S165" i="7" s="1"/>
  <c r="G287" i="7"/>
  <c r="J164" i="7"/>
  <c r="S164" i="7" s="1"/>
  <c r="H286" i="7"/>
  <c r="H408" i="7" s="1"/>
  <c r="H530" i="7" s="1"/>
  <c r="H652" i="7" s="1"/>
  <c r="H774" i="7" s="1"/>
  <c r="J163" i="7"/>
  <c r="S163" i="7" s="1"/>
  <c r="G285" i="7"/>
  <c r="J162" i="7"/>
  <c r="S162" i="7" s="1"/>
  <c r="H284" i="7"/>
  <c r="H406" i="7" s="1"/>
  <c r="H528" i="7" s="1"/>
  <c r="H650" i="7" s="1"/>
  <c r="H772" i="7" s="1"/>
  <c r="J161" i="7"/>
  <c r="S161" i="7" s="1"/>
  <c r="G283" i="7"/>
  <c r="J160" i="7"/>
  <c r="S160" i="7" s="1"/>
  <c r="H282" i="7"/>
  <c r="H404" i="7" s="1"/>
  <c r="H526" i="7" s="1"/>
  <c r="H648" i="7" s="1"/>
  <c r="H770" i="7" s="1"/>
  <c r="J159" i="7"/>
  <c r="S159" i="7" s="1"/>
  <c r="G281" i="7"/>
  <c r="J158" i="7"/>
  <c r="S158" i="7" s="1"/>
  <c r="H280" i="7"/>
  <c r="H402" i="7" s="1"/>
  <c r="H524" i="7" s="1"/>
  <c r="H646" i="7" s="1"/>
  <c r="H768" i="7" s="1"/>
  <c r="J157" i="7"/>
  <c r="S157" i="7" s="1"/>
  <c r="G279" i="7"/>
  <c r="J156" i="7"/>
  <c r="S156" i="7" s="1"/>
  <c r="H278" i="7"/>
  <c r="H400" i="7" s="1"/>
  <c r="H522" i="7" s="1"/>
  <c r="H644" i="7" s="1"/>
  <c r="H766" i="7" s="1"/>
  <c r="J155" i="7"/>
  <c r="S155" i="7" s="1"/>
  <c r="G277" i="7"/>
  <c r="J154" i="7"/>
  <c r="S154" i="7" s="1"/>
  <c r="H276" i="7"/>
  <c r="H398" i="7" s="1"/>
  <c r="H520" i="7" s="1"/>
  <c r="H642" i="7" s="1"/>
  <c r="H764" i="7" s="1"/>
  <c r="J153" i="7"/>
  <c r="S153" i="7" s="1"/>
  <c r="G275" i="7"/>
  <c r="J152" i="7"/>
  <c r="S152" i="7" s="1"/>
  <c r="H274" i="7"/>
  <c r="H396" i="7" s="1"/>
  <c r="H518" i="7" s="1"/>
  <c r="H640" i="7" s="1"/>
  <c r="H762" i="7" s="1"/>
  <c r="J151" i="7"/>
  <c r="S151" i="7" s="1"/>
  <c r="G273" i="7"/>
  <c r="J150" i="7"/>
  <c r="S150" i="7" s="1"/>
  <c r="H272" i="7"/>
  <c r="H394" i="7" s="1"/>
  <c r="H516" i="7" s="1"/>
  <c r="H638" i="7" s="1"/>
  <c r="H760" i="7" s="1"/>
  <c r="J149" i="7"/>
  <c r="S149" i="7" s="1"/>
  <c r="G271" i="7"/>
  <c r="J148" i="7"/>
  <c r="S148" i="7" s="1"/>
  <c r="H270" i="7"/>
  <c r="H392" i="7" s="1"/>
  <c r="J147" i="7"/>
  <c r="S147" i="7" s="1"/>
  <c r="J146" i="7"/>
  <c r="J145" i="7"/>
  <c r="S145" i="7" s="1"/>
  <c r="J144" i="7"/>
  <c r="G171" i="7"/>
  <c r="J142" i="7"/>
  <c r="O269" i="7"/>
  <c r="L391" i="7"/>
  <c r="M514" i="7"/>
  <c r="M636" i="7" s="1"/>
  <c r="M758" i="7" s="1"/>
  <c r="O271" i="7"/>
  <c r="L393" i="7"/>
  <c r="L515" i="7" s="1"/>
  <c r="O273" i="7"/>
  <c r="L395" i="7"/>
  <c r="O275" i="7"/>
  <c r="L397" i="7"/>
  <c r="O277" i="7"/>
  <c r="L399" i="7"/>
  <c r="O279" i="7"/>
  <c r="L401" i="7"/>
  <c r="O281" i="7"/>
  <c r="L403" i="7"/>
  <c r="O283" i="7"/>
  <c r="L405" i="7"/>
  <c r="O285" i="7"/>
  <c r="L407" i="7"/>
  <c r="O287" i="7"/>
  <c r="L409" i="7"/>
  <c r="O289" i="7"/>
  <c r="L411" i="7"/>
  <c r="O291" i="7"/>
  <c r="L413" i="7"/>
  <c r="G542" i="7"/>
  <c r="I420" i="7"/>
  <c r="J327" i="7"/>
  <c r="H449" i="7"/>
  <c r="H571" i="7" s="1"/>
  <c r="J204" i="7"/>
  <c r="S204" i="7" s="1"/>
  <c r="G326" i="7"/>
  <c r="G448" i="7" s="1"/>
  <c r="J325" i="7"/>
  <c r="H447" i="7"/>
  <c r="H569" i="7" s="1"/>
  <c r="J202" i="7"/>
  <c r="S202" i="7" s="1"/>
  <c r="G324" i="7"/>
  <c r="G446" i="7" s="1"/>
  <c r="H689" i="7"/>
  <c r="H811" i="7" s="1"/>
  <c r="J200" i="7"/>
  <c r="G322" i="7"/>
  <c r="H687" i="7"/>
  <c r="H809" i="7" s="1"/>
  <c r="J198" i="7"/>
  <c r="S198" i="7" s="1"/>
  <c r="G320" i="7"/>
  <c r="J196" i="7"/>
  <c r="S196" i="7" s="1"/>
  <c r="G318" i="7"/>
  <c r="J194" i="7"/>
  <c r="G316" i="7"/>
  <c r="J192" i="7"/>
  <c r="G314" i="7"/>
  <c r="J190" i="7"/>
  <c r="S190" i="7" s="1"/>
  <c r="G312" i="7"/>
  <c r="J188" i="7"/>
  <c r="S188" i="7" s="1"/>
  <c r="G310" i="7"/>
  <c r="H553" i="7"/>
  <c r="H675" i="7" s="1"/>
  <c r="H797" i="7" s="1"/>
  <c r="J186" i="7"/>
  <c r="S186" i="7" s="1"/>
  <c r="G308" i="7"/>
  <c r="H551" i="7"/>
  <c r="H673" i="7" s="1"/>
  <c r="H795" i="7" s="1"/>
  <c r="J184" i="7"/>
  <c r="G306" i="7"/>
  <c r="H549" i="7"/>
  <c r="J182" i="7"/>
  <c r="S182" i="7" s="1"/>
  <c r="G304" i="7"/>
  <c r="H547" i="7"/>
  <c r="H669" i="7" s="1"/>
  <c r="H791" i="7" s="1"/>
  <c r="J180" i="7"/>
  <c r="G302" i="7"/>
  <c r="H545" i="7"/>
  <c r="H667" i="7" s="1"/>
  <c r="H789" i="7" s="1"/>
  <c r="I206" i="7"/>
  <c r="I300" i="7"/>
  <c r="I422" i="7" s="1"/>
  <c r="I544" i="7" s="1"/>
  <c r="I666" i="7" s="1"/>
  <c r="I788" i="7" s="1"/>
  <c r="G206" i="7"/>
  <c r="G300" i="7"/>
  <c r="G328" i="7" s="1"/>
  <c r="H543" i="7"/>
  <c r="H665" i="7" s="1"/>
  <c r="H787" i="7" s="1"/>
  <c r="L542" i="7"/>
  <c r="N328" i="7"/>
  <c r="N420" i="7"/>
  <c r="O420" i="7" s="1"/>
  <c r="M543" i="7"/>
  <c r="M665" i="7" s="1"/>
  <c r="M787" i="7" s="1"/>
  <c r="O300" i="7"/>
  <c r="L422" i="7"/>
  <c r="L544" i="7" s="1"/>
  <c r="M545" i="7"/>
  <c r="M667" i="7" s="1"/>
  <c r="M789" i="7" s="1"/>
  <c r="O302" i="7"/>
  <c r="L424" i="7"/>
  <c r="L546" i="7" s="1"/>
  <c r="M547" i="7"/>
  <c r="M669" i="7" s="1"/>
  <c r="M791" i="7" s="1"/>
  <c r="O304" i="7"/>
  <c r="L426" i="7"/>
  <c r="L548" i="7" s="1"/>
  <c r="L670" i="7" s="1"/>
  <c r="L792" i="7" s="1"/>
  <c r="M549" i="7"/>
  <c r="O306" i="7"/>
  <c r="L428" i="7"/>
  <c r="L550" i="7" s="1"/>
  <c r="M551" i="7"/>
  <c r="M673" i="7" s="1"/>
  <c r="M795" i="7" s="1"/>
  <c r="O308" i="7"/>
  <c r="L430" i="7"/>
  <c r="L552" i="7" s="1"/>
  <c r="M553" i="7"/>
  <c r="M675" i="7" s="1"/>
  <c r="M797" i="7" s="1"/>
  <c r="O310" i="7"/>
  <c r="L432" i="7"/>
  <c r="O312" i="7"/>
  <c r="L434" i="7"/>
  <c r="O314" i="7"/>
  <c r="L436" i="7"/>
  <c r="O316" i="7"/>
  <c r="L438" i="7"/>
  <c r="O318" i="7"/>
  <c r="L440" i="7"/>
  <c r="M685" i="7"/>
  <c r="M807" i="7" s="1"/>
  <c r="O320" i="7"/>
  <c r="L442" i="7"/>
  <c r="M687" i="7"/>
  <c r="M809" i="7" s="1"/>
  <c r="O322" i="7"/>
  <c r="L444" i="7"/>
  <c r="M689" i="7"/>
  <c r="M811" i="7" s="1"/>
  <c r="L568" i="7"/>
  <c r="L690" i="7" s="1"/>
  <c r="L812" i="7" s="1"/>
  <c r="O325" i="7"/>
  <c r="W325" i="7" s="1"/>
  <c r="M447" i="7"/>
  <c r="M569" i="7" s="1"/>
  <c r="L570" i="7"/>
  <c r="L692" i="7" s="1"/>
  <c r="L814" i="7" s="1"/>
  <c r="O327" i="7"/>
  <c r="V327" i="7" s="1"/>
  <c r="M449" i="7"/>
  <c r="M571" i="7" s="1"/>
  <c r="G455" i="7"/>
  <c r="J455" i="7" s="1"/>
  <c r="H455" i="7"/>
  <c r="J240" i="7"/>
  <c r="S240" i="7" s="1"/>
  <c r="H362" i="7"/>
  <c r="J239" i="7"/>
  <c r="W239" i="7" s="1"/>
  <c r="G361" i="7"/>
  <c r="G483" i="7" s="1"/>
  <c r="J238" i="7"/>
  <c r="S238" i="7" s="1"/>
  <c r="H360" i="7"/>
  <c r="J237" i="7"/>
  <c r="V237" i="7" s="1"/>
  <c r="G359" i="7"/>
  <c r="G481" i="7" s="1"/>
  <c r="J236" i="7"/>
  <c r="S236" i="7" s="1"/>
  <c r="H358" i="7"/>
  <c r="J235" i="7"/>
  <c r="W235" i="7" s="1"/>
  <c r="G357" i="7"/>
  <c r="G479" i="7" s="1"/>
  <c r="J234" i="7"/>
  <c r="S234" i="7" s="1"/>
  <c r="H356" i="7"/>
  <c r="J233" i="7"/>
  <c r="G355" i="7"/>
  <c r="G477" i="7" s="1"/>
  <c r="J232" i="7"/>
  <c r="S232" i="7" s="1"/>
  <c r="H354" i="7"/>
  <c r="J231" i="7"/>
  <c r="V231" i="7" s="1"/>
  <c r="G353" i="7"/>
  <c r="G475" i="7" s="1"/>
  <c r="J230" i="7"/>
  <c r="S230" i="7" s="1"/>
  <c r="H352" i="7"/>
  <c r="J229" i="7"/>
  <c r="V229" i="7" s="1"/>
  <c r="G351" i="7"/>
  <c r="G473" i="7" s="1"/>
  <c r="J228" i="7"/>
  <c r="S228" i="7" s="1"/>
  <c r="H350" i="7"/>
  <c r="J227" i="7"/>
  <c r="V227" i="7" s="1"/>
  <c r="G349" i="7"/>
  <c r="G471" i="7" s="1"/>
  <c r="J226" i="7"/>
  <c r="S226" i="7" s="1"/>
  <c r="H348" i="7"/>
  <c r="J225" i="7"/>
  <c r="G347" i="7"/>
  <c r="G469" i="7" s="1"/>
  <c r="J224" i="7"/>
  <c r="S224" i="7" s="1"/>
  <c r="H346" i="7"/>
  <c r="J223" i="7"/>
  <c r="W223" i="7" s="1"/>
  <c r="G345" i="7"/>
  <c r="G467" i="7" s="1"/>
  <c r="J222" i="7"/>
  <c r="S222" i="7" s="1"/>
  <c r="H344" i="7"/>
  <c r="J221" i="7"/>
  <c r="V221" i="7" s="1"/>
  <c r="G343" i="7"/>
  <c r="G465" i="7" s="1"/>
  <c r="J220" i="7"/>
  <c r="S220" i="7" s="1"/>
  <c r="H342" i="7"/>
  <c r="J219" i="7"/>
  <c r="V219" i="7" s="1"/>
  <c r="G341" i="7"/>
  <c r="G463" i="7" s="1"/>
  <c r="J218" i="7"/>
  <c r="H340" i="7"/>
  <c r="J217" i="7"/>
  <c r="G339" i="7"/>
  <c r="G461" i="7" s="1"/>
  <c r="J216" i="7"/>
  <c r="H338" i="7"/>
  <c r="J215" i="7"/>
  <c r="G337" i="7"/>
  <c r="G459" i="7" s="1"/>
  <c r="J214" i="7"/>
  <c r="H336" i="7"/>
  <c r="I241" i="7"/>
  <c r="I335" i="7"/>
  <c r="I457" i="7" s="1"/>
  <c r="I579" i="7" s="1"/>
  <c r="I701" i="7" s="1"/>
  <c r="I823" i="7" s="1"/>
  <c r="G241" i="7"/>
  <c r="G335" i="7"/>
  <c r="G457" i="7" s="1"/>
  <c r="J212" i="7"/>
  <c r="H334" i="7"/>
  <c r="H363" i="7" s="1"/>
  <c r="O211" i="7"/>
  <c r="L333" i="7"/>
  <c r="N363" i="7"/>
  <c r="N455" i="7"/>
  <c r="M241" i="7"/>
  <c r="M334" i="7"/>
  <c r="O213" i="7"/>
  <c r="L335" i="7"/>
  <c r="L457" i="7" s="1"/>
  <c r="O336" i="7"/>
  <c r="M458" i="7"/>
  <c r="M580" i="7" s="1"/>
  <c r="O215" i="7"/>
  <c r="L337" i="7"/>
  <c r="L459" i="7" s="1"/>
  <c r="O338" i="7"/>
  <c r="M460" i="7"/>
  <c r="M582" i="7" s="1"/>
  <c r="O217" i="7"/>
  <c r="L339" i="7"/>
  <c r="L461" i="7" s="1"/>
  <c r="O340" i="7"/>
  <c r="M462" i="7"/>
  <c r="M584" i="7" s="1"/>
  <c r="O219" i="7"/>
  <c r="L341" i="7"/>
  <c r="L463" i="7" s="1"/>
  <c r="O342" i="7"/>
  <c r="M464" i="7"/>
  <c r="M586" i="7" s="1"/>
  <c r="O221" i="7"/>
  <c r="L343" i="7"/>
  <c r="L465" i="7" s="1"/>
  <c r="O344" i="7"/>
  <c r="M466" i="7"/>
  <c r="M588" i="7" s="1"/>
  <c r="O223" i="7"/>
  <c r="L345" i="7"/>
  <c r="L467" i="7" s="1"/>
  <c r="O346" i="7"/>
  <c r="M468" i="7"/>
  <c r="M590" i="7" s="1"/>
  <c r="O225" i="7"/>
  <c r="L347" i="7"/>
  <c r="L469" i="7" s="1"/>
  <c r="O348" i="7"/>
  <c r="M470" i="7"/>
  <c r="M592" i="7" s="1"/>
  <c r="O227" i="7"/>
  <c r="L349" i="7"/>
  <c r="L471" i="7" s="1"/>
  <c r="O350" i="7"/>
  <c r="M472" i="7"/>
  <c r="M594" i="7" s="1"/>
  <c r="O229" i="7"/>
  <c r="L351" i="7"/>
  <c r="L473" i="7" s="1"/>
  <c r="O352" i="7"/>
  <c r="M474" i="7"/>
  <c r="M596" i="7" s="1"/>
  <c r="M718" i="7" s="1"/>
  <c r="M840" i="7" s="1"/>
  <c r="O231" i="7"/>
  <c r="L353" i="7"/>
  <c r="L475" i="7" s="1"/>
  <c r="O354" i="7"/>
  <c r="M476" i="7"/>
  <c r="M598" i="7" s="1"/>
  <c r="M720" i="7" s="1"/>
  <c r="M842" i="7" s="1"/>
  <c r="O233" i="7"/>
  <c r="L355" i="7"/>
  <c r="L477" i="7" s="1"/>
  <c r="O356" i="7"/>
  <c r="M478" i="7"/>
  <c r="M600" i="7" s="1"/>
  <c r="M722" i="7" s="1"/>
  <c r="M844" i="7" s="1"/>
  <c r="O235" i="7"/>
  <c r="L357" i="7"/>
  <c r="L479" i="7" s="1"/>
  <c r="O358" i="7"/>
  <c r="M480" i="7"/>
  <c r="M602" i="7" s="1"/>
  <c r="M724" i="7" s="1"/>
  <c r="M846" i="7" s="1"/>
  <c r="O237" i="7"/>
  <c r="L359" i="7"/>
  <c r="L481" i="7" s="1"/>
  <c r="O360" i="7"/>
  <c r="M482" i="7"/>
  <c r="M604" i="7" s="1"/>
  <c r="M726" i="7" s="1"/>
  <c r="M848" i="7" s="1"/>
  <c r="O239" i="7"/>
  <c r="L361" i="7"/>
  <c r="L483" i="7" s="1"/>
  <c r="O362" i="7"/>
  <c r="M484" i="7"/>
  <c r="M606" i="7" s="1"/>
  <c r="M728" i="7" s="1"/>
  <c r="M850" i="7" s="1"/>
  <c r="H264" i="7"/>
  <c r="H386" i="7" s="1"/>
  <c r="H508" i="7" s="1"/>
  <c r="H630" i="7" s="1"/>
  <c r="H752" i="7" s="1"/>
  <c r="H266" i="7"/>
  <c r="H388" i="7" s="1"/>
  <c r="H510" i="7" s="1"/>
  <c r="H632" i="7" s="1"/>
  <c r="H754" i="7" s="1"/>
  <c r="H268" i="7"/>
  <c r="H390" i="7" s="1"/>
  <c r="H512" i="7" s="1"/>
  <c r="H634" i="7" s="1"/>
  <c r="H756" i="7" s="1"/>
  <c r="J292" i="7"/>
  <c r="G414" i="7"/>
  <c r="J290" i="7"/>
  <c r="G412" i="7"/>
  <c r="J288" i="7"/>
  <c r="G410" i="7"/>
  <c r="J286" i="7"/>
  <c r="G408" i="7"/>
  <c r="J284" i="7"/>
  <c r="G406" i="7"/>
  <c r="J282" i="7"/>
  <c r="G404" i="7"/>
  <c r="J280" i="7"/>
  <c r="G402" i="7"/>
  <c r="J278" i="7"/>
  <c r="G400" i="7"/>
  <c r="J276" i="7"/>
  <c r="G398" i="7"/>
  <c r="J274" i="7"/>
  <c r="G396" i="7"/>
  <c r="J272" i="7"/>
  <c r="G394" i="7"/>
  <c r="H515" i="7"/>
  <c r="H637" i="7" s="1"/>
  <c r="H759" i="7" s="1"/>
  <c r="J270" i="7"/>
  <c r="G392" i="7"/>
  <c r="G514" i="7" s="1"/>
  <c r="O270" i="7"/>
  <c r="V270" i="7" s="1"/>
  <c r="L392" i="7"/>
  <c r="L514" i="7" s="1"/>
  <c r="M515" i="7"/>
  <c r="M637" i="7" s="1"/>
  <c r="M759" i="7" s="1"/>
  <c r="O272" i="7"/>
  <c r="L394" i="7"/>
  <c r="O274" i="7"/>
  <c r="L396" i="7"/>
  <c r="O276" i="7"/>
  <c r="L398" i="7"/>
  <c r="O278" i="7"/>
  <c r="L400" i="7"/>
  <c r="O280" i="7"/>
  <c r="L402" i="7"/>
  <c r="O282" i="7"/>
  <c r="L404" i="7"/>
  <c r="O284" i="7"/>
  <c r="L406" i="7"/>
  <c r="O286" i="7"/>
  <c r="L408" i="7"/>
  <c r="O288" i="7"/>
  <c r="L410" i="7"/>
  <c r="O290" i="7"/>
  <c r="L412" i="7"/>
  <c r="O292" i="7"/>
  <c r="L414" i="7"/>
  <c r="H328" i="7"/>
  <c r="H420" i="7"/>
  <c r="G571" i="7"/>
  <c r="G693" i="7" s="1"/>
  <c r="G815" i="7" s="1"/>
  <c r="H448" i="7"/>
  <c r="H570" i="7" s="1"/>
  <c r="G569" i="7"/>
  <c r="G691" i="7" s="1"/>
  <c r="G813" i="7" s="1"/>
  <c r="H446" i="7"/>
  <c r="H568" i="7" s="1"/>
  <c r="J323" i="7"/>
  <c r="G445" i="7"/>
  <c r="H688" i="7"/>
  <c r="H810" i="7" s="1"/>
  <c r="J321" i="7"/>
  <c r="G443" i="7"/>
  <c r="H686" i="7"/>
  <c r="H808" i="7" s="1"/>
  <c r="J319" i="7"/>
  <c r="G441" i="7"/>
  <c r="J317" i="7"/>
  <c r="G439" i="7"/>
  <c r="J315" i="7"/>
  <c r="G437" i="7"/>
  <c r="J313" i="7"/>
  <c r="G435" i="7"/>
  <c r="J311" i="7"/>
  <c r="G433" i="7"/>
  <c r="J309" i="7"/>
  <c r="G431" i="7"/>
  <c r="G553" i="7" s="1"/>
  <c r="H552" i="7"/>
  <c r="H674" i="7" s="1"/>
  <c r="H796" i="7" s="1"/>
  <c r="J307" i="7"/>
  <c r="G429" i="7"/>
  <c r="G551" i="7" s="1"/>
  <c r="H550" i="7"/>
  <c r="H672" i="7" s="1"/>
  <c r="H794" i="7" s="1"/>
  <c r="J305" i="7"/>
  <c r="G427" i="7"/>
  <c r="G549" i="7" s="1"/>
  <c r="G671" i="7" s="1"/>
  <c r="G793" i="7" s="1"/>
  <c r="H548" i="7"/>
  <c r="J303" i="7"/>
  <c r="G425" i="7"/>
  <c r="G547" i="7" s="1"/>
  <c r="H546" i="7"/>
  <c r="H668" i="7" s="1"/>
  <c r="H790" i="7" s="1"/>
  <c r="J301" i="7"/>
  <c r="G423" i="7"/>
  <c r="G545" i="7" s="1"/>
  <c r="H544" i="7"/>
  <c r="H666" i="7" s="1"/>
  <c r="H788" i="7" s="1"/>
  <c r="J299" i="7"/>
  <c r="G421" i="7"/>
  <c r="G543" i="7" s="1"/>
  <c r="M328" i="7"/>
  <c r="M420" i="7"/>
  <c r="O299" i="7"/>
  <c r="L421" i="7"/>
  <c r="L543" i="7" s="1"/>
  <c r="O422" i="7"/>
  <c r="M544" i="7"/>
  <c r="M666" i="7" s="1"/>
  <c r="M788" i="7" s="1"/>
  <c r="O301" i="7"/>
  <c r="L423" i="7"/>
  <c r="L545" i="7" s="1"/>
  <c r="M546" i="7"/>
  <c r="M668" i="7" s="1"/>
  <c r="M790" i="7" s="1"/>
  <c r="O303" i="7"/>
  <c r="L425" i="7"/>
  <c r="L547" i="7" s="1"/>
  <c r="O426" i="7"/>
  <c r="M548" i="7"/>
  <c r="O305" i="7"/>
  <c r="L427" i="7"/>
  <c r="L549" i="7" s="1"/>
  <c r="L671" i="7" s="1"/>
  <c r="L793" i="7" s="1"/>
  <c r="M550" i="7"/>
  <c r="M672" i="7" s="1"/>
  <c r="M794" i="7" s="1"/>
  <c r="O307" i="7"/>
  <c r="L429" i="7"/>
  <c r="L551" i="7" s="1"/>
  <c r="M552" i="7"/>
  <c r="M674" i="7" s="1"/>
  <c r="M796" i="7" s="1"/>
  <c r="O309" i="7"/>
  <c r="L431" i="7"/>
  <c r="L553" i="7" s="1"/>
  <c r="O311" i="7"/>
  <c r="L433" i="7"/>
  <c r="O313" i="7"/>
  <c r="L435" i="7"/>
  <c r="O315" i="7"/>
  <c r="L437" i="7"/>
  <c r="O317" i="7"/>
  <c r="L439" i="7"/>
  <c r="O319" i="7"/>
  <c r="L441" i="7"/>
  <c r="M686" i="7"/>
  <c r="M808" i="7" s="1"/>
  <c r="O321" i="7"/>
  <c r="L443" i="7"/>
  <c r="M688" i="7"/>
  <c r="M810" i="7" s="1"/>
  <c r="O323" i="7"/>
  <c r="L445" i="7"/>
  <c r="O324" i="7"/>
  <c r="M446" i="7"/>
  <c r="M568" i="7" s="1"/>
  <c r="L569" i="7"/>
  <c r="L691" i="7" s="1"/>
  <c r="L813" i="7" s="1"/>
  <c r="O326" i="7"/>
  <c r="M448" i="7"/>
  <c r="M570" i="7" s="1"/>
  <c r="O449" i="7"/>
  <c r="L571" i="7"/>
  <c r="L693" i="7" s="1"/>
  <c r="L815" i="7" s="1"/>
  <c r="I363" i="7"/>
  <c r="I455" i="7"/>
  <c r="G606" i="7"/>
  <c r="J361" i="7"/>
  <c r="H483" i="7"/>
  <c r="H605" i="7" s="1"/>
  <c r="H727" i="7" s="1"/>
  <c r="H849" i="7" s="1"/>
  <c r="G604" i="7"/>
  <c r="J359" i="7"/>
  <c r="H481" i="7"/>
  <c r="H603" i="7" s="1"/>
  <c r="H725" i="7" s="1"/>
  <c r="H847" i="7" s="1"/>
  <c r="G602" i="7"/>
  <c r="J357" i="7"/>
  <c r="H479" i="7"/>
  <c r="H601" i="7" s="1"/>
  <c r="H723" i="7" s="1"/>
  <c r="H845" i="7" s="1"/>
  <c r="G600" i="7"/>
  <c r="J355" i="7"/>
  <c r="H477" i="7"/>
  <c r="H599" i="7" s="1"/>
  <c r="H721" i="7" s="1"/>
  <c r="H843" i="7" s="1"/>
  <c r="G598" i="7"/>
  <c r="J353" i="7"/>
  <c r="H475" i="7"/>
  <c r="H597" i="7" s="1"/>
  <c r="H719" i="7" s="1"/>
  <c r="H841" i="7" s="1"/>
  <c r="G596" i="7"/>
  <c r="J351" i="7"/>
  <c r="H473" i="7"/>
  <c r="H595" i="7" s="1"/>
  <c r="H717" i="7" s="1"/>
  <c r="H839" i="7" s="1"/>
  <c r="G594" i="7"/>
  <c r="G716" i="7" s="1"/>
  <c r="G838" i="7" s="1"/>
  <c r="J349" i="7"/>
  <c r="H471" i="7"/>
  <c r="H593" i="7" s="1"/>
  <c r="G592" i="7"/>
  <c r="G714" i="7" s="1"/>
  <c r="G836" i="7" s="1"/>
  <c r="J347" i="7"/>
  <c r="H469" i="7"/>
  <c r="H591" i="7" s="1"/>
  <c r="G590" i="7"/>
  <c r="G712" i="7" s="1"/>
  <c r="G834" i="7" s="1"/>
  <c r="J345" i="7"/>
  <c r="H467" i="7"/>
  <c r="H589" i="7" s="1"/>
  <c r="G588" i="7"/>
  <c r="G710" i="7" s="1"/>
  <c r="G832" i="7" s="1"/>
  <c r="H465" i="7"/>
  <c r="H587" i="7" s="1"/>
  <c r="G586" i="7"/>
  <c r="G708" i="7" s="1"/>
  <c r="G830" i="7" s="1"/>
  <c r="J341" i="7"/>
  <c r="H463" i="7"/>
  <c r="H585" i="7" s="1"/>
  <c r="G584" i="7"/>
  <c r="G706" i="7" s="1"/>
  <c r="G828" i="7" s="1"/>
  <c r="J339" i="7"/>
  <c r="H461" i="7"/>
  <c r="H583" i="7" s="1"/>
  <c r="G582" i="7"/>
  <c r="G704" i="7" s="1"/>
  <c r="G826" i="7" s="1"/>
  <c r="J337" i="7"/>
  <c r="H459" i="7"/>
  <c r="H581" i="7" s="1"/>
  <c r="G580" i="7"/>
  <c r="G702" i="7" s="1"/>
  <c r="G824" i="7" s="1"/>
  <c r="J335" i="7"/>
  <c r="H457" i="7"/>
  <c r="H579" i="7" s="1"/>
  <c r="G578" i="7"/>
  <c r="G700" i="7" s="1"/>
  <c r="G822" i="7" s="1"/>
  <c r="M363" i="7"/>
  <c r="M455" i="7"/>
  <c r="L578" i="7"/>
  <c r="L700" i="7" s="1"/>
  <c r="L822" i="7" s="1"/>
  <c r="O335" i="7"/>
  <c r="V335" i="7" s="1"/>
  <c r="M457" i="7"/>
  <c r="M579" i="7" s="1"/>
  <c r="O458" i="7"/>
  <c r="L580" i="7"/>
  <c r="L702" i="7" s="1"/>
  <c r="L824" i="7" s="1"/>
  <c r="O337" i="7"/>
  <c r="M459" i="7"/>
  <c r="M581" i="7" s="1"/>
  <c r="O460" i="7"/>
  <c r="L582" i="7"/>
  <c r="L704" i="7" s="1"/>
  <c r="L826" i="7" s="1"/>
  <c r="O339" i="7"/>
  <c r="M461" i="7"/>
  <c r="M583" i="7" s="1"/>
  <c r="O462" i="7"/>
  <c r="L584" i="7"/>
  <c r="L706" i="7" s="1"/>
  <c r="L828" i="7" s="1"/>
  <c r="M463" i="7"/>
  <c r="M585" i="7" s="1"/>
  <c r="L586" i="7"/>
  <c r="L708" i="7" s="1"/>
  <c r="L830" i="7" s="1"/>
  <c r="M465" i="7"/>
  <c r="M587" i="7" s="1"/>
  <c r="L588" i="7"/>
  <c r="L710" i="7" s="1"/>
  <c r="L832" i="7" s="1"/>
  <c r="M467" i="7"/>
  <c r="M589" i="7" s="1"/>
  <c r="L590" i="7"/>
  <c r="L712" i="7" s="1"/>
  <c r="L834" i="7" s="1"/>
  <c r="M469" i="7"/>
  <c r="M591" i="7" s="1"/>
  <c r="L592" i="7"/>
  <c r="L714" i="7" s="1"/>
  <c r="L836" i="7" s="1"/>
  <c r="M471" i="7"/>
  <c r="M593" i="7" s="1"/>
  <c r="L594" i="7"/>
  <c r="L716" i="7" s="1"/>
  <c r="L838" i="7" s="1"/>
  <c r="M473" i="7"/>
  <c r="M595" i="7" s="1"/>
  <c r="M717" i="7" s="1"/>
  <c r="M839" i="7" s="1"/>
  <c r="L596" i="7"/>
  <c r="M475" i="7"/>
  <c r="M597" i="7" s="1"/>
  <c r="M719" i="7" s="1"/>
  <c r="M841" i="7" s="1"/>
  <c r="L598" i="7"/>
  <c r="M477" i="7"/>
  <c r="M599" i="7" s="1"/>
  <c r="M721" i="7" s="1"/>
  <c r="M843" i="7" s="1"/>
  <c r="L600" i="7"/>
  <c r="M479" i="7"/>
  <c r="M601" i="7" s="1"/>
  <c r="M723" i="7" s="1"/>
  <c r="M845" i="7" s="1"/>
  <c r="L602" i="7"/>
  <c r="M481" i="7"/>
  <c r="M603" i="7" s="1"/>
  <c r="M725" i="7" s="1"/>
  <c r="M847" i="7" s="1"/>
  <c r="L604" i="7"/>
  <c r="M483" i="7"/>
  <c r="M605" i="7" s="1"/>
  <c r="M727" i="7" s="1"/>
  <c r="M849" i="7" s="1"/>
  <c r="L606" i="7"/>
  <c r="G265" i="7"/>
  <c r="G267" i="7"/>
  <c r="G269" i="7"/>
  <c r="O385" i="7"/>
  <c r="J420" i="7"/>
  <c r="V263" i="7"/>
  <c r="V276" i="7"/>
  <c r="V284" i="7"/>
  <c r="L293" i="7"/>
  <c r="L328" i="7"/>
  <c r="O298" i="7"/>
  <c r="W319" i="7"/>
  <c r="W263" i="7"/>
  <c r="J298" i="7"/>
  <c r="V299" i="7"/>
  <c r="V307" i="7"/>
  <c r="V319" i="7"/>
  <c r="W335" i="7"/>
  <c r="W337" i="7"/>
  <c r="V337" i="7"/>
  <c r="W339" i="7"/>
  <c r="V325" i="7"/>
  <c r="W327" i="7"/>
  <c r="J333" i="7"/>
  <c r="O333" i="7"/>
  <c r="W211" i="7"/>
  <c r="O241" i="7"/>
  <c r="V240" i="7"/>
  <c r="V233" i="7"/>
  <c r="V225" i="7"/>
  <c r="V216" i="7"/>
  <c r="W215" i="7"/>
  <c r="V214" i="7"/>
  <c r="W214" i="7"/>
  <c r="W216" i="7"/>
  <c r="W218" i="7"/>
  <c r="W227" i="7"/>
  <c r="J213" i="7"/>
  <c r="V213" i="7" s="1"/>
  <c r="V177" i="7"/>
  <c r="V189" i="7"/>
  <c r="W205" i="7"/>
  <c r="V202" i="7"/>
  <c r="V198" i="7"/>
  <c r="W186" i="7"/>
  <c r="W180" i="7"/>
  <c r="W198" i="7"/>
  <c r="W202" i="7"/>
  <c r="J178" i="7"/>
  <c r="W179" i="7"/>
  <c r="W183" i="7"/>
  <c r="W189" i="7"/>
  <c r="V169" i="7"/>
  <c r="V165" i="7"/>
  <c r="V161" i="7"/>
  <c r="V157" i="7"/>
  <c r="V153" i="7"/>
  <c r="V149" i="7"/>
  <c r="V145" i="7"/>
  <c r="V142" i="7"/>
  <c r="J143" i="7"/>
  <c r="I171" i="7"/>
  <c r="J141" i="7"/>
  <c r="W142" i="7"/>
  <c r="W145" i="7"/>
  <c r="W149" i="7"/>
  <c r="W153" i="7"/>
  <c r="W157" i="7"/>
  <c r="W161" i="7"/>
  <c r="W165" i="7"/>
  <c r="W169" i="7"/>
  <c r="V176" i="7"/>
  <c r="W177" i="7"/>
  <c r="V178" i="7"/>
  <c r="V186" i="7"/>
  <c r="W176" i="7"/>
  <c r="V193" i="7"/>
  <c r="V197" i="7"/>
  <c r="V199" i="7"/>
  <c r="V201" i="7"/>
  <c r="V205" i="7"/>
  <c r="V211" i="7"/>
  <c r="V220" i="7"/>
  <c r="W224" i="7"/>
  <c r="W228" i="7"/>
  <c r="W232" i="7"/>
  <c r="W236" i="7"/>
  <c r="W238" i="7"/>
  <c r="W240" i="7"/>
  <c r="W219" i="7" l="1"/>
  <c r="V190" i="7"/>
  <c r="W231" i="7"/>
  <c r="X216" i="7"/>
  <c r="V223" i="7"/>
  <c r="V239" i="7"/>
  <c r="V303" i="7"/>
  <c r="V311" i="7"/>
  <c r="V179" i="7"/>
  <c r="W194" i="7"/>
  <c r="J385" i="7"/>
  <c r="W213" i="7"/>
  <c r="X213" i="7" s="1"/>
  <c r="W212" i="7"/>
  <c r="V235" i="7"/>
  <c r="V301" i="7"/>
  <c r="V203" i="7"/>
  <c r="W197" i="7"/>
  <c r="V192" i="7"/>
  <c r="W187" i="7"/>
  <c r="V144" i="7"/>
  <c r="X144" i="7" s="1"/>
  <c r="S215" i="7"/>
  <c r="V215" i="7"/>
  <c r="X215" i="7" s="1"/>
  <c r="W178" i="7"/>
  <c r="S178" i="7"/>
  <c r="V212" i="7"/>
  <c r="V298" i="7"/>
  <c r="S337" i="7"/>
  <c r="V218" i="7"/>
  <c r="S345" i="7"/>
  <c r="S361" i="7"/>
  <c r="W353" i="7"/>
  <c r="O484" i="7"/>
  <c r="O361" i="7"/>
  <c r="W361" i="7" s="1"/>
  <c r="O482" i="7"/>
  <c r="O359" i="7"/>
  <c r="O480" i="7"/>
  <c r="O357" i="7"/>
  <c r="W357" i="7" s="1"/>
  <c r="O478" i="7"/>
  <c r="O355" i="7"/>
  <c r="O476" i="7"/>
  <c r="O353" i="7"/>
  <c r="S353" i="7" s="1"/>
  <c r="O474" i="7"/>
  <c r="O351" i="7"/>
  <c r="O472" i="7"/>
  <c r="O349" i="7"/>
  <c r="W349" i="7" s="1"/>
  <c r="O470" i="7"/>
  <c r="O347" i="7"/>
  <c r="S347" i="7" s="1"/>
  <c r="O468" i="7"/>
  <c r="O345" i="7"/>
  <c r="W345" i="7" s="1"/>
  <c r="O466" i="7"/>
  <c r="O343" i="7"/>
  <c r="O464" i="7"/>
  <c r="O341" i="7"/>
  <c r="W341" i="7" s="1"/>
  <c r="J343" i="7"/>
  <c r="S343" i="7" s="1"/>
  <c r="S219" i="7"/>
  <c r="S341" i="7"/>
  <c r="S181" i="7"/>
  <c r="W192" i="7"/>
  <c r="X192" i="7" s="1"/>
  <c r="V182" i="7"/>
  <c r="W182" i="7"/>
  <c r="X182" i="7" s="1"/>
  <c r="V313" i="7"/>
  <c r="V309" i="7"/>
  <c r="O430" i="7"/>
  <c r="S303" i="7"/>
  <c r="S307" i="7"/>
  <c r="X327" i="7"/>
  <c r="S184" i="7"/>
  <c r="S192" i="7"/>
  <c r="S194" i="7"/>
  <c r="S325" i="7"/>
  <c r="W201" i="7"/>
  <c r="X201" i="7" s="1"/>
  <c r="W193" i="7"/>
  <c r="X193" i="7" s="1"/>
  <c r="S197" i="7"/>
  <c r="S272" i="7"/>
  <c r="S274" i="7"/>
  <c r="S276" i="7"/>
  <c r="S278" i="7"/>
  <c r="S280" i="7"/>
  <c r="S282" i="7"/>
  <c r="S284" i="7"/>
  <c r="S286" i="7"/>
  <c r="S288" i="7"/>
  <c r="S290" i="7"/>
  <c r="S292" i="7"/>
  <c r="W167" i="7"/>
  <c r="W163" i="7"/>
  <c r="W159" i="7"/>
  <c r="X159" i="7" s="1"/>
  <c r="W155" i="7"/>
  <c r="W151" i="7"/>
  <c r="W147" i="7"/>
  <c r="W144" i="7"/>
  <c r="V147" i="7"/>
  <c r="V151" i="7"/>
  <c r="V155" i="7"/>
  <c r="V159" i="7"/>
  <c r="V163" i="7"/>
  <c r="V167" i="7"/>
  <c r="V290" i="7"/>
  <c r="V280" i="7"/>
  <c r="V272" i="7"/>
  <c r="G293" i="7"/>
  <c r="M243" i="7"/>
  <c r="S144" i="7"/>
  <c r="V146" i="7"/>
  <c r="O171" i="7"/>
  <c r="S233" i="7"/>
  <c r="S237" i="7"/>
  <c r="S239" i="7"/>
  <c r="S221" i="7"/>
  <c r="S223" i="7"/>
  <c r="S225" i="7"/>
  <c r="S227" i="7"/>
  <c r="S229" i="7"/>
  <c r="S231" i="7"/>
  <c r="S235" i="7"/>
  <c r="W234" i="7"/>
  <c r="W230" i="7"/>
  <c r="W226" i="7"/>
  <c r="W222" i="7"/>
  <c r="W220" i="7"/>
  <c r="X220" i="7" s="1"/>
  <c r="W237" i="7"/>
  <c r="X237" i="7" s="1"/>
  <c r="W233" i="7"/>
  <c r="X233" i="7" s="1"/>
  <c r="W229" i="7"/>
  <c r="X229" i="7" s="1"/>
  <c r="W225" i="7"/>
  <c r="X225" i="7" s="1"/>
  <c r="W221" i="7"/>
  <c r="X221" i="7" s="1"/>
  <c r="V222" i="7"/>
  <c r="V224" i="7"/>
  <c r="V226" i="7"/>
  <c r="V228" i="7"/>
  <c r="V230" i="7"/>
  <c r="V232" i="7"/>
  <c r="V234" i="7"/>
  <c r="X234" i="7" s="1"/>
  <c r="V236" i="7"/>
  <c r="V238" i="7"/>
  <c r="X238" i="7" s="1"/>
  <c r="V361" i="7"/>
  <c r="V357" i="7"/>
  <c r="X357" i="7" s="1"/>
  <c r="V353" i="7"/>
  <c r="V349" i="7"/>
  <c r="V345" i="7"/>
  <c r="S351" i="7"/>
  <c r="S355" i="7"/>
  <c r="S359" i="7"/>
  <c r="V321" i="7"/>
  <c r="S321" i="7"/>
  <c r="V188" i="7"/>
  <c r="V184" i="7"/>
  <c r="W184" i="7"/>
  <c r="W190" i="7"/>
  <c r="V194" i="7"/>
  <c r="O447" i="7"/>
  <c r="O428" i="7"/>
  <c r="S305" i="7"/>
  <c r="S309" i="7"/>
  <c r="S311" i="7"/>
  <c r="S313" i="7"/>
  <c r="S315" i="7"/>
  <c r="S317" i="7"/>
  <c r="S319" i="7"/>
  <c r="S323" i="7"/>
  <c r="V200" i="7"/>
  <c r="S200" i="7"/>
  <c r="W203" i="7"/>
  <c r="S203" i="7"/>
  <c r="W195" i="7"/>
  <c r="X195" i="7" s="1"/>
  <c r="S195" i="7"/>
  <c r="V187" i="7"/>
  <c r="S187" i="7"/>
  <c r="S205" i="7"/>
  <c r="S189" i="7"/>
  <c r="S193" i="7"/>
  <c r="S327" i="7"/>
  <c r="W199" i="7"/>
  <c r="X199" i="7" s="1"/>
  <c r="S199" i="7"/>
  <c r="W191" i="7"/>
  <c r="S191" i="7"/>
  <c r="V183" i="7"/>
  <c r="X183" i="7" s="1"/>
  <c r="S183" i="7"/>
  <c r="S201" i="7"/>
  <c r="W170" i="7"/>
  <c r="W168" i="7"/>
  <c r="W166" i="7"/>
  <c r="W164" i="7"/>
  <c r="W162" i="7"/>
  <c r="W160" i="7"/>
  <c r="W158" i="7"/>
  <c r="W156" i="7"/>
  <c r="W154" i="7"/>
  <c r="W152" i="7"/>
  <c r="W150" i="7"/>
  <c r="W148" i="7"/>
  <c r="W146" i="7"/>
  <c r="J171" i="7"/>
  <c r="V143" i="7"/>
  <c r="V148" i="7"/>
  <c r="V150" i="7"/>
  <c r="V152" i="7"/>
  <c r="V154" i="7"/>
  <c r="V156" i="7"/>
  <c r="V158" i="7"/>
  <c r="V160" i="7"/>
  <c r="V162" i="7"/>
  <c r="V164" i="7"/>
  <c r="V166" i="7"/>
  <c r="V168" i="7"/>
  <c r="V170" i="7"/>
  <c r="V292" i="7"/>
  <c r="V288" i="7"/>
  <c r="V282" i="7"/>
  <c r="V278" i="7"/>
  <c r="V274" i="7"/>
  <c r="W292" i="7"/>
  <c r="W290" i="7"/>
  <c r="W288" i="7"/>
  <c r="W286" i="7"/>
  <c r="W284" i="7"/>
  <c r="W282" i="7"/>
  <c r="W280" i="7"/>
  <c r="X280" i="7" s="1"/>
  <c r="W278" i="7"/>
  <c r="O393" i="7"/>
  <c r="S270" i="7"/>
  <c r="S146" i="7"/>
  <c r="V217" i="7"/>
  <c r="W217" i="7"/>
  <c r="V339" i="7"/>
  <c r="X339" i="7" s="1"/>
  <c r="O424" i="7"/>
  <c r="V180" i="7"/>
  <c r="X180" i="7" s="1"/>
  <c r="V204" i="7"/>
  <c r="V196" i="7"/>
  <c r="W188" i="7"/>
  <c r="O206" i="7"/>
  <c r="O243" i="7" s="1"/>
  <c r="X325" i="7"/>
  <c r="V323" i="7"/>
  <c r="W323" i="7"/>
  <c r="V315" i="7"/>
  <c r="W317" i="7"/>
  <c r="O328" i="7"/>
  <c r="V286" i="7"/>
  <c r="X286" i="7" s="1"/>
  <c r="V191" i="7"/>
  <c r="X191" i="7" s="1"/>
  <c r="W185" i="7"/>
  <c r="W204" i="7"/>
  <c r="W200" i="7"/>
  <c r="W196" i="7"/>
  <c r="V185" i="7"/>
  <c r="V317" i="7"/>
  <c r="J324" i="7"/>
  <c r="S324" i="7" s="1"/>
  <c r="J447" i="7"/>
  <c r="S447" i="7" s="1"/>
  <c r="J326" i="7"/>
  <c r="S326" i="7" s="1"/>
  <c r="J449" i="7"/>
  <c r="S449" i="7" s="1"/>
  <c r="L243" i="7"/>
  <c r="V181" i="7"/>
  <c r="X179" i="7"/>
  <c r="W181" i="7"/>
  <c r="V305" i="7"/>
  <c r="V141" i="7"/>
  <c r="W141" i="7"/>
  <c r="X169" i="7"/>
  <c r="X167" i="7"/>
  <c r="X165" i="7"/>
  <c r="X161" i="7"/>
  <c r="X157" i="7"/>
  <c r="X153" i="7"/>
  <c r="X151" i="7"/>
  <c r="X149" i="7"/>
  <c r="X142" i="7"/>
  <c r="X240" i="7"/>
  <c r="X236" i="7"/>
  <c r="X232" i="7"/>
  <c r="X228" i="7"/>
  <c r="X224" i="7"/>
  <c r="X284" i="7"/>
  <c r="X337" i="7"/>
  <c r="X145" i="7"/>
  <c r="W143" i="7"/>
  <c r="X143" i="7" s="1"/>
  <c r="N243" i="7"/>
  <c r="I243" i="7"/>
  <c r="J206" i="7"/>
  <c r="X214" i="7"/>
  <c r="X319" i="7"/>
  <c r="W315" i="7"/>
  <c r="W313" i="7"/>
  <c r="X212" i="7"/>
  <c r="X189" i="7"/>
  <c r="V341" i="7"/>
  <c r="X341" i="7" s="1"/>
  <c r="G243" i="7"/>
  <c r="X218" i="7"/>
  <c r="X335" i="7"/>
  <c r="J241" i="7"/>
  <c r="H243" i="7"/>
  <c r="X211" i="7"/>
  <c r="J267" i="7"/>
  <c r="S267" i="7" s="1"/>
  <c r="G389" i="7"/>
  <c r="O606" i="7"/>
  <c r="L728" i="7"/>
  <c r="O604" i="7"/>
  <c r="L726" i="7"/>
  <c r="O602" i="7"/>
  <c r="L724" i="7"/>
  <c r="O600" i="7"/>
  <c r="L722" i="7"/>
  <c r="O598" i="7"/>
  <c r="L720" i="7"/>
  <c r="O596" i="7"/>
  <c r="L718" i="7"/>
  <c r="M715" i="7"/>
  <c r="M837" i="7" s="1"/>
  <c r="M713" i="7"/>
  <c r="M835" i="7" s="1"/>
  <c r="M711" i="7"/>
  <c r="M833" i="7" s="1"/>
  <c r="M709" i="7"/>
  <c r="M831" i="7" s="1"/>
  <c r="M707" i="7"/>
  <c r="M829" i="7" s="1"/>
  <c r="M705" i="7"/>
  <c r="M827" i="7" s="1"/>
  <c r="M703" i="7"/>
  <c r="M825" i="7" s="1"/>
  <c r="M701" i="7"/>
  <c r="M823" i="7" s="1"/>
  <c r="M577" i="7"/>
  <c r="H701" i="7"/>
  <c r="H823" i="7" s="1"/>
  <c r="H703" i="7"/>
  <c r="H825" i="7" s="1"/>
  <c r="H705" i="7"/>
  <c r="H827" i="7" s="1"/>
  <c r="H707" i="7"/>
  <c r="H829" i="7" s="1"/>
  <c r="H709" i="7"/>
  <c r="H831" i="7" s="1"/>
  <c r="H711" i="7"/>
  <c r="H833" i="7" s="1"/>
  <c r="H713" i="7"/>
  <c r="H835" i="7" s="1"/>
  <c r="H715" i="7"/>
  <c r="H837" i="7" s="1"/>
  <c r="G718" i="7"/>
  <c r="G840" i="7" s="1"/>
  <c r="G720" i="7"/>
  <c r="G842" i="7" s="1"/>
  <c r="G722" i="7"/>
  <c r="G844" i="7" s="1"/>
  <c r="G724" i="7"/>
  <c r="G846" i="7" s="1"/>
  <c r="G726" i="7"/>
  <c r="G848" i="7" s="1"/>
  <c r="G728" i="7"/>
  <c r="G850" i="7" s="1"/>
  <c r="I485" i="7"/>
  <c r="I577" i="7"/>
  <c r="O570" i="7"/>
  <c r="M692" i="7"/>
  <c r="M814" i="7" s="1"/>
  <c r="O814" i="7" s="1"/>
  <c r="O568" i="7"/>
  <c r="M690" i="7"/>
  <c r="M812" i="7" s="1"/>
  <c r="O812" i="7" s="1"/>
  <c r="O445" i="7"/>
  <c r="L567" i="7"/>
  <c r="O443" i="7"/>
  <c r="L565" i="7"/>
  <c r="O441" i="7"/>
  <c r="L563" i="7"/>
  <c r="O439" i="7"/>
  <c r="L561" i="7"/>
  <c r="O437" i="7"/>
  <c r="L559" i="7"/>
  <c r="O435" i="7"/>
  <c r="L557" i="7"/>
  <c r="O433" i="7"/>
  <c r="L555" i="7"/>
  <c r="O553" i="7"/>
  <c r="L675" i="7"/>
  <c r="O551" i="7"/>
  <c r="L673" i="7"/>
  <c r="O548" i="7"/>
  <c r="M670" i="7"/>
  <c r="M792" i="7" s="1"/>
  <c r="O792" i="7" s="1"/>
  <c r="O547" i="7"/>
  <c r="L669" i="7"/>
  <c r="O545" i="7"/>
  <c r="L667" i="7"/>
  <c r="O543" i="7"/>
  <c r="L665" i="7"/>
  <c r="M450" i="7"/>
  <c r="M542" i="7"/>
  <c r="J543" i="7"/>
  <c r="G665" i="7"/>
  <c r="J545" i="7"/>
  <c r="G667" i="7"/>
  <c r="J547" i="7"/>
  <c r="S547" i="7" s="1"/>
  <c r="G669" i="7"/>
  <c r="H670" i="7"/>
  <c r="H792" i="7" s="1"/>
  <c r="J551" i="7"/>
  <c r="G673" i="7"/>
  <c r="J553" i="7"/>
  <c r="G675" i="7"/>
  <c r="J433" i="7"/>
  <c r="G555" i="7"/>
  <c r="J435" i="7"/>
  <c r="G557" i="7"/>
  <c r="J437" i="7"/>
  <c r="G559" i="7"/>
  <c r="J439" i="7"/>
  <c r="G561" i="7"/>
  <c r="J441" i="7"/>
  <c r="G563" i="7"/>
  <c r="J443" i="7"/>
  <c r="G565" i="7"/>
  <c r="J445" i="7"/>
  <c r="G567" i="7"/>
  <c r="H690" i="7"/>
  <c r="H812" i="7" s="1"/>
  <c r="H692" i="7"/>
  <c r="H814" i="7" s="1"/>
  <c r="H450" i="7"/>
  <c r="H542" i="7"/>
  <c r="O414" i="7"/>
  <c r="L536" i="7"/>
  <c r="O410" i="7"/>
  <c r="L532" i="7"/>
  <c r="O406" i="7"/>
  <c r="L528" i="7"/>
  <c r="O402" i="7"/>
  <c r="L524" i="7"/>
  <c r="O398" i="7"/>
  <c r="L520" i="7"/>
  <c r="O394" i="7"/>
  <c r="L516" i="7"/>
  <c r="O514" i="7"/>
  <c r="L636" i="7"/>
  <c r="L758" i="7" s="1"/>
  <c r="O758" i="7" s="1"/>
  <c r="G636" i="7"/>
  <c r="G758" i="7" s="1"/>
  <c r="J394" i="7"/>
  <c r="G516" i="7"/>
  <c r="W274" i="7"/>
  <c r="J398" i="7"/>
  <c r="S398" i="7" s="1"/>
  <c r="G520" i="7"/>
  <c r="J402" i="7"/>
  <c r="G524" i="7"/>
  <c r="J406" i="7"/>
  <c r="S406" i="7" s="1"/>
  <c r="G528" i="7"/>
  <c r="J410" i="7"/>
  <c r="G532" i="7"/>
  <c r="J414" i="7"/>
  <c r="S414" i="7" s="1"/>
  <c r="G536" i="7"/>
  <c r="G363" i="7"/>
  <c r="O448" i="7"/>
  <c r="O446" i="7"/>
  <c r="O431" i="7"/>
  <c r="O429" i="7"/>
  <c r="O427" i="7"/>
  <c r="O425" i="7"/>
  <c r="O423" i="7"/>
  <c r="O421" i="7"/>
  <c r="L450" i="7"/>
  <c r="J421" i="7"/>
  <c r="J423" i="7"/>
  <c r="J425" i="7"/>
  <c r="J427" i="7"/>
  <c r="S427" i="7" s="1"/>
  <c r="J429" i="7"/>
  <c r="S429" i="7" s="1"/>
  <c r="J431" i="7"/>
  <c r="S431" i="7" s="1"/>
  <c r="I328" i="7"/>
  <c r="I365" i="7" s="1"/>
  <c r="O413" i="7"/>
  <c r="L535" i="7"/>
  <c r="O409" i="7"/>
  <c r="L531" i="7"/>
  <c r="O405" i="7"/>
  <c r="L527" i="7"/>
  <c r="O401" i="7"/>
  <c r="L523" i="7"/>
  <c r="O397" i="7"/>
  <c r="L519" i="7"/>
  <c r="O515" i="7"/>
  <c r="L637" i="7"/>
  <c r="O636" i="7"/>
  <c r="O391" i="7"/>
  <c r="L513" i="7"/>
  <c r="J392" i="7"/>
  <c r="H514" i="7"/>
  <c r="H636" i="7" s="1"/>
  <c r="J271" i="7"/>
  <c r="S271" i="7" s="1"/>
  <c r="G393" i="7"/>
  <c r="J273" i="7"/>
  <c r="S273" i="7" s="1"/>
  <c r="G395" i="7"/>
  <c r="J275" i="7"/>
  <c r="S275" i="7" s="1"/>
  <c r="G397" i="7"/>
  <c r="J277" i="7"/>
  <c r="S277" i="7" s="1"/>
  <c r="G399" i="7"/>
  <c r="J279" i="7"/>
  <c r="S279" i="7" s="1"/>
  <c r="G401" i="7"/>
  <c r="J281" i="7"/>
  <c r="G403" i="7"/>
  <c r="J283" i="7"/>
  <c r="S283" i="7" s="1"/>
  <c r="G405" i="7"/>
  <c r="J285" i="7"/>
  <c r="S285" i="7" s="1"/>
  <c r="G407" i="7"/>
  <c r="J287" i="7"/>
  <c r="S287" i="7" s="1"/>
  <c r="G409" i="7"/>
  <c r="J289" i="7"/>
  <c r="G411" i="7"/>
  <c r="J291" i="7"/>
  <c r="S291" i="7" s="1"/>
  <c r="G413" i="7"/>
  <c r="O389" i="7"/>
  <c r="L511" i="7"/>
  <c r="N415" i="7"/>
  <c r="N507" i="7"/>
  <c r="L415" i="7"/>
  <c r="L507" i="7"/>
  <c r="H415" i="7"/>
  <c r="H507" i="7"/>
  <c r="G507" i="7"/>
  <c r="O390" i="7"/>
  <c r="L512" i="7"/>
  <c r="O386" i="7"/>
  <c r="L508" i="7"/>
  <c r="M415" i="7"/>
  <c r="M507" i="7"/>
  <c r="J386" i="7"/>
  <c r="G508" i="7"/>
  <c r="J266" i="7"/>
  <c r="S266" i="7" s="1"/>
  <c r="J390" i="7"/>
  <c r="S390" i="7" s="1"/>
  <c r="G512" i="7"/>
  <c r="I415" i="7"/>
  <c r="I507" i="7"/>
  <c r="J269" i="7"/>
  <c r="S269" i="7" s="1"/>
  <c r="G391" i="7"/>
  <c r="J265" i="7"/>
  <c r="G387" i="7"/>
  <c r="W299" i="7"/>
  <c r="X299" i="7" s="1"/>
  <c r="W301" i="7"/>
  <c r="X301" i="7" s="1"/>
  <c r="W303" i="7"/>
  <c r="X303" i="7" s="1"/>
  <c r="W305" i="7"/>
  <c r="W307" i="7"/>
  <c r="X307" i="7" s="1"/>
  <c r="W309" i="7"/>
  <c r="X309" i="7" s="1"/>
  <c r="W311" i="7"/>
  <c r="W321" i="7"/>
  <c r="O412" i="7"/>
  <c r="L534" i="7"/>
  <c r="O408" i="7"/>
  <c r="L530" i="7"/>
  <c r="O404" i="7"/>
  <c r="L526" i="7"/>
  <c r="O400" i="7"/>
  <c r="L522" i="7"/>
  <c r="O396" i="7"/>
  <c r="L518" i="7"/>
  <c r="W270" i="7"/>
  <c r="X270" i="7" s="1"/>
  <c r="W272" i="7"/>
  <c r="J396" i="7"/>
  <c r="S396" i="7" s="1"/>
  <c r="G518" i="7"/>
  <c r="W276" i="7"/>
  <c r="X276" i="7" s="1"/>
  <c r="J400" i="7"/>
  <c r="G522" i="7"/>
  <c r="J404" i="7"/>
  <c r="G526" i="7"/>
  <c r="J408" i="7"/>
  <c r="G530" i="7"/>
  <c r="J412" i="7"/>
  <c r="G534" i="7"/>
  <c r="O483" i="7"/>
  <c r="L605" i="7"/>
  <c r="O481" i="7"/>
  <c r="L603" i="7"/>
  <c r="O479" i="7"/>
  <c r="L601" i="7"/>
  <c r="O477" i="7"/>
  <c r="L599" i="7"/>
  <c r="O475" i="7"/>
  <c r="L597" i="7"/>
  <c r="O473" i="7"/>
  <c r="L595" i="7"/>
  <c r="O594" i="7"/>
  <c r="M716" i="7"/>
  <c r="O471" i="7"/>
  <c r="L593" i="7"/>
  <c r="L715" i="7" s="1"/>
  <c r="O592" i="7"/>
  <c r="M714" i="7"/>
  <c r="O469" i="7"/>
  <c r="L591" i="7"/>
  <c r="L713" i="7" s="1"/>
  <c r="O590" i="7"/>
  <c r="M712" i="7"/>
  <c r="O467" i="7"/>
  <c r="L589" i="7"/>
  <c r="L711" i="7" s="1"/>
  <c r="O588" i="7"/>
  <c r="M710" i="7"/>
  <c r="O465" i="7"/>
  <c r="L587" i="7"/>
  <c r="L709" i="7" s="1"/>
  <c r="O586" i="7"/>
  <c r="M708" i="7"/>
  <c r="O463" i="7"/>
  <c r="L585" i="7"/>
  <c r="L707" i="7" s="1"/>
  <c r="O584" i="7"/>
  <c r="M706" i="7"/>
  <c r="O461" i="7"/>
  <c r="L583" i="7"/>
  <c r="L705" i="7" s="1"/>
  <c r="O582" i="7"/>
  <c r="M704" i="7"/>
  <c r="O459" i="7"/>
  <c r="L581" i="7"/>
  <c r="L703" i="7" s="1"/>
  <c r="O580" i="7"/>
  <c r="M702" i="7"/>
  <c r="O457" i="7"/>
  <c r="L579" i="7"/>
  <c r="L701" i="7" s="1"/>
  <c r="O334" i="7"/>
  <c r="M456" i="7"/>
  <c r="N485" i="7"/>
  <c r="N577" i="7"/>
  <c r="L363" i="7"/>
  <c r="O363" i="7" s="1"/>
  <c r="L455" i="7"/>
  <c r="J334" i="7"/>
  <c r="H456" i="7"/>
  <c r="J457" i="7"/>
  <c r="G579" i="7"/>
  <c r="G701" i="7" s="1"/>
  <c r="J336" i="7"/>
  <c r="H458" i="7"/>
  <c r="J459" i="7"/>
  <c r="S459" i="7" s="1"/>
  <c r="G581" i="7"/>
  <c r="G703" i="7" s="1"/>
  <c r="J338" i="7"/>
  <c r="H460" i="7"/>
  <c r="J461" i="7"/>
  <c r="G583" i="7"/>
  <c r="G705" i="7" s="1"/>
  <c r="J340" i="7"/>
  <c r="H462" i="7"/>
  <c r="J463" i="7"/>
  <c r="S463" i="7" s="1"/>
  <c r="G585" i="7"/>
  <c r="G707" i="7" s="1"/>
  <c r="J342" i="7"/>
  <c r="S342" i="7" s="1"/>
  <c r="H464" i="7"/>
  <c r="J465" i="7"/>
  <c r="S465" i="7" s="1"/>
  <c r="G587" i="7"/>
  <c r="G709" i="7" s="1"/>
  <c r="J344" i="7"/>
  <c r="S344" i="7" s="1"/>
  <c r="H466" i="7"/>
  <c r="J467" i="7"/>
  <c r="S467" i="7" s="1"/>
  <c r="G589" i="7"/>
  <c r="G711" i="7" s="1"/>
  <c r="J346" i="7"/>
  <c r="S346" i="7" s="1"/>
  <c r="H468" i="7"/>
  <c r="J469" i="7"/>
  <c r="S469" i="7" s="1"/>
  <c r="G591" i="7"/>
  <c r="G713" i="7" s="1"/>
  <c r="J348" i="7"/>
  <c r="S348" i="7" s="1"/>
  <c r="H470" i="7"/>
  <c r="J471" i="7"/>
  <c r="S471" i="7" s="1"/>
  <c r="G593" i="7"/>
  <c r="G715" i="7" s="1"/>
  <c r="J350" i="7"/>
  <c r="S350" i="7" s="1"/>
  <c r="H472" i="7"/>
  <c r="J473" i="7"/>
  <c r="S473" i="7" s="1"/>
  <c r="G595" i="7"/>
  <c r="J352" i="7"/>
  <c r="S352" i="7" s="1"/>
  <c r="H474" i="7"/>
  <c r="J475" i="7"/>
  <c r="S475" i="7" s="1"/>
  <c r="G597" i="7"/>
  <c r="J354" i="7"/>
  <c r="S354" i="7" s="1"/>
  <c r="H476" i="7"/>
  <c r="J477" i="7"/>
  <c r="S477" i="7" s="1"/>
  <c r="G599" i="7"/>
  <c r="J356" i="7"/>
  <c r="S356" i="7" s="1"/>
  <c r="H478" i="7"/>
  <c r="J479" i="7"/>
  <c r="S479" i="7" s="1"/>
  <c r="G601" i="7"/>
  <c r="J358" i="7"/>
  <c r="S358" i="7" s="1"/>
  <c r="H480" i="7"/>
  <c r="J481" i="7"/>
  <c r="S481" i="7" s="1"/>
  <c r="G603" i="7"/>
  <c r="J360" i="7"/>
  <c r="S360" i="7" s="1"/>
  <c r="H482" i="7"/>
  <c r="J483" i="7"/>
  <c r="S483" i="7" s="1"/>
  <c r="G605" i="7"/>
  <c r="J362" i="7"/>
  <c r="S362" i="7" s="1"/>
  <c r="H484" i="7"/>
  <c r="H577" i="7"/>
  <c r="G485" i="7"/>
  <c r="G577" i="7"/>
  <c r="O571" i="7"/>
  <c r="M693" i="7"/>
  <c r="O692" i="7"/>
  <c r="O569" i="7"/>
  <c r="M691" i="7"/>
  <c r="O444" i="7"/>
  <c r="L566" i="7"/>
  <c r="O442" i="7"/>
  <c r="L564" i="7"/>
  <c r="O440" i="7"/>
  <c r="L562" i="7"/>
  <c r="O438" i="7"/>
  <c r="L560" i="7"/>
  <c r="O436" i="7"/>
  <c r="L558" i="7"/>
  <c r="O434" i="7"/>
  <c r="L556" i="7"/>
  <c r="O432" i="7"/>
  <c r="L554" i="7"/>
  <c r="O552" i="7"/>
  <c r="L674" i="7"/>
  <c r="O550" i="7"/>
  <c r="L672" i="7"/>
  <c r="O549" i="7"/>
  <c r="M671" i="7"/>
  <c r="O546" i="7"/>
  <c r="L668" i="7"/>
  <c r="O544" i="7"/>
  <c r="L666" i="7"/>
  <c r="N450" i="7"/>
  <c r="N542" i="7"/>
  <c r="L664" i="7"/>
  <c r="L786" i="7" s="1"/>
  <c r="J300" i="7"/>
  <c r="S300" i="7" s="1"/>
  <c r="G422" i="7"/>
  <c r="J302" i="7"/>
  <c r="G424" i="7"/>
  <c r="J304" i="7"/>
  <c r="S304" i="7" s="1"/>
  <c r="G426" i="7"/>
  <c r="J549" i="7"/>
  <c r="S549" i="7" s="1"/>
  <c r="H671" i="7"/>
  <c r="J306" i="7"/>
  <c r="S306" i="7" s="1"/>
  <c r="G428" i="7"/>
  <c r="J308" i="7"/>
  <c r="S308" i="7" s="1"/>
  <c r="G430" i="7"/>
  <c r="J310" i="7"/>
  <c r="S310" i="7" s="1"/>
  <c r="G432" i="7"/>
  <c r="J312" i="7"/>
  <c r="S312" i="7" s="1"/>
  <c r="G434" i="7"/>
  <c r="J314" i="7"/>
  <c r="S314" i="7" s="1"/>
  <c r="G436" i="7"/>
  <c r="J316" i="7"/>
  <c r="S316" i="7" s="1"/>
  <c r="G438" i="7"/>
  <c r="J318" i="7"/>
  <c r="S318" i="7" s="1"/>
  <c r="G440" i="7"/>
  <c r="J320" i="7"/>
  <c r="S320" i="7" s="1"/>
  <c r="G442" i="7"/>
  <c r="J322" i="7"/>
  <c r="S322" i="7" s="1"/>
  <c r="G444" i="7"/>
  <c r="J446" i="7"/>
  <c r="G568" i="7"/>
  <c r="G690" i="7" s="1"/>
  <c r="J569" i="7"/>
  <c r="S569" i="7" s="1"/>
  <c r="H691" i="7"/>
  <c r="J448" i="7"/>
  <c r="S448" i="7" s="1"/>
  <c r="G570" i="7"/>
  <c r="G692" i="7" s="1"/>
  <c r="J571" i="7"/>
  <c r="H693" i="7"/>
  <c r="I450" i="7"/>
  <c r="I542" i="7"/>
  <c r="G664" i="7"/>
  <c r="G786" i="7" s="1"/>
  <c r="O411" i="7"/>
  <c r="L533" i="7"/>
  <c r="O407" i="7"/>
  <c r="L529" i="7"/>
  <c r="O403" i="7"/>
  <c r="L525" i="7"/>
  <c r="O399" i="7"/>
  <c r="L521" i="7"/>
  <c r="O395" i="7"/>
  <c r="L517" i="7"/>
  <c r="O392" i="7"/>
  <c r="O387" i="7"/>
  <c r="L509" i="7"/>
  <c r="N365" i="7"/>
  <c r="O293" i="7"/>
  <c r="H293" i="7"/>
  <c r="O388" i="7"/>
  <c r="L510" i="7"/>
  <c r="M365" i="7"/>
  <c r="J264" i="7"/>
  <c r="J388" i="7"/>
  <c r="S388" i="7" s="1"/>
  <c r="G510" i="7"/>
  <c r="J268" i="7"/>
  <c r="S268" i="7" s="1"/>
  <c r="W420" i="7"/>
  <c r="V420" i="7"/>
  <c r="W385" i="7"/>
  <c r="V385" i="7"/>
  <c r="W333" i="7"/>
  <c r="V333" i="7"/>
  <c r="W298" i="7"/>
  <c r="X298" i="7" s="1"/>
  <c r="X263" i="7"/>
  <c r="X239" i="7"/>
  <c r="X235" i="7"/>
  <c r="X231" i="7"/>
  <c r="X227" i="7"/>
  <c r="X223" i="7"/>
  <c r="X177" i="7"/>
  <c r="X205" i="7"/>
  <c r="X197" i="7"/>
  <c r="X190" i="7"/>
  <c r="X186" i="7"/>
  <c r="X178" i="7"/>
  <c r="X202" i="7"/>
  <c r="X198" i="7"/>
  <c r="X194" i="7"/>
  <c r="X170" i="7"/>
  <c r="X162" i="7"/>
  <c r="X154" i="7"/>
  <c r="X146" i="7"/>
  <c r="X219" i="7"/>
  <c r="X176" i="7"/>
  <c r="X187" i="7" l="1"/>
  <c r="X349" i="7"/>
  <c r="X230" i="7"/>
  <c r="X222" i="7"/>
  <c r="X241" i="7" s="1"/>
  <c r="X247" i="7" s="1"/>
  <c r="X290" i="7"/>
  <c r="X155" i="7"/>
  <c r="X196" i="7"/>
  <c r="X311" i="7"/>
  <c r="X203" i="7"/>
  <c r="X292" i="7"/>
  <c r="X147" i="7"/>
  <c r="X163" i="7"/>
  <c r="W291" i="7"/>
  <c r="X315" i="7"/>
  <c r="X181" i="7"/>
  <c r="X323" i="7"/>
  <c r="X188" i="7"/>
  <c r="X217" i="7"/>
  <c r="X353" i="7"/>
  <c r="S425" i="7"/>
  <c r="S410" i="7"/>
  <c r="S402" i="7"/>
  <c r="X226" i="7"/>
  <c r="X150" i="7"/>
  <c r="X158" i="7"/>
  <c r="X166" i="7"/>
  <c r="X345" i="7"/>
  <c r="X361" i="7"/>
  <c r="V347" i="7"/>
  <c r="W347" i="7"/>
  <c r="V351" i="7"/>
  <c r="W351" i="7"/>
  <c r="V355" i="7"/>
  <c r="W355" i="7"/>
  <c r="W359" i="7"/>
  <c r="V359" i="7"/>
  <c r="S357" i="7"/>
  <c r="S349" i="7"/>
  <c r="W343" i="7"/>
  <c r="V343" i="7"/>
  <c r="S571" i="7"/>
  <c r="S446" i="7"/>
  <c r="O670" i="7"/>
  <c r="X321" i="7"/>
  <c r="X313" i="7"/>
  <c r="X317" i="7"/>
  <c r="X204" i="7"/>
  <c r="X184" i="7"/>
  <c r="W283" i="7"/>
  <c r="X272" i="7"/>
  <c r="X274" i="7"/>
  <c r="X278" i="7"/>
  <c r="X288" i="7"/>
  <c r="X148" i="7"/>
  <c r="X152" i="7"/>
  <c r="X156" i="7"/>
  <c r="X160" i="7"/>
  <c r="X164" i="7"/>
  <c r="X168" i="7"/>
  <c r="S445" i="7"/>
  <c r="S443" i="7"/>
  <c r="S441" i="7"/>
  <c r="S439" i="7"/>
  <c r="S437" i="7"/>
  <c r="S435" i="7"/>
  <c r="S433" i="7"/>
  <c r="S553" i="7"/>
  <c r="S551" i="7"/>
  <c r="X200" i="7"/>
  <c r="W289" i="7"/>
  <c r="S289" i="7"/>
  <c r="W281" i="7"/>
  <c r="S281" i="7"/>
  <c r="S392" i="7"/>
  <c r="W279" i="7"/>
  <c r="W287" i="7"/>
  <c r="S412" i="7"/>
  <c r="S408" i="7"/>
  <c r="S404" i="7"/>
  <c r="S400" i="7"/>
  <c r="S394" i="7"/>
  <c r="X282" i="7"/>
  <c r="L572" i="7"/>
  <c r="W326" i="7"/>
  <c r="V326" i="7"/>
  <c r="W324" i="7"/>
  <c r="V324" i="7"/>
  <c r="O690" i="7"/>
  <c r="X305" i="7"/>
  <c r="J243" i="7"/>
  <c r="V449" i="7"/>
  <c r="W449" i="7"/>
  <c r="W447" i="7"/>
  <c r="V447" i="7"/>
  <c r="X185" i="7"/>
  <c r="O415" i="7"/>
  <c r="X141" i="7"/>
  <c r="X333" i="7"/>
  <c r="X385" i="7"/>
  <c r="X420" i="7"/>
  <c r="J328" i="7"/>
  <c r="H485" i="7"/>
  <c r="J485" i="7" s="1"/>
  <c r="H365" i="7"/>
  <c r="O671" i="7"/>
  <c r="M793" i="7"/>
  <c r="O793" i="7" s="1"/>
  <c r="O672" i="7"/>
  <c r="L794" i="7"/>
  <c r="O794" i="7" s="1"/>
  <c r="O674" i="7"/>
  <c r="L796" i="7"/>
  <c r="O796" i="7" s="1"/>
  <c r="J715" i="7"/>
  <c r="G837" i="7"/>
  <c r="J837" i="7" s="1"/>
  <c r="J713" i="7"/>
  <c r="G835" i="7"/>
  <c r="J835" i="7" s="1"/>
  <c r="J711" i="7"/>
  <c r="G833" i="7"/>
  <c r="J833" i="7" s="1"/>
  <c r="J705" i="7"/>
  <c r="G827" i="7"/>
  <c r="O704" i="7"/>
  <c r="M826" i="7"/>
  <c r="O826" i="7" s="1"/>
  <c r="O705" i="7"/>
  <c r="L827" i="7"/>
  <c r="O827" i="7" s="1"/>
  <c r="O706" i="7"/>
  <c r="M828" i="7"/>
  <c r="O828" i="7" s="1"/>
  <c r="O707" i="7"/>
  <c r="L829" i="7"/>
  <c r="O829" i="7" s="1"/>
  <c r="O710" i="7"/>
  <c r="M832" i="7"/>
  <c r="O832" i="7" s="1"/>
  <c r="J636" i="7"/>
  <c r="S636" i="7" s="1"/>
  <c r="H758" i="7"/>
  <c r="J758" i="7" s="1"/>
  <c r="S758" i="7" s="1"/>
  <c r="J675" i="7"/>
  <c r="G797" i="7"/>
  <c r="J797" i="7" s="1"/>
  <c r="J673" i="7"/>
  <c r="G795" i="7"/>
  <c r="J795" i="7" s="1"/>
  <c r="J827" i="7"/>
  <c r="J693" i="7"/>
  <c r="H815" i="7"/>
  <c r="J815" i="7" s="1"/>
  <c r="J692" i="7"/>
  <c r="G814" i="7"/>
  <c r="J814" i="7" s="1"/>
  <c r="S814" i="7" s="1"/>
  <c r="J691" i="7"/>
  <c r="H813" i="7"/>
  <c r="J813" i="7" s="1"/>
  <c r="J690" i="7"/>
  <c r="G812" i="7"/>
  <c r="J812" i="7" s="1"/>
  <c r="S812" i="7" s="1"/>
  <c r="J671" i="7"/>
  <c r="H793" i="7"/>
  <c r="J793" i="7" s="1"/>
  <c r="O666" i="7"/>
  <c r="L788" i="7"/>
  <c r="O788" i="7" s="1"/>
  <c r="O668" i="7"/>
  <c r="L790" i="7"/>
  <c r="O790" i="7" s="1"/>
  <c r="O450" i="7"/>
  <c r="O637" i="7"/>
  <c r="L759" i="7"/>
  <c r="O759" i="7" s="1"/>
  <c r="J669" i="7"/>
  <c r="G791" i="7"/>
  <c r="J791" i="7" s="1"/>
  <c r="J667" i="7"/>
  <c r="G789" i="7"/>
  <c r="J789" i="7" s="1"/>
  <c r="J665" i="7"/>
  <c r="G787" i="7"/>
  <c r="J787" i="7" s="1"/>
  <c r="O665" i="7"/>
  <c r="L787" i="7"/>
  <c r="O787" i="7" s="1"/>
  <c r="O667" i="7"/>
  <c r="L789" i="7"/>
  <c r="O789" i="7" s="1"/>
  <c r="O669" i="7"/>
  <c r="L791" i="7"/>
  <c r="O791" i="7" s="1"/>
  <c r="O673" i="7"/>
  <c r="L795" i="7"/>
  <c r="O795" i="7" s="1"/>
  <c r="O675" i="7"/>
  <c r="W675" i="7" s="1"/>
  <c r="L797" i="7"/>
  <c r="O797" i="7" s="1"/>
  <c r="O711" i="7"/>
  <c r="L833" i="7"/>
  <c r="O833" i="7" s="1"/>
  <c r="O712" i="7"/>
  <c r="M834" i="7"/>
  <c r="O834" i="7" s="1"/>
  <c r="O713" i="7"/>
  <c r="L835" i="7"/>
  <c r="O835" i="7" s="1"/>
  <c r="O714" i="7"/>
  <c r="M836" i="7"/>
  <c r="O836" i="7" s="1"/>
  <c r="O715" i="7"/>
  <c r="L837" i="7"/>
  <c r="O837" i="7" s="1"/>
  <c r="O716" i="7"/>
  <c r="M838" i="7"/>
  <c r="O838" i="7" s="1"/>
  <c r="O718" i="7"/>
  <c r="L840" i="7"/>
  <c r="O840" i="7" s="1"/>
  <c r="O720" i="7"/>
  <c r="L842" i="7"/>
  <c r="O842" i="7" s="1"/>
  <c r="O722" i="7"/>
  <c r="L844" i="7"/>
  <c r="O844" i="7" s="1"/>
  <c r="O724" i="7"/>
  <c r="L846" i="7"/>
  <c r="O846" i="7" s="1"/>
  <c r="O726" i="7"/>
  <c r="L848" i="7"/>
  <c r="O848" i="7" s="1"/>
  <c r="O728" i="7"/>
  <c r="L850" i="7"/>
  <c r="O850" i="7" s="1"/>
  <c r="V812" i="7"/>
  <c r="O693" i="7"/>
  <c r="M815" i="7"/>
  <c r="O815" i="7" s="1"/>
  <c r="O691" i="7"/>
  <c r="M813" i="7"/>
  <c r="O813" i="7" s="1"/>
  <c r="O709" i="7"/>
  <c r="L831" i="7"/>
  <c r="O831" i="7" s="1"/>
  <c r="J709" i="7"/>
  <c r="G831" i="7"/>
  <c r="J831" i="7" s="1"/>
  <c r="S831" i="7" s="1"/>
  <c r="O708" i="7"/>
  <c r="M830" i="7"/>
  <c r="O830" i="7" s="1"/>
  <c r="J707" i="7"/>
  <c r="S707" i="7" s="1"/>
  <c r="G829" i="7"/>
  <c r="J829" i="7" s="1"/>
  <c r="L365" i="7"/>
  <c r="O703" i="7"/>
  <c r="L825" i="7"/>
  <c r="O825" i="7" s="1"/>
  <c r="J703" i="7"/>
  <c r="S703" i="7" s="1"/>
  <c r="G825" i="7"/>
  <c r="J825" i="7" s="1"/>
  <c r="S825" i="7" s="1"/>
  <c r="O702" i="7"/>
  <c r="M824" i="7"/>
  <c r="O824" i="7" s="1"/>
  <c r="O701" i="7"/>
  <c r="L823" i="7"/>
  <c r="J701" i="7"/>
  <c r="G823" i="7"/>
  <c r="J823" i="7" s="1"/>
  <c r="J363" i="7"/>
  <c r="G365" i="7"/>
  <c r="W693" i="7"/>
  <c r="W671" i="7"/>
  <c r="J510" i="7"/>
  <c r="G632" i="7"/>
  <c r="W264" i="7"/>
  <c r="V264" i="7"/>
  <c r="O510" i="7"/>
  <c r="L632" i="7"/>
  <c r="J293" i="7"/>
  <c r="O365" i="7"/>
  <c r="O509" i="7"/>
  <c r="L631" i="7"/>
  <c r="O525" i="7"/>
  <c r="L647" i="7"/>
  <c r="O533" i="7"/>
  <c r="L655" i="7"/>
  <c r="V571" i="7"/>
  <c r="W571" i="7"/>
  <c r="W448" i="7"/>
  <c r="V448" i="7"/>
  <c r="V569" i="7"/>
  <c r="W569" i="7"/>
  <c r="W446" i="7"/>
  <c r="V446" i="7"/>
  <c r="W322" i="7"/>
  <c r="V322" i="7"/>
  <c r="W320" i="7"/>
  <c r="V320" i="7"/>
  <c r="W318" i="7"/>
  <c r="V318" i="7"/>
  <c r="W316" i="7"/>
  <c r="V316" i="7"/>
  <c r="V314" i="7"/>
  <c r="W312" i="7"/>
  <c r="V312" i="7"/>
  <c r="W310" i="7"/>
  <c r="V310" i="7"/>
  <c r="W308" i="7"/>
  <c r="V308" i="7"/>
  <c r="W306" i="7"/>
  <c r="V306" i="7"/>
  <c r="V549" i="7"/>
  <c r="W549" i="7"/>
  <c r="W304" i="7"/>
  <c r="V304" i="7"/>
  <c r="W302" i="7"/>
  <c r="V302" i="7"/>
  <c r="X302" i="7" s="1"/>
  <c r="W300" i="7"/>
  <c r="V300" i="7"/>
  <c r="O554" i="7"/>
  <c r="L676" i="7"/>
  <c r="O556" i="7"/>
  <c r="L678" i="7"/>
  <c r="O558" i="7"/>
  <c r="L680" i="7"/>
  <c r="O560" i="7"/>
  <c r="L682" i="7"/>
  <c r="O562" i="7"/>
  <c r="L684" i="7"/>
  <c r="L686" i="7"/>
  <c r="O564" i="7"/>
  <c r="L688" i="7"/>
  <c r="O566" i="7"/>
  <c r="G607" i="7"/>
  <c r="G699" i="7"/>
  <c r="G821" i="7" s="1"/>
  <c r="J577" i="7"/>
  <c r="H699" i="7"/>
  <c r="H821" i="7" s="1"/>
  <c r="H606" i="7"/>
  <c r="J484" i="7"/>
  <c r="S484" i="7" s="1"/>
  <c r="J605" i="7"/>
  <c r="G727" i="7"/>
  <c r="H604" i="7"/>
  <c r="J482" i="7"/>
  <c r="S482" i="7" s="1"/>
  <c r="J603" i="7"/>
  <c r="G725" i="7"/>
  <c r="H602" i="7"/>
  <c r="J480" i="7"/>
  <c r="S480" i="7" s="1"/>
  <c r="J601" i="7"/>
  <c r="G723" i="7"/>
  <c r="H600" i="7"/>
  <c r="J478" i="7"/>
  <c r="S478" i="7" s="1"/>
  <c r="J599" i="7"/>
  <c r="G721" i="7"/>
  <c r="H598" i="7"/>
  <c r="J476" i="7"/>
  <c r="S476" i="7" s="1"/>
  <c r="J597" i="7"/>
  <c r="G719" i="7"/>
  <c r="H596" i="7"/>
  <c r="J474" i="7"/>
  <c r="S474" i="7" s="1"/>
  <c r="G717" i="7"/>
  <c r="J595" i="7"/>
  <c r="H594" i="7"/>
  <c r="J472" i="7"/>
  <c r="S472" i="7" s="1"/>
  <c r="V715" i="7"/>
  <c r="H592" i="7"/>
  <c r="J470" i="7"/>
  <c r="S470" i="7" s="1"/>
  <c r="V713" i="7"/>
  <c r="H590" i="7"/>
  <c r="J468" i="7"/>
  <c r="S468" i="7" s="1"/>
  <c r="V711" i="7"/>
  <c r="H588" i="7"/>
  <c r="J466" i="7"/>
  <c r="S466" i="7" s="1"/>
  <c r="H586" i="7"/>
  <c r="J464" i="7"/>
  <c r="S464" i="7" s="1"/>
  <c r="W707" i="7"/>
  <c r="H584" i="7"/>
  <c r="J462" i="7"/>
  <c r="W705" i="7"/>
  <c r="V705" i="7"/>
  <c r="H582" i="7"/>
  <c r="J460" i="7"/>
  <c r="W703" i="7"/>
  <c r="V703" i="7"/>
  <c r="H580" i="7"/>
  <c r="J458" i="7"/>
  <c r="H578" i="7"/>
  <c r="J456" i="7"/>
  <c r="L485" i="7"/>
  <c r="L487" i="7" s="1"/>
  <c r="L577" i="7"/>
  <c r="O455" i="7"/>
  <c r="N607" i="7"/>
  <c r="N699" i="7"/>
  <c r="M578" i="7"/>
  <c r="O456" i="7"/>
  <c r="O595" i="7"/>
  <c r="L717" i="7"/>
  <c r="O597" i="7"/>
  <c r="L719" i="7"/>
  <c r="O599" i="7"/>
  <c r="L721" i="7"/>
  <c r="O601" i="7"/>
  <c r="L723" i="7"/>
  <c r="O603" i="7"/>
  <c r="L725" i="7"/>
  <c r="O605" i="7"/>
  <c r="L727" i="7"/>
  <c r="W412" i="7"/>
  <c r="V412" i="7"/>
  <c r="W408" i="7"/>
  <c r="V408" i="7"/>
  <c r="W404" i="7"/>
  <c r="V404" i="7"/>
  <c r="W400" i="7"/>
  <c r="V400" i="7"/>
  <c r="J518" i="7"/>
  <c r="G640" i="7"/>
  <c r="O518" i="7"/>
  <c r="L640" i="7"/>
  <c r="O522" i="7"/>
  <c r="L644" i="7"/>
  <c r="O526" i="7"/>
  <c r="L648" i="7"/>
  <c r="O530" i="7"/>
  <c r="L652" i="7"/>
  <c r="O534" i="7"/>
  <c r="L656" i="7"/>
  <c r="W265" i="7"/>
  <c r="V265" i="7"/>
  <c r="W269" i="7"/>
  <c r="V269" i="7"/>
  <c r="I487" i="7"/>
  <c r="W390" i="7"/>
  <c r="V390" i="7"/>
  <c r="J508" i="7"/>
  <c r="G630" i="7"/>
  <c r="M537" i="7"/>
  <c r="M629" i="7"/>
  <c r="O508" i="7"/>
  <c r="L630" i="7"/>
  <c r="O512" i="7"/>
  <c r="L634" i="7"/>
  <c r="J507" i="7"/>
  <c r="G629" i="7"/>
  <c r="G751" i="7" s="1"/>
  <c r="H537" i="7"/>
  <c r="H629" i="7"/>
  <c r="O507" i="7"/>
  <c r="L629" i="7"/>
  <c r="L751" i="7" s="1"/>
  <c r="L537" i="7"/>
  <c r="N537" i="7"/>
  <c r="N629" i="7"/>
  <c r="O511" i="7"/>
  <c r="L633" i="7"/>
  <c r="V291" i="7"/>
  <c r="X291" i="7" s="1"/>
  <c r="J411" i="7"/>
  <c r="S411" i="7" s="1"/>
  <c r="G533" i="7"/>
  <c r="V287" i="7"/>
  <c r="J407" i="7"/>
  <c r="S407" i="7" s="1"/>
  <c r="G529" i="7"/>
  <c r="V283" i="7"/>
  <c r="X283" i="7" s="1"/>
  <c r="J403" i="7"/>
  <c r="S403" i="7" s="1"/>
  <c r="G525" i="7"/>
  <c r="V279" i="7"/>
  <c r="J399" i="7"/>
  <c r="S399" i="7" s="1"/>
  <c r="G521" i="7"/>
  <c r="W275" i="7"/>
  <c r="V275" i="7"/>
  <c r="J395" i="7"/>
  <c r="S395" i="7" s="1"/>
  <c r="G517" i="7"/>
  <c r="W271" i="7"/>
  <c r="V271" i="7"/>
  <c r="W392" i="7"/>
  <c r="V392" i="7"/>
  <c r="O519" i="7"/>
  <c r="L641" i="7"/>
  <c r="O523" i="7"/>
  <c r="L645" i="7"/>
  <c r="O531" i="7"/>
  <c r="L653" i="7"/>
  <c r="W429" i="7"/>
  <c r="V429" i="7"/>
  <c r="W425" i="7"/>
  <c r="V425" i="7"/>
  <c r="W421" i="7"/>
  <c r="V421" i="7"/>
  <c r="W314" i="7"/>
  <c r="W414" i="7"/>
  <c r="V414" i="7"/>
  <c r="W410" i="7"/>
  <c r="V410" i="7"/>
  <c r="W406" i="7"/>
  <c r="V406" i="7"/>
  <c r="W402" i="7"/>
  <c r="V402" i="7"/>
  <c r="W398" i="7"/>
  <c r="V398" i="7"/>
  <c r="J516" i="7"/>
  <c r="G638" i="7"/>
  <c r="J514" i="7"/>
  <c r="S514" i="7" s="1"/>
  <c r="O516" i="7"/>
  <c r="L638" i="7"/>
  <c r="O520" i="7"/>
  <c r="L642" i="7"/>
  <c r="O524" i="7"/>
  <c r="L646" i="7"/>
  <c r="O528" i="7"/>
  <c r="L650" i="7"/>
  <c r="O532" i="7"/>
  <c r="L654" i="7"/>
  <c r="O536" i="7"/>
  <c r="L658" i="7"/>
  <c r="H572" i="7"/>
  <c r="H664" i="7"/>
  <c r="J542" i="7"/>
  <c r="J570" i="7"/>
  <c r="S570" i="7" s="1"/>
  <c r="G689" i="7"/>
  <c r="J567" i="7"/>
  <c r="G687" i="7"/>
  <c r="J565" i="7"/>
  <c r="J563" i="7"/>
  <c r="G685" i="7"/>
  <c r="J561" i="7"/>
  <c r="G683" i="7"/>
  <c r="J559" i="7"/>
  <c r="G681" i="7"/>
  <c r="J557" i="7"/>
  <c r="G679" i="7"/>
  <c r="J555" i="7"/>
  <c r="G677" i="7"/>
  <c r="V675" i="7"/>
  <c r="V547" i="7"/>
  <c r="W547" i="7"/>
  <c r="V545" i="7"/>
  <c r="W545" i="7"/>
  <c r="V543" i="7"/>
  <c r="W543" i="7"/>
  <c r="O555" i="7"/>
  <c r="L677" i="7"/>
  <c r="O557" i="7"/>
  <c r="L679" i="7"/>
  <c r="O559" i="7"/>
  <c r="L681" i="7"/>
  <c r="O561" i="7"/>
  <c r="L683" i="7"/>
  <c r="L685" i="7"/>
  <c r="O563" i="7"/>
  <c r="L687" i="7"/>
  <c r="O565" i="7"/>
  <c r="L689" i="7"/>
  <c r="O567" i="7"/>
  <c r="I607" i="7"/>
  <c r="I699" i="7"/>
  <c r="J593" i="7"/>
  <c r="J589" i="7"/>
  <c r="J585" i="7"/>
  <c r="J581" i="7"/>
  <c r="S581" i="7" s="1"/>
  <c r="M485" i="7"/>
  <c r="O581" i="7"/>
  <c r="O585" i="7"/>
  <c r="O589" i="7"/>
  <c r="O593" i="7"/>
  <c r="J389" i="7"/>
  <c r="S389" i="7" s="1"/>
  <c r="G511" i="7"/>
  <c r="W268" i="7"/>
  <c r="V268" i="7"/>
  <c r="W388" i="7"/>
  <c r="V388" i="7"/>
  <c r="O517" i="7"/>
  <c r="L639" i="7"/>
  <c r="O521" i="7"/>
  <c r="L643" i="7"/>
  <c r="O529" i="7"/>
  <c r="L651" i="7"/>
  <c r="I572" i="7"/>
  <c r="I664" i="7"/>
  <c r="W692" i="7"/>
  <c r="V690" i="7"/>
  <c r="J444" i="7"/>
  <c r="S444" i="7" s="1"/>
  <c r="G566" i="7"/>
  <c r="J442" i="7"/>
  <c r="S442" i="7" s="1"/>
  <c r="G564" i="7"/>
  <c r="J440" i="7"/>
  <c r="S440" i="7" s="1"/>
  <c r="G562" i="7"/>
  <c r="J438" i="7"/>
  <c r="S438" i="7" s="1"/>
  <c r="G560" i="7"/>
  <c r="J436" i="7"/>
  <c r="S436" i="7" s="1"/>
  <c r="G558" i="7"/>
  <c r="J434" i="7"/>
  <c r="S434" i="7" s="1"/>
  <c r="G556" i="7"/>
  <c r="J432" i="7"/>
  <c r="S432" i="7" s="1"/>
  <c r="G554" i="7"/>
  <c r="G552" i="7"/>
  <c r="J430" i="7"/>
  <c r="S430" i="7" s="1"/>
  <c r="G550" i="7"/>
  <c r="J428" i="7"/>
  <c r="S428" i="7" s="1"/>
  <c r="G548" i="7"/>
  <c r="J426" i="7"/>
  <c r="S426" i="7" s="1"/>
  <c r="G546" i="7"/>
  <c r="J424" i="7"/>
  <c r="G544" i="7"/>
  <c r="J422" i="7"/>
  <c r="S422" i="7" s="1"/>
  <c r="N572" i="7"/>
  <c r="N664" i="7"/>
  <c r="W362" i="7"/>
  <c r="V362" i="7"/>
  <c r="W483" i="7"/>
  <c r="V483" i="7"/>
  <c r="W360" i="7"/>
  <c r="V360" i="7"/>
  <c r="W481" i="7"/>
  <c r="V481" i="7"/>
  <c r="W358" i="7"/>
  <c r="V358" i="7"/>
  <c r="W479" i="7"/>
  <c r="V479" i="7"/>
  <c r="W356" i="7"/>
  <c r="V356" i="7"/>
  <c r="W477" i="7"/>
  <c r="V477" i="7"/>
  <c r="W354" i="7"/>
  <c r="V354" i="7"/>
  <c r="W475" i="7"/>
  <c r="V475" i="7"/>
  <c r="W352" i="7"/>
  <c r="V352" i="7"/>
  <c r="W473" i="7"/>
  <c r="V473" i="7"/>
  <c r="W350" i="7"/>
  <c r="V350" i="7"/>
  <c r="V471" i="7"/>
  <c r="W471" i="7"/>
  <c r="W348" i="7"/>
  <c r="V348" i="7"/>
  <c r="V469" i="7"/>
  <c r="W469" i="7"/>
  <c r="W346" i="7"/>
  <c r="V346" i="7"/>
  <c r="V467" i="7"/>
  <c r="W467" i="7"/>
  <c r="W344" i="7"/>
  <c r="V344" i="7"/>
  <c r="V465" i="7"/>
  <c r="W465" i="7"/>
  <c r="W342" i="7"/>
  <c r="V342" i="7"/>
  <c r="V463" i="7"/>
  <c r="W463" i="7"/>
  <c r="W340" i="7"/>
  <c r="V340" i="7"/>
  <c r="W461" i="7"/>
  <c r="V461" i="7"/>
  <c r="W338" i="7"/>
  <c r="V338" i="7"/>
  <c r="W459" i="7"/>
  <c r="V459" i="7"/>
  <c r="W336" i="7"/>
  <c r="V336" i="7"/>
  <c r="W457" i="7"/>
  <c r="V457" i="7"/>
  <c r="W334" i="7"/>
  <c r="V334" i="7"/>
  <c r="J534" i="7"/>
  <c r="S534" i="7" s="1"/>
  <c r="G656" i="7"/>
  <c r="J530" i="7"/>
  <c r="S530" i="7" s="1"/>
  <c r="G652" i="7"/>
  <c r="J526" i="7"/>
  <c r="S526" i="7" s="1"/>
  <c r="G648" i="7"/>
  <c r="J522" i="7"/>
  <c r="S522" i="7" s="1"/>
  <c r="G644" i="7"/>
  <c r="W396" i="7"/>
  <c r="V396" i="7"/>
  <c r="J387" i="7"/>
  <c r="G509" i="7"/>
  <c r="J391" i="7"/>
  <c r="S391" i="7" s="1"/>
  <c r="G513" i="7"/>
  <c r="I537" i="7"/>
  <c r="I629" i="7"/>
  <c r="J512" i="7"/>
  <c r="G634" i="7"/>
  <c r="W266" i="7"/>
  <c r="V266" i="7"/>
  <c r="W386" i="7"/>
  <c r="V386" i="7"/>
  <c r="G415" i="7"/>
  <c r="H487" i="7"/>
  <c r="N487" i="7"/>
  <c r="J413" i="7"/>
  <c r="S413" i="7" s="1"/>
  <c r="G535" i="7"/>
  <c r="V289" i="7"/>
  <c r="J409" i="7"/>
  <c r="S409" i="7" s="1"/>
  <c r="G531" i="7"/>
  <c r="V285" i="7"/>
  <c r="J405" i="7"/>
  <c r="S405" i="7" s="1"/>
  <c r="G527" i="7"/>
  <c r="V281" i="7"/>
  <c r="J401" i="7"/>
  <c r="S401" i="7" s="1"/>
  <c r="G523" i="7"/>
  <c r="W277" i="7"/>
  <c r="V277" i="7"/>
  <c r="J397" i="7"/>
  <c r="S397" i="7" s="1"/>
  <c r="G519" i="7"/>
  <c r="W273" i="7"/>
  <c r="V273" i="7"/>
  <c r="G515" i="7"/>
  <c r="J393" i="7"/>
  <c r="S393" i="7" s="1"/>
  <c r="V636" i="7"/>
  <c r="O513" i="7"/>
  <c r="L635" i="7"/>
  <c r="O527" i="7"/>
  <c r="L649" i="7"/>
  <c r="W285" i="7"/>
  <c r="O535" i="7"/>
  <c r="L657" i="7"/>
  <c r="G450" i="7"/>
  <c r="W431" i="7"/>
  <c r="V431" i="7"/>
  <c r="W427" i="7"/>
  <c r="V427" i="7"/>
  <c r="W423" i="7"/>
  <c r="V423" i="7"/>
  <c r="J536" i="7"/>
  <c r="G658" i="7"/>
  <c r="J532" i="7"/>
  <c r="G654" i="7"/>
  <c r="J528" i="7"/>
  <c r="G650" i="7"/>
  <c r="J524" i="7"/>
  <c r="G646" i="7"/>
  <c r="J520" i="7"/>
  <c r="G642" i="7"/>
  <c r="W394" i="7"/>
  <c r="V394" i="7"/>
  <c r="J568" i="7"/>
  <c r="S568" i="7" s="1"/>
  <c r="W445" i="7"/>
  <c r="V445" i="7"/>
  <c r="W443" i="7"/>
  <c r="V443" i="7"/>
  <c r="W441" i="7"/>
  <c r="V441" i="7"/>
  <c r="W439" i="7"/>
  <c r="V439" i="7"/>
  <c r="W437" i="7"/>
  <c r="V437" i="7"/>
  <c r="W435" i="7"/>
  <c r="V435" i="7"/>
  <c r="W433" i="7"/>
  <c r="V433" i="7"/>
  <c r="W553" i="7"/>
  <c r="V553" i="7"/>
  <c r="W551" i="7"/>
  <c r="V551" i="7"/>
  <c r="W665" i="7"/>
  <c r="M572" i="7"/>
  <c r="M664" i="7"/>
  <c r="O542" i="7"/>
  <c r="J591" i="7"/>
  <c r="J587" i="7"/>
  <c r="J583" i="7"/>
  <c r="J579" i="7"/>
  <c r="M607" i="7"/>
  <c r="M699" i="7"/>
  <c r="M821" i="7" s="1"/>
  <c r="O579" i="7"/>
  <c r="O583" i="7"/>
  <c r="O587" i="7"/>
  <c r="O591" i="7"/>
  <c r="W267" i="7"/>
  <c r="V267" i="7"/>
  <c r="X287" i="7" l="1"/>
  <c r="X206" i="7"/>
  <c r="X246" i="7" s="1"/>
  <c r="X171" i="7"/>
  <c r="X245" i="7" s="1"/>
  <c r="L694" i="7"/>
  <c r="S709" i="7"/>
  <c r="W673" i="7"/>
  <c r="W713" i="7"/>
  <c r="X355" i="7"/>
  <c r="X347" i="7"/>
  <c r="V701" i="7"/>
  <c r="W711" i="7"/>
  <c r="W715" i="7"/>
  <c r="X715" i="7" s="1"/>
  <c r="X351" i="7"/>
  <c r="S585" i="7"/>
  <c r="S587" i="7"/>
  <c r="V707" i="7"/>
  <c r="V709" i="7"/>
  <c r="X709" i="7" s="1"/>
  <c r="S829" i="7"/>
  <c r="S837" i="7"/>
  <c r="X343" i="7"/>
  <c r="X359" i="7"/>
  <c r="S669" i="7"/>
  <c r="W669" i="7"/>
  <c r="W812" i="7"/>
  <c r="X812" i="7" s="1"/>
  <c r="S791" i="7"/>
  <c r="S671" i="7"/>
  <c r="V691" i="7"/>
  <c r="S520" i="7"/>
  <c r="S524" i="7"/>
  <c r="S528" i="7"/>
  <c r="S532" i="7"/>
  <c r="S536" i="7"/>
  <c r="W636" i="7"/>
  <c r="S516" i="7"/>
  <c r="X279" i="7"/>
  <c r="S593" i="7"/>
  <c r="S595" i="7"/>
  <c r="S591" i="7"/>
  <c r="X473" i="7"/>
  <c r="X475" i="7"/>
  <c r="X477" i="7"/>
  <c r="X479" i="7"/>
  <c r="X481" i="7"/>
  <c r="X483" i="7"/>
  <c r="S589" i="7"/>
  <c r="W709" i="7"/>
  <c r="S597" i="7"/>
  <c r="S599" i="7"/>
  <c r="S601" i="7"/>
  <c r="S603" i="7"/>
  <c r="S605" i="7"/>
  <c r="S711" i="7"/>
  <c r="S713" i="7"/>
  <c r="S715" i="7"/>
  <c r="S833" i="7"/>
  <c r="S835" i="7"/>
  <c r="S565" i="7"/>
  <c r="S567" i="7"/>
  <c r="O572" i="7"/>
  <c r="S555" i="7"/>
  <c r="S557" i="7"/>
  <c r="S559" i="7"/>
  <c r="S561" i="7"/>
  <c r="S563" i="7"/>
  <c r="X304" i="7"/>
  <c r="X306" i="7"/>
  <c r="X308" i="7"/>
  <c r="X310" i="7"/>
  <c r="X312" i="7"/>
  <c r="S793" i="7"/>
  <c r="S813" i="7"/>
  <c r="S815" i="7"/>
  <c r="S673" i="7"/>
  <c r="S675" i="7"/>
  <c r="X326" i="7"/>
  <c r="W690" i="7"/>
  <c r="X690" i="7" s="1"/>
  <c r="S690" i="7"/>
  <c r="S691" i="7"/>
  <c r="V692" i="7"/>
  <c r="S692" i="7"/>
  <c r="S693" i="7"/>
  <c r="S795" i="7"/>
  <c r="S797" i="7"/>
  <c r="X281" i="7"/>
  <c r="X289" i="7"/>
  <c r="S512" i="7"/>
  <c r="X398" i="7"/>
  <c r="X402" i="7"/>
  <c r="X406" i="7"/>
  <c r="X410" i="7"/>
  <c r="X414" i="7"/>
  <c r="S518" i="7"/>
  <c r="S510" i="7"/>
  <c r="X447" i="7"/>
  <c r="X449" i="7"/>
  <c r="X324" i="7"/>
  <c r="V667" i="7"/>
  <c r="X431" i="7"/>
  <c r="X421" i="7"/>
  <c r="X429" i="7"/>
  <c r="X344" i="7"/>
  <c r="X275" i="7"/>
  <c r="X300" i="7"/>
  <c r="X459" i="7"/>
  <c r="X461" i="7"/>
  <c r="X392" i="7"/>
  <c r="X271" i="7"/>
  <c r="W814" i="7"/>
  <c r="V814" i="7"/>
  <c r="W667" i="7"/>
  <c r="W691" i="7"/>
  <c r="X691" i="7" s="1"/>
  <c r="X545" i="7"/>
  <c r="X705" i="7"/>
  <c r="W758" i="7"/>
  <c r="V758" i="7"/>
  <c r="J642" i="7"/>
  <c r="G764" i="7"/>
  <c r="J764" i="7" s="1"/>
  <c r="J646" i="7"/>
  <c r="G768" i="7"/>
  <c r="J768" i="7" s="1"/>
  <c r="J650" i="7"/>
  <c r="G772" i="7"/>
  <c r="J772" i="7" s="1"/>
  <c r="J654" i="7"/>
  <c r="G776" i="7"/>
  <c r="J776" i="7" s="1"/>
  <c r="J658" i="7"/>
  <c r="G780" i="7"/>
  <c r="J780" i="7" s="1"/>
  <c r="O649" i="7"/>
  <c r="L771" i="7"/>
  <c r="O771" i="7" s="1"/>
  <c r="O635" i="7"/>
  <c r="L757" i="7"/>
  <c r="O757" i="7" s="1"/>
  <c r="N694" i="7"/>
  <c r="N786" i="7"/>
  <c r="N816" i="7" s="1"/>
  <c r="X675" i="7"/>
  <c r="J687" i="7"/>
  <c r="G809" i="7"/>
  <c r="J809" i="7" s="1"/>
  <c r="J689" i="7"/>
  <c r="G811" i="7"/>
  <c r="J811" i="7" s="1"/>
  <c r="J638" i="7"/>
  <c r="G760" i="7"/>
  <c r="J760" i="7" s="1"/>
  <c r="O653" i="7"/>
  <c r="L775" i="7"/>
  <c r="O775" i="7" s="1"/>
  <c r="O645" i="7"/>
  <c r="L767" i="7"/>
  <c r="O767" i="7" s="1"/>
  <c r="O641" i="7"/>
  <c r="L763" i="7"/>
  <c r="O763" i="7" s="1"/>
  <c r="O633" i="7"/>
  <c r="L755" i="7"/>
  <c r="O755" i="7" s="1"/>
  <c r="N659" i="7"/>
  <c r="N751" i="7"/>
  <c r="N781" i="7" s="1"/>
  <c r="O656" i="7"/>
  <c r="L778" i="7"/>
  <c r="O778" i="7" s="1"/>
  <c r="O652" i="7"/>
  <c r="L774" i="7"/>
  <c r="O774" i="7" s="1"/>
  <c r="O648" i="7"/>
  <c r="L770" i="7"/>
  <c r="O770" i="7" s="1"/>
  <c r="O644" i="7"/>
  <c r="L766" i="7"/>
  <c r="O766" i="7" s="1"/>
  <c r="O640" i="7"/>
  <c r="L762" i="7"/>
  <c r="O762" i="7" s="1"/>
  <c r="J640" i="7"/>
  <c r="S640" i="7" s="1"/>
  <c r="G762" i="7"/>
  <c r="J762" i="7" s="1"/>
  <c r="N729" i="7"/>
  <c r="N821" i="7"/>
  <c r="N851" i="7" s="1"/>
  <c r="J719" i="7"/>
  <c r="G841" i="7"/>
  <c r="J841" i="7" s="1"/>
  <c r="J721" i="7"/>
  <c r="G843" i="7"/>
  <c r="J843" i="7" s="1"/>
  <c r="J723" i="7"/>
  <c r="G845" i="7"/>
  <c r="J845" i="7" s="1"/>
  <c r="J725" i="7"/>
  <c r="G847" i="7"/>
  <c r="J847" i="7" s="1"/>
  <c r="J727" i="7"/>
  <c r="G849" i="7"/>
  <c r="J849" i="7" s="1"/>
  <c r="W701" i="7"/>
  <c r="X701" i="7" s="1"/>
  <c r="W827" i="7"/>
  <c r="V827" i="7"/>
  <c r="W795" i="7"/>
  <c r="V795" i="7"/>
  <c r="W797" i="7"/>
  <c r="V797" i="7"/>
  <c r="M694" i="7"/>
  <c r="M786" i="7"/>
  <c r="V665" i="7"/>
  <c r="X665" i="7" s="1"/>
  <c r="V669" i="7"/>
  <c r="X669" i="7" s="1"/>
  <c r="X553" i="7"/>
  <c r="X435" i="7"/>
  <c r="X439" i="7"/>
  <c r="X427" i="7"/>
  <c r="O657" i="7"/>
  <c r="L779" i="7"/>
  <c r="O779" i="7" s="1"/>
  <c r="J634" i="7"/>
  <c r="G756" i="7"/>
  <c r="J756" i="7" s="1"/>
  <c r="I659" i="7"/>
  <c r="I751" i="7"/>
  <c r="I781" i="7" s="1"/>
  <c r="J644" i="7"/>
  <c r="G766" i="7"/>
  <c r="J766" i="7" s="1"/>
  <c r="J648" i="7"/>
  <c r="G770" i="7"/>
  <c r="J770" i="7" s="1"/>
  <c r="J652" i="7"/>
  <c r="G774" i="7"/>
  <c r="J774" i="7" s="1"/>
  <c r="J656" i="7"/>
  <c r="G778" i="7"/>
  <c r="J778" i="7" s="1"/>
  <c r="I694" i="7"/>
  <c r="I786" i="7"/>
  <c r="I816" i="7" s="1"/>
  <c r="O651" i="7"/>
  <c r="L773" i="7"/>
  <c r="O773" i="7" s="1"/>
  <c r="O643" i="7"/>
  <c r="L765" i="7"/>
  <c r="O765" i="7" s="1"/>
  <c r="O639" i="7"/>
  <c r="L761" i="7"/>
  <c r="O761" i="7" s="1"/>
  <c r="V673" i="7"/>
  <c r="J677" i="7"/>
  <c r="G799" i="7"/>
  <c r="J799" i="7" s="1"/>
  <c r="J679" i="7"/>
  <c r="G801" i="7"/>
  <c r="J801" i="7" s="1"/>
  <c r="J681" i="7"/>
  <c r="G803" i="7"/>
  <c r="J803" i="7" s="1"/>
  <c r="J683" i="7"/>
  <c r="G805" i="7"/>
  <c r="J805" i="7" s="1"/>
  <c r="J685" i="7"/>
  <c r="G807" i="7"/>
  <c r="J807" i="7" s="1"/>
  <c r="H694" i="7"/>
  <c r="H786" i="7"/>
  <c r="O658" i="7"/>
  <c r="W658" i="7" s="1"/>
  <c r="L780" i="7"/>
  <c r="O780" i="7" s="1"/>
  <c r="O654" i="7"/>
  <c r="L776" i="7"/>
  <c r="O776" i="7" s="1"/>
  <c r="O650" i="7"/>
  <c r="V650" i="7" s="1"/>
  <c r="L772" i="7"/>
  <c r="O772" i="7" s="1"/>
  <c r="O646" i="7"/>
  <c r="L768" i="7"/>
  <c r="O768" i="7" s="1"/>
  <c r="O642" i="7"/>
  <c r="V642" i="7" s="1"/>
  <c r="L764" i="7"/>
  <c r="O764" i="7" s="1"/>
  <c r="O638" i="7"/>
  <c r="L760" i="7"/>
  <c r="O760" i="7" s="1"/>
  <c r="H659" i="7"/>
  <c r="H751" i="7"/>
  <c r="H781" i="7" s="1"/>
  <c r="O634" i="7"/>
  <c r="W634" i="7" s="1"/>
  <c r="L756" i="7"/>
  <c r="O756" i="7" s="1"/>
  <c r="O630" i="7"/>
  <c r="L752" i="7"/>
  <c r="O752" i="7" s="1"/>
  <c r="M659" i="7"/>
  <c r="M751" i="7"/>
  <c r="M781" i="7" s="1"/>
  <c r="J630" i="7"/>
  <c r="G752" i="7"/>
  <c r="J752" i="7" s="1"/>
  <c r="X390" i="7"/>
  <c r="J717" i="7"/>
  <c r="G839" i="7"/>
  <c r="J839" i="7" s="1"/>
  <c r="X322" i="7"/>
  <c r="O655" i="7"/>
  <c r="L777" i="7"/>
  <c r="O777" i="7" s="1"/>
  <c r="O647" i="7"/>
  <c r="L769" i="7"/>
  <c r="O769" i="7" s="1"/>
  <c r="O631" i="7"/>
  <c r="L753" i="7"/>
  <c r="O753" i="7" s="1"/>
  <c r="O632" i="7"/>
  <c r="L754" i="7"/>
  <c r="O754" i="7" s="1"/>
  <c r="J632" i="7"/>
  <c r="G754" i="7"/>
  <c r="J754" i="7" s="1"/>
  <c r="S754" i="7" s="1"/>
  <c r="V671" i="7"/>
  <c r="X671" i="7" s="1"/>
  <c r="V693" i="7"/>
  <c r="X693" i="7" s="1"/>
  <c r="W787" i="7"/>
  <c r="V787" i="7"/>
  <c r="W789" i="7"/>
  <c r="V789" i="7"/>
  <c r="W791" i="7"/>
  <c r="V791" i="7"/>
  <c r="W793" i="7"/>
  <c r="V793" i="7"/>
  <c r="X692" i="7"/>
  <c r="X388" i="7"/>
  <c r="X268" i="7"/>
  <c r="X264" i="7"/>
  <c r="W835" i="7"/>
  <c r="V835" i="7"/>
  <c r="W833" i="7"/>
  <c r="V833" i="7"/>
  <c r="X346" i="7"/>
  <c r="X348" i="7"/>
  <c r="X350" i="7"/>
  <c r="X352" i="7"/>
  <c r="X354" i="7"/>
  <c r="X356" i="7"/>
  <c r="X358" i="7"/>
  <c r="X360" i="7"/>
  <c r="X362" i="7"/>
  <c r="O727" i="7"/>
  <c r="L849" i="7"/>
  <c r="O849" i="7" s="1"/>
  <c r="O725" i="7"/>
  <c r="L847" i="7"/>
  <c r="O847" i="7" s="1"/>
  <c r="O723" i="7"/>
  <c r="L845" i="7"/>
  <c r="O845" i="7" s="1"/>
  <c r="O721" i="7"/>
  <c r="L843" i="7"/>
  <c r="O843" i="7" s="1"/>
  <c r="O719" i="7"/>
  <c r="L841" i="7"/>
  <c r="O841" i="7" s="1"/>
  <c r="O717" i="7"/>
  <c r="L839" i="7"/>
  <c r="O839" i="7" s="1"/>
  <c r="X713" i="7"/>
  <c r="W837" i="7"/>
  <c r="V837" i="7"/>
  <c r="X443" i="7"/>
  <c r="O689" i="7"/>
  <c r="L811" i="7"/>
  <c r="O811" i="7" s="1"/>
  <c r="O687" i="7"/>
  <c r="L809" i="7"/>
  <c r="O809" i="7" s="1"/>
  <c r="O685" i="7"/>
  <c r="L807" i="7"/>
  <c r="O807" i="7" s="1"/>
  <c r="O688" i="7"/>
  <c r="L810" i="7"/>
  <c r="O810" i="7" s="1"/>
  <c r="O686" i="7"/>
  <c r="L808" i="7"/>
  <c r="O808" i="7" s="1"/>
  <c r="X569" i="7"/>
  <c r="X571" i="7"/>
  <c r="W815" i="7"/>
  <c r="V815" i="7"/>
  <c r="O683" i="7"/>
  <c r="L805" i="7"/>
  <c r="O805" i="7" s="1"/>
  <c r="O681" i="7"/>
  <c r="L803" i="7"/>
  <c r="O803" i="7" s="1"/>
  <c r="O679" i="7"/>
  <c r="L801" i="7"/>
  <c r="O801" i="7" s="1"/>
  <c r="O677" i="7"/>
  <c r="L799" i="7"/>
  <c r="O799" i="7" s="1"/>
  <c r="O684" i="7"/>
  <c r="L806" i="7"/>
  <c r="O806" i="7" s="1"/>
  <c r="O682" i="7"/>
  <c r="L804" i="7"/>
  <c r="O804" i="7" s="1"/>
  <c r="O680" i="7"/>
  <c r="L802" i="7"/>
  <c r="O802" i="7" s="1"/>
  <c r="O678" i="7"/>
  <c r="L800" i="7"/>
  <c r="O800" i="7" s="1"/>
  <c r="O676" i="7"/>
  <c r="L798" i="7"/>
  <c r="W813" i="7"/>
  <c r="V813" i="7"/>
  <c r="W831" i="7"/>
  <c r="V831" i="7"/>
  <c r="X342" i="7"/>
  <c r="W829" i="7"/>
  <c r="V829" i="7"/>
  <c r="X340" i="7"/>
  <c r="X338" i="7"/>
  <c r="W825" i="7"/>
  <c r="V825" i="7"/>
  <c r="X336" i="7"/>
  <c r="M487" i="7"/>
  <c r="O823" i="7"/>
  <c r="W823" i="7" s="1"/>
  <c r="X457" i="7"/>
  <c r="I609" i="7"/>
  <c r="X334" i="7"/>
  <c r="X248" i="7"/>
  <c r="I729" i="7"/>
  <c r="I821" i="7"/>
  <c r="I851" i="7" s="1"/>
  <c r="I731" i="7"/>
  <c r="J365" i="7"/>
  <c r="V583" i="7"/>
  <c r="W583" i="7"/>
  <c r="V591" i="7"/>
  <c r="W591" i="7"/>
  <c r="V568" i="7"/>
  <c r="W568" i="7"/>
  <c r="W520" i="7"/>
  <c r="V520" i="7"/>
  <c r="W524" i="7"/>
  <c r="V524" i="7"/>
  <c r="W528" i="7"/>
  <c r="V528" i="7"/>
  <c r="W532" i="7"/>
  <c r="V532" i="7"/>
  <c r="W536" i="7"/>
  <c r="V536" i="7"/>
  <c r="J515" i="7"/>
  <c r="S515" i="7" s="1"/>
  <c r="G637" i="7"/>
  <c r="V397" i="7"/>
  <c r="W397" i="7"/>
  <c r="V401" i="7"/>
  <c r="W401" i="7"/>
  <c r="J527" i="7"/>
  <c r="S527" i="7" s="1"/>
  <c r="G649" i="7"/>
  <c r="X285" i="7"/>
  <c r="V409" i="7"/>
  <c r="W409" i="7"/>
  <c r="J535" i="7"/>
  <c r="S535" i="7" s="1"/>
  <c r="G657" i="7"/>
  <c r="W512" i="7"/>
  <c r="V512" i="7"/>
  <c r="V391" i="7"/>
  <c r="W391" i="7"/>
  <c r="V387" i="7"/>
  <c r="W387" i="7"/>
  <c r="J415" i="7"/>
  <c r="W522" i="7"/>
  <c r="V522" i="7"/>
  <c r="W526" i="7"/>
  <c r="V526" i="7"/>
  <c r="W530" i="7"/>
  <c r="V530" i="7"/>
  <c r="W534" i="7"/>
  <c r="V534" i="7"/>
  <c r="O664" i="7"/>
  <c r="O694" i="7" s="1"/>
  <c r="W422" i="7"/>
  <c r="V422" i="7"/>
  <c r="J450" i="7"/>
  <c r="W424" i="7"/>
  <c r="V424" i="7"/>
  <c r="W426" i="7"/>
  <c r="V426" i="7"/>
  <c r="W428" i="7"/>
  <c r="V428" i="7"/>
  <c r="W430" i="7"/>
  <c r="V430" i="7"/>
  <c r="J554" i="7"/>
  <c r="S554" i="7" s="1"/>
  <c r="G676" i="7"/>
  <c r="J556" i="7"/>
  <c r="S556" i="7" s="1"/>
  <c r="G678" i="7"/>
  <c r="J558" i="7"/>
  <c r="S558" i="7" s="1"/>
  <c r="G680" i="7"/>
  <c r="J560" i="7"/>
  <c r="S560" i="7" s="1"/>
  <c r="G682" i="7"/>
  <c r="J562" i="7"/>
  <c r="S562" i="7" s="1"/>
  <c r="G684" i="7"/>
  <c r="G686" i="7"/>
  <c r="J564" i="7"/>
  <c r="S564" i="7" s="1"/>
  <c r="G688" i="7"/>
  <c r="J566" i="7"/>
  <c r="S566" i="7" s="1"/>
  <c r="J664" i="7"/>
  <c r="V389" i="7"/>
  <c r="W389" i="7"/>
  <c r="V581" i="7"/>
  <c r="W581" i="7"/>
  <c r="V589" i="7"/>
  <c r="W589" i="7"/>
  <c r="W555" i="7"/>
  <c r="V555" i="7"/>
  <c r="W557" i="7"/>
  <c r="V557" i="7"/>
  <c r="W559" i="7"/>
  <c r="V559" i="7"/>
  <c r="W561" i="7"/>
  <c r="V561" i="7"/>
  <c r="W563" i="7"/>
  <c r="V563" i="7"/>
  <c r="W687" i="7"/>
  <c r="W542" i="7"/>
  <c r="V542" i="7"/>
  <c r="W638" i="7"/>
  <c r="J517" i="7"/>
  <c r="S517" i="7" s="1"/>
  <c r="G639" i="7"/>
  <c r="J521" i="7"/>
  <c r="S521" i="7" s="1"/>
  <c r="G643" i="7"/>
  <c r="V403" i="7"/>
  <c r="W403" i="7"/>
  <c r="J529" i="7"/>
  <c r="S529" i="7" s="1"/>
  <c r="G651" i="7"/>
  <c r="V411" i="7"/>
  <c r="W411" i="7"/>
  <c r="N731" i="7"/>
  <c r="O537" i="7"/>
  <c r="J629" i="7"/>
  <c r="V630" i="7"/>
  <c r="W518" i="7"/>
  <c r="V518" i="7"/>
  <c r="O578" i="7"/>
  <c r="M700" i="7"/>
  <c r="L607" i="7"/>
  <c r="O607" i="7" s="1"/>
  <c r="L699" i="7"/>
  <c r="L821" i="7" s="1"/>
  <c r="O577" i="7"/>
  <c r="V577" i="7" s="1"/>
  <c r="W456" i="7"/>
  <c r="V456" i="7"/>
  <c r="J580" i="7"/>
  <c r="H702" i="7"/>
  <c r="W460" i="7"/>
  <c r="V460" i="7"/>
  <c r="J584" i="7"/>
  <c r="H706" i="7"/>
  <c r="W464" i="7"/>
  <c r="V464" i="7"/>
  <c r="J588" i="7"/>
  <c r="S588" i="7" s="1"/>
  <c r="H710" i="7"/>
  <c r="W468" i="7"/>
  <c r="V468" i="7"/>
  <c r="J592" i="7"/>
  <c r="S592" i="7" s="1"/>
  <c r="H714" i="7"/>
  <c r="W472" i="7"/>
  <c r="V472" i="7"/>
  <c r="V595" i="7"/>
  <c r="W595" i="7"/>
  <c r="V474" i="7"/>
  <c r="W474" i="7"/>
  <c r="V476" i="7"/>
  <c r="W476" i="7"/>
  <c r="V721" i="7"/>
  <c r="V478" i="7"/>
  <c r="W478" i="7"/>
  <c r="V480" i="7"/>
  <c r="W480" i="7"/>
  <c r="V725" i="7"/>
  <c r="V482" i="7"/>
  <c r="W482" i="7"/>
  <c r="V484" i="7"/>
  <c r="W484" i="7"/>
  <c r="V632" i="7"/>
  <c r="X267" i="7"/>
  <c r="M729" i="7"/>
  <c r="M731" i="7" s="1"/>
  <c r="V579" i="7"/>
  <c r="W579" i="7"/>
  <c r="V587" i="7"/>
  <c r="W587" i="7"/>
  <c r="X551" i="7"/>
  <c r="X433" i="7"/>
  <c r="X437" i="7"/>
  <c r="X441" i="7"/>
  <c r="X445" i="7"/>
  <c r="X394" i="7"/>
  <c r="V646" i="7"/>
  <c r="V654" i="7"/>
  <c r="X423" i="7"/>
  <c r="X636" i="7"/>
  <c r="V393" i="7"/>
  <c r="W393" i="7"/>
  <c r="X273" i="7"/>
  <c r="J519" i="7"/>
  <c r="S519" i="7" s="1"/>
  <c r="G641" i="7"/>
  <c r="X277" i="7"/>
  <c r="J523" i="7"/>
  <c r="S523" i="7" s="1"/>
  <c r="G645" i="7"/>
  <c r="V405" i="7"/>
  <c r="W405" i="7"/>
  <c r="J531" i="7"/>
  <c r="S531" i="7" s="1"/>
  <c r="G653" i="7"/>
  <c r="V413" i="7"/>
  <c r="W413" i="7"/>
  <c r="G487" i="7"/>
  <c r="X386" i="7"/>
  <c r="X266" i="7"/>
  <c r="J513" i="7"/>
  <c r="S513" i="7" s="1"/>
  <c r="G635" i="7"/>
  <c r="J509" i="7"/>
  <c r="G631" i="7"/>
  <c r="X396" i="7"/>
  <c r="V648" i="7"/>
  <c r="V656" i="7"/>
  <c r="X463" i="7"/>
  <c r="X465" i="7"/>
  <c r="X467" i="7"/>
  <c r="X469" i="7"/>
  <c r="X471" i="7"/>
  <c r="J544" i="7"/>
  <c r="S544" i="7" s="1"/>
  <c r="G666" i="7"/>
  <c r="G788" i="7" s="1"/>
  <c r="J788" i="7" s="1"/>
  <c r="S788" i="7" s="1"/>
  <c r="G572" i="7"/>
  <c r="J546" i="7"/>
  <c r="G668" i="7"/>
  <c r="G670" i="7"/>
  <c r="J548" i="7"/>
  <c r="S548" i="7" s="1"/>
  <c r="G672" i="7"/>
  <c r="J550" i="7"/>
  <c r="S550" i="7" s="1"/>
  <c r="J552" i="7"/>
  <c r="S552" i="7" s="1"/>
  <c r="G674" i="7"/>
  <c r="W432" i="7"/>
  <c r="V432" i="7"/>
  <c r="W434" i="7"/>
  <c r="V434" i="7"/>
  <c r="W436" i="7"/>
  <c r="V436" i="7"/>
  <c r="W438" i="7"/>
  <c r="V438" i="7"/>
  <c r="W440" i="7"/>
  <c r="V440" i="7"/>
  <c r="W442" i="7"/>
  <c r="V442" i="7"/>
  <c r="W444" i="7"/>
  <c r="V444" i="7"/>
  <c r="J511" i="7"/>
  <c r="S511" i="7" s="1"/>
  <c r="G633" i="7"/>
  <c r="V585" i="7"/>
  <c r="W585" i="7"/>
  <c r="V593" i="7"/>
  <c r="W593" i="7"/>
  <c r="X543" i="7"/>
  <c r="X547" i="7"/>
  <c r="X673" i="7"/>
  <c r="W677" i="7"/>
  <c r="W681" i="7"/>
  <c r="W685" i="7"/>
  <c r="V565" i="7"/>
  <c r="W565" i="7"/>
  <c r="V567" i="7"/>
  <c r="W567" i="7"/>
  <c r="V570" i="7"/>
  <c r="W570" i="7"/>
  <c r="W514" i="7"/>
  <c r="V514" i="7"/>
  <c r="W516" i="7"/>
  <c r="V516" i="7"/>
  <c r="X425" i="7"/>
  <c r="V395" i="7"/>
  <c r="W395" i="7"/>
  <c r="V399" i="7"/>
  <c r="W399" i="7"/>
  <c r="J525" i="7"/>
  <c r="G647" i="7"/>
  <c r="V407" i="7"/>
  <c r="W407" i="7"/>
  <c r="J533" i="7"/>
  <c r="S533" i="7" s="1"/>
  <c r="G655" i="7"/>
  <c r="N609" i="7"/>
  <c r="L659" i="7"/>
  <c r="O629" i="7"/>
  <c r="G537" i="7"/>
  <c r="V507" i="7"/>
  <c r="W507" i="7"/>
  <c r="M609" i="7"/>
  <c r="W508" i="7"/>
  <c r="V508" i="7"/>
  <c r="X269" i="7"/>
  <c r="X265" i="7"/>
  <c r="W640" i="7"/>
  <c r="X400" i="7"/>
  <c r="X404" i="7"/>
  <c r="X408" i="7"/>
  <c r="X412" i="7"/>
  <c r="W455" i="7"/>
  <c r="V455" i="7"/>
  <c r="O485" i="7"/>
  <c r="O487" i="7" s="1"/>
  <c r="J578" i="7"/>
  <c r="H700" i="7"/>
  <c r="W458" i="7"/>
  <c r="V458" i="7"/>
  <c r="X703" i="7"/>
  <c r="J582" i="7"/>
  <c r="H704" i="7"/>
  <c r="W462" i="7"/>
  <c r="V462" i="7"/>
  <c r="X707" i="7"/>
  <c r="J586" i="7"/>
  <c r="S586" i="7" s="1"/>
  <c r="H708" i="7"/>
  <c r="W466" i="7"/>
  <c r="V466" i="7"/>
  <c r="X711" i="7"/>
  <c r="J590" i="7"/>
  <c r="S590" i="7" s="1"/>
  <c r="H712" i="7"/>
  <c r="W470" i="7"/>
  <c r="V470" i="7"/>
  <c r="J594" i="7"/>
  <c r="S594" i="7" s="1"/>
  <c r="H716" i="7"/>
  <c r="V717" i="7"/>
  <c r="H718" i="7"/>
  <c r="J596" i="7"/>
  <c r="S596" i="7" s="1"/>
  <c r="W597" i="7"/>
  <c r="V597" i="7"/>
  <c r="H720" i="7"/>
  <c r="J598" i="7"/>
  <c r="S598" i="7" s="1"/>
  <c r="W599" i="7"/>
  <c r="V599" i="7"/>
  <c r="H722" i="7"/>
  <c r="J600" i="7"/>
  <c r="S600" i="7" s="1"/>
  <c r="W601" i="7"/>
  <c r="V601" i="7"/>
  <c r="H724" i="7"/>
  <c r="J602" i="7"/>
  <c r="S602" i="7" s="1"/>
  <c r="W603" i="7"/>
  <c r="V603" i="7"/>
  <c r="H726" i="7"/>
  <c r="J604" i="7"/>
  <c r="S604" i="7" s="1"/>
  <c r="W605" i="7"/>
  <c r="V605" i="7"/>
  <c r="H728" i="7"/>
  <c r="J606" i="7"/>
  <c r="S606" i="7" s="1"/>
  <c r="H607" i="7"/>
  <c r="G729" i="7"/>
  <c r="J699" i="7"/>
  <c r="X549" i="7"/>
  <c r="X314" i="7"/>
  <c r="X316" i="7"/>
  <c r="X318" i="7"/>
  <c r="X320" i="7"/>
  <c r="X446" i="7"/>
  <c r="X448" i="7"/>
  <c r="W510" i="7"/>
  <c r="V510" i="7"/>
  <c r="X472" i="7" l="1"/>
  <c r="X468" i="7"/>
  <c r="J821" i="7"/>
  <c r="S762" i="7"/>
  <c r="X667" i="7"/>
  <c r="S685" i="7"/>
  <c r="S681" i="7"/>
  <c r="S677" i="7"/>
  <c r="V727" i="7"/>
  <c r="V723" i="7"/>
  <c r="V719" i="7"/>
  <c r="V644" i="7"/>
  <c r="V652" i="7"/>
  <c r="S689" i="7"/>
  <c r="S632" i="7"/>
  <c r="S683" i="7"/>
  <c r="S679" i="7"/>
  <c r="V638" i="7"/>
  <c r="X638" i="7" s="1"/>
  <c r="S687" i="7"/>
  <c r="G851" i="7"/>
  <c r="W719" i="7"/>
  <c r="W721" i="7"/>
  <c r="W723" i="7"/>
  <c r="W725" i="7"/>
  <c r="W727" i="7"/>
  <c r="S849" i="7"/>
  <c r="S847" i="7"/>
  <c r="S845" i="7"/>
  <c r="S843" i="7"/>
  <c r="S841" i="7"/>
  <c r="W683" i="7"/>
  <c r="W679" i="7"/>
  <c r="X679" i="7" s="1"/>
  <c r="O609" i="7"/>
  <c r="W689" i="7"/>
  <c r="V640" i="7"/>
  <c r="O659" i="7"/>
  <c r="W632" i="7"/>
  <c r="W630" i="7"/>
  <c r="S656" i="7"/>
  <c r="S652" i="7"/>
  <c r="S648" i="7"/>
  <c r="S644" i="7"/>
  <c r="S634" i="7"/>
  <c r="S658" i="7"/>
  <c r="S654" i="7"/>
  <c r="S650" i="7"/>
  <c r="S646" i="7"/>
  <c r="S642" i="7"/>
  <c r="S717" i="7"/>
  <c r="W717" i="7"/>
  <c r="X470" i="7"/>
  <c r="S839" i="7"/>
  <c r="S727" i="7"/>
  <c r="S725" i="7"/>
  <c r="S723" i="7"/>
  <c r="S721" i="7"/>
  <c r="S719" i="7"/>
  <c r="V685" i="7"/>
  <c r="V683" i="7"/>
  <c r="X683" i="7" s="1"/>
  <c r="V681" i="7"/>
  <c r="V679" i="7"/>
  <c r="V677" i="7"/>
  <c r="X677" i="7" s="1"/>
  <c r="V689" i="7"/>
  <c r="V687" i="7"/>
  <c r="S807" i="7"/>
  <c r="S805" i="7"/>
  <c r="S803" i="7"/>
  <c r="S801" i="7"/>
  <c r="S799" i="7"/>
  <c r="S811" i="7"/>
  <c r="S809" i="7"/>
  <c r="J537" i="7"/>
  <c r="S525" i="7"/>
  <c r="S760" i="7"/>
  <c r="W656" i="7"/>
  <c r="X656" i="7" s="1"/>
  <c r="W652" i="7"/>
  <c r="X652" i="7" s="1"/>
  <c r="W648" i="7"/>
  <c r="W644" i="7"/>
  <c r="X644" i="7" s="1"/>
  <c r="V634" i="7"/>
  <c r="X634" i="7" s="1"/>
  <c r="V658" i="7"/>
  <c r="X658" i="7" s="1"/>
  <c r="W654" i="7"/>
  <c r="W650" i="7"/>
  <c r="W646" i="7"/>
  <c r="X646" i="7" s="1"/>
  <c r="W642" i="7"/>
  <c r="X642" i="7" s="1"/>
  <c r="X534" i="7"/>
  <c r="X530" i="7"/>
  <c r="X526" i="7"/>
  <c r="X522" i="7"/>
  <c r="S778" i="7"/>
  <c r="S774" i="7"/>
  <c r="S770" i="7"/>
  <c r="S766" i="7"/>
  <c r="S756" i="7"/>
  <c r="S638" i="7"/>
  <c r="S780" i="7"/>
  <c r="S776" i="7"/>
  <c r="S772" i="7"/>
  <c r="S768" i="7"/>
  <c r="S764" i="7"/>
  <c r="X814" i="7"/>
  <c r="W577" i="7"/>
  <c r="O821" i="7"/>
  <c r="V821" i="7" s="1"/>
  <c r="N853" i="7"/>
  <c r="J487" i="7"/>
  <c r="X430" i="7"/>
  <c r="X426" i="7"/>
  <c r="X758" i="7"/>
  <c r="X687" i="7"/>
  <c r="X561" i="7"/>
  <c r="X462" i="7"/>
  <c r="X557" i="7"/>
  <c r="X581" i="7"/>
  <c r="X389" i="7"/>
  <c r="X464" i="7"/>
  <c r="X797" i="7"/>
  <c r="X456" i="7"/>
  <c r="X407" i="7"/>
  <c r="X395" i="7"/>
  <c r="X516" i="7"/>
  <c r="X514" i="7"/>
  <c r="X567" i="7"/>
  <c r="X442" i="7"/>
  <c r="X438" i="7"/>
  <c r="X434" i="7"/>
  <c r="X413" i="7"/>
  <c r="X654" i="7"/>
  <c r="X650" i="7"/>
  <c r="X632" i="7"/>
  <c r="V823" i="7"/>
  <c r="X793" i="7"/>
  <c r="X789" i="7"/>
  <c r="J751" i="7"/>
  <c r="J728" i="7"/>
  <c r="S728" i="7" s="1"/>
  <c r="H850" i="7"/>
  <c r="J850" i="7" s="1"/>
  <c r="S850" i="7" s="1"/>
  <c r="J724" i="7"/>
  <c r="S724" i="7" s="1"/>
  <c r="H846" i="7"/>
  <c r="J846" i="7" s="1"/>
  <c r="S846" i="7" s="1"/>
  <c r="X466" i="7"/>
  <c r="J726" i="7"/>
  <c r="S726" i="7" s="1"/>
  <c r="H848" i="7"/>
  <c r="J848" i="7" s="1"/>
  <c r="S848" i="7" s="1"/>
  <c r="J722" i="7"/>
  <c r="S722" i="7" s="1"/>
  <c r="H844" i="7"/>
  <c r="J844" i="7" s="1"/>
  <c r="S844" i="7" s="1"/>
  <c r="J718" i="7"/>
  <c r="S718" i="7" s="1"/>
  <c r="H840" i="7"/>
  <c r="J840" i="7" s="1"/>
  <c r="S840" i="7" s="1"/>
  <c r="J716" i="7"/>
  <c r="S716" i="7" s="1"/>
  <c r="H838" i="7"/>
  <c r="J838" i="7" s="1"/>
  <c r="S838" i="7" s="1"/>
  <c r="J712" i="7"/>
  <c r="S712" i="7" s="1"/>
  <c r="H834" i="7"/>
  <c r="J834" i="7" s="1"/>
  <c r="S834" i="7" s="1"/>
  <c r="J708" i="7"/>
  <c r="S708" i="7" s="1"/>
  <c r="H830" i="7"/>
  <c r="J830" i="7" s="1"/>
  <c r="S830" i="7" s="1"/>
  <c r="J704" i="7"/>
  <c r="H826" i="7"/>
  <c r="J826" i="7" s="1"/>
  <c r="G609" i="7"/>
  <c r="J655" i="7"/>
  <c r="S655" i="7" s="1"/>
  <c r="G777" i="7"/>
  <c r="J777" i="7" s="1"/>
  <c r="S777" i="7" s="1"/>
  <c r="J633" i="7"/>
  <c r="S633" i="7" s="1"/>
  <c r="G755" i="7"/>
  <c r="J755" i="7" s="1"/>
  <c r="S755" i="7" s="1"/>
  <c r="J674" i="7"/>
  <c r="S674" i="7" s="1"/>
  <c r="G796" i="7"/>
  <c r="J796" i="7" s="1"/>
  <c r="S796" i="7" s="1"/>
  <c r="J668" i="7"/>
  <c r="G790" i="7"/>
  <c r="J790" i="7" s="1"/>
  <c r="J572" i="7"/>
  <c r="J631" i="7"/>
  <c r="G753" i="7"/>
  <c r="J753" i="7" s="1"/>
  <c r="J635" i="7"/>
  <c r="S635" i="7" s="1"/>
  <c r="G757" i="7"/>
  <c r="J757" i="7" s="1"/>
  <c r="S757" i="7" s="1"/>
  <c r="J645" i="7"/>
  <c r="S645" i="7" s="1"/>
  <c r="G767" i="7"/>
  <c r="J767" i="7" s="1"/>
  <c r="S767" i="7" s="1"/>
  <c r="J710" i="7"/>
  <c r="S710" i="7" s="1"/>
  <c r="H832" i="7"/>
  <c r="J832" i="7" s="1"/>
  <c r="S832" i="7" s="1"/>
  <c r="O700" i="7"/>
  <c r="M822" i="7"/>
  <c r="J684" i="7"/>
  <c r="S684" i="7" s="1"/>
  <c r="G806" i="7"/>
  <c r="J806" i="7" s="1"/>
  <c r="S806" i="7" s="1"/>
  <c r="J682" i="7"/>
  <c r="S682" i="7" s="1"/>
  <c r="G804" i="7"/>
  <c r="J804" i="7" s="1"/>
  <c r="S804" i="7" s="1"/>
  <c r="J680" i="7"/>
  <c r="S680" i="7" s="1"/>
  <c r="G802" i="7"/>
  <c r="J802" i="7" s="1"/>
  <c r="S802" i="7" s="1"/>
  <c r="J678" i="7"/>
  <c r="S678" i="7" s="1"/>
  <c r="G800" i="7"/>
  <c r="J800" i="7" s="1"/>
  <c r="S800" i="7" s="1"/>
  <c r="J676" i="7"/>
  <c r="S676" i="7" s="1"/>
  <c r="G798" i="7"/>
  <c r="J798" i="7" s="1"/>
  <c r="J657" i="7"/>
  <c r="S657" i="7" s="1"/>
  <c r="G779" i="7"/>
  <c r="J779" i="7" s="1"/>
  <c r="S779" i="7" s="1"/>
  <c r="L851" i="7"/>
  <c r="X831" i="7"/>
  <c r="X815" i="7"/>
  <c r="X837" i="7"/>
  <c r="X791" i="7"/>
  <c r="X787" i="7"/>
  <c r="W754" i="7"/>
  <c r="V754" i="7"/>
  <c r="L781" i="7"/>
  <c r="W778" i="7"/>
  <c r="V778" i="7"/>
  <c r="W774" i="7"/>
  <c r="V774" i="7"/>
  <c r="W770" i="7"/>
  <c r="V770" i="7"/>
  <c r="W766" i="7"/>
  <c r="V766" i="7"/>
  <c r="W756" i="7"/>
  <c r="V756" i="7"/>
  <c r="M816" i="7"/>
  <c r="O786" i="7"/>
  <c r="X795" i="7"/>
  <c r="X827" i="7"/>
  <c r="J720" i="7"/>
  <c r="S720" i="7" s="1"/>
  <c r="H842" i="7"/>
  <c r="J842" i="7" s="1"/>
  <c r="S842" i="7" s="1"/>
  <c r="J647" i="7"/>
  <c r="S647" i="7" s="1"/>
  <c r="G769" i="7"/>
  <c r="J769" i="7" s="1"/>
  <c r="S769" i="7" s="1"/>
  <c r="J672" i="7"/>
  <c r="S672" i="7" s="1"/>
  <c r="G794" i="7"/>
  <c r="J794" i="7" s="1"/>
  <c r="S794" i="7" s="1"/>
  <c r="J670" i="7"/>
  <c r="S670" i="7" s="1"/>
  <c r="G792" i="7"/>
  <c r="J792" i="7" s="1"/>
  <c r="S792" i="7" s="1"/>
  <c r="W788" i="7"/>
  <c r="V788" i="7"/>
  <c r="J653" i="7"/>
  <c r="S653" i="7" s="1"/>
  <c r="G775" i="7"/>
  <c r="J775" i="7" s="1"/>
  <c r="S775" i="7" s="1"/>
  <c r="J641" i="7"/>
  <c r="S641" i="7" s="1"/>
  <c r="G763" i="7"/>
  <c r="J763" i="7" s="1"/>
  <c r="S763" i="7" s="1"/>
  <c r="J714" i="7"/>
  <c r="S714" i="7" s="1"/>
  <c r="H836" i="7"/>
  <c r="J836" i="7" s="1"/>
  <c r="S836" i="7" s="1"/>
  <c r="J651" i="7"/>
  <c r="S651" i="7" s="1"/>
  <c r="G773" i="7"/>
  <c r="J773" i="7" s="1"/>
  <c r="S773" i="7" s="1"/>
  <c r="J643" i="7"/>
  <c r="S643" i="7" s="1"/>
  <c r="G765" i="7"/>
  <c r="J765" i="7" s="1"/>
  <c r="S765" i="7" s="1"/>
  <c r="J639" i="7"/>
  <c r="S639" i="7" s="1"/>
  <c r="G761" i="7"/>
  <c r="J761" i="7" s="1"/>
  <c r="S761" i="7" s="1"/>
  <c r="J688" i="7"/>
  <c r="S688" i="7" s="1"/>
  <c r="G810" i="7"/>
  <c r="J810" i="7" s="1"/>
  <c r="S810" i="7" s="1"/>
  <c r="J686" i="7"/>
  <c r="S686" i="7" s="1"/>
  <c r="G808" i="7"/>
  <c r="J808" i="7" s="1"/>
  <c r="S808" i="7" s="1"/>
  <c r="J649" i="7"/>
  <c r="S649" i="7" s="1"/>
  <c r="G771" i="7"/>
  <c r="J771" i="7" s="1"/>
  <c r="S771" i="7" s="1"/>
  <c r="J637" i="7"/>
  <c r="S637" i="7" s="1"/>
  <c r="G759" i="7"/>
  <c r="J759" i="7" s="1"/>
  <c r="W752" i="7"/>
  <c r="V752" i="7"/>
  <c r="O751" i="7"/>
  <c r="O781" i="7" s="1"/>
  <c r="H816" i="7"/>
  <c r="J786" i="7"/>
  <c r="W762" i="7"/>
  <c r="V762" i="7"/>
  <c r="W760" i="7"/>
  <c r="V760" i="7"/>
  <c r="W780" i="7"/>
  <c r="V780" i="7"/>
  <c r="W776" i="7"/>
  <c r="V776" i="7"/>
  <c r="W772" i="7"/>
  <c r="V772" i="7"/>
  <c r="W768" i="7"/>
  <c r="V768" i="7"/>
  <c r="W764" i="7"/>
  <c r="V764" i="7"/>
  <c r="X510" i="7"/>
  <c r="X603" i="7"/>
  <c r="X599" i="7"/>
  <c r="X717" i="7"/>
  <c r="X640" i="7"/>
  <c r="X293" i="7"/>
  <c r="X367" i="7" s="1"/>
  <c r="X508" i="7"/>
  <c r="X630" i="7"/>
  <c r="X833" i="7"/>
  <c r="X835" i="7"/>
  <c r="X401" i="7"/>
  <c r="X397" i="7"/>
  <c r="X536" i="7"/>
  <c r="X532" i="7"/>
  <c r="X528" i="7"/>
  <c r="X524" i="7"/>
  <c r="X520" i="7"/>
  <c r="X593" i="7"/>
  <c r="X484" i="7"/>
  <c r="X482" i="7"/>
  <c r="X480" i="7"/>
  <c r="X478" i="7"/>
  <c r="X476" i="7"/>
  <c r="X474" i="7"/>
  <c r="X591" i="7"/>
  <c r="W839" i="7"/>
  <c r="V839" i="7"/>
  <c r="W841" i="7"/>
  <c r="V841" i="7"/>
  <c r="W843" i="7"/>
  <c r="V843" i="7"/>
  <c r="W845" i="7"/>
  <c r="V845" i="7"/>
  <c r="W847" i="7"/>
  <c r="V847" i="7"/>
  <c r="W849" i="7"/>
  <c r="V849" i="7"/>
  <c r="O798" i="7"/>
  <c r="L816" i="7"/>
  <c r="W800" i="7"/>
  <c r="W802" i="7"/>
  <c r="W804" i="7"/>
  <c r="W806" i="7"/>
  <c r="V799" i="7"/>
  <c r="W799" i="7"/>
  <c r="V801" i="7"/>
  <c r="W801" i="7"/>
  <c r="V803" i="7"/>
  <c r="W803" i="7"/>
  <c r="V805" i="7"/>
  <c r="W805" i="7"/>
  <c r="X813" i="7"/>
  <c r="W808" i="7"/>
  <c r="W810" i="7"/>
  <c r="V807" i="7"/>
  <c r="W807" i="7"/>
  <c r="V809" i="7"/>
  <c r="W809" i="7"/>
  <c r="W811" i="7"/>
  <c r="V811" i="7"/>
  <c r="X587" i="7"/>
  <c r="X829" i="7"/>
  <c r="X363" i="7"/>
  <c r="X369" i="7" s="1"/>
  <c r="J706" i="7"/>
  <c r="H828" i="7"/>
  <c r="J828" i="7" s="1"/>
  <c r="X825" i="7"/>
  <c r="J702" i="7"/>
  <c r="H824" i="7"/>
  <c r="J824" i="7" s="1"/>
  <c r="X458" i="7"/>
  <c r="X823" i="7"/>
  <c r="L853" i="7"/>
  <c r="J700" i="7"/>
  <c r="W700" i="7" s="1"/>
  <c r="H822" i="7"/>
  <c r="H609" i="7"/>
  <c r="I853" i="7"/>
  <c r="W821" i="7"/>
  <c r="X577" i="7"/>
  <c r="W606" i="7"/>
  <c r="V606" i="7"/>
  <c r="V726" i="7"/>
  <c r="W602" i="7"/>
  <c r="V602" i="7"/>
  <c r="V722" i="7"/>
  <c r="W598" i="7"/>
  <c r="V598" i="7"/>
  <c r="V716" i="7"/>
  <c r="V708" i="7"/>
  <c r="W704" i="7"/>
  <c r="V704" i="7"/>
  <c r="V533" i="7"/>
  <c r="W533" i="7"/>
  <c r="W647" i="7"/>
  <c r="V511" i="7"/>
  <c r="W511" i="7"/>
  <c r="W552" i="7"/>
  <c r="V552" i="7"/>
  <c r="V672" i="7"/>
  <c r="V670" i="7"/>
  <c r="W546" i="7"/>
  <c r="V546" i="7"/>
  <c r="J666" i="7"/>
  <c r="S666" i="7" s="1"/>
  <c r="G694" i="7"/>
  <c r="V509" i="7"/>
  <c r="W509" i="7"/>
  <c r="V513" i="7"/>
  <c r="W513" i="7"/>
  <c r="W653" i="7"/>
  <c r="V523" i="7"/>
  <c r="W523" i="7"/>
  <c r="W641" i="7"/>
  <c r="J607" i="7"/>
  <c r="H729" i="7"/>
  <c r="X595" i="7"/>
  <c r="W714" i="7"/>
  <c r="V714" i="7"/>
  <c r="V588" i="7"/>
  <c r="W588" i="7"/>
  <c r="W706" i="7"/>
  <c r="V706" i="7"/>
  <c r="V580" i="7"/>
  <c r="W580" i="7"/>
  <c r="G659" i="7"/>
  <c r="V529" i="7"/>
  <c r="W529" i="7"/>
  <c r="V521" i="7"/>
  <c r="W521" i="7"/>
  <c r="V517" i="7"/>
  <c r="W517" i="7"/>
  <c r="V664" i="7"/>
  <c r="W664" i="7"/>
  <c r="W688" i="7"/>
  <c r="W686" i="7"/>
  <c r="W562" i="7"/>
  <c r="V562" i="7"/>
  <c r="W560" i="7"/>
  <c r="V560" i="7"/>
  <c r="W558" i="7"/>
  <c r="V558" i="7"/>
  <c r="W556" i="7"/>
  <c r="V556" i="7"/>
  <c r="W554" i="7"/>
  <c r="V554" i="7"/>
  <c r="V535" i="7"/>
  <c r="W535" i="7"/>
  <c r="V649" i="7"/>
  <c r="V637" i="7"/>
  <c r="X328" i="7"/>
  <c r="X368" i="7" s="1"/>
  <c r="W728" i="7"/>
  <c r="V728" i="7"/>
  <c r="X605" i="7"/>
  <c r="W604" i="7"/>
  <c r="V604" i="7"/>
  <c r="W724" i="7"/>
  <c r="V724" i="7"/>
  <c r="X601" i="7"/>
  <c r="W600" i="7"/>
  <c r="V600" i="7"/>
  <c r="W720" i="7"/>
  <c r="V720" i="7"/>
  <c r="X597" i="7"/>
  <c r="W596" i="7"/>
  <c r="V596" i="7"/>
  <c r="V594" i="7"/>
  <c r="W594" i="7"/>
  <c r="V590" i="7"/>
  <c r="W590" i="7"/>
  <c r="V586" i="7"/>
  <c r="W586" i="7"/>
  <c r="V582" i="7"/>
  <c r="W582" i="7"/>
  <c r="V578" i="7"/>
  <c r="W578" i="7"/>
  <c r="X455" i="7"/>
  <c r="X507" i="7"/>
  <c r="V655" i="7"/>
  <c r="V525" i="7"/>
  <c r="W525" i="7"/>
  <c r="X399" i="7"/>
  <c r="X570" i="7"/>
  <c r="X565" i="7"/>
  <c r="X685" i="7"/>
  <c r="X681" i="7"/>
  <c r="X585" i="7"/>
  <c r="W633" i="7"/>
  <c r="X444" i="7"/>
  <c r="X440" i="7"/>
  <c r="X436" i="7"/>
  <c r="X432" i="7"/>
  <c r="W674" i="7"/>
  <c r="V674" i="7"/>
  <c r="V550" i="7"/>
  <c r="W550" i="7"/>
  <c r="V548" i="7"/>
  <c r="W548" i="7"/>
  <c r="W668" i="7"/>
  <c r="V668" i="7"/>
  <c r="W544" i="7"/>
  <c r="V544" i="7"/>
  <c r="X648" i="7"/>
  <c r="V631" i="7"/>
  <c r="V635" i="7"/>
  <c r="V531" i="7"/>
  <c r="W531" i="7"/>
  <c r="X405" i="7"/>
  <c r="V645" i="7"/>
  <c r="V519" i="7"/>
  <c r="W519" i="7"/>
  <c r="X393" i="7"/>
  <c r="X579" i="7"/>
  <c r="X727" i="7"/>
  <c r="X725" i="7"/>
  <c r="X721" i="7"/>
  <c r="X719" i="7"/>
  <c r="V592" i="7"/>
  <c r="W592" i="7"/>
  <c r="V584" i="7"/>
  <c r="W584" i="7"/>
  <c r="X460" i="7"/>
  <c r="W702" i="7"/>
  <c r="V702" i="7"/>
  <c r="L729" i="7"/>
  <c r="O729" i="7" s="1"/>
  <c r="O731" i="7" s="1"/>
  <c r="O699" i="7"/>
  <c r="W699" i="7" s="1"/>
  <c r="X518" i="7"/>
  <c r="W629" i="7"/>
  <c r="V629" i="7"/>
  <c r="L609" i="7"/>
  <c r="X411" i="7"/>
  <c r="W651" i="7"/>
  <c r="X403" i="7"/>
  <c r="V643" i="7"/>
  <c r="V639" i="7"/>
  <c r="X542" i="7"/>
  <c r="X689" i="7"/>
  <c r="X563" i="7"/>
  <c r="X559" i="7"/>
  <c r="X555" i="7"/>
  <c r="X589" i="7"/>
  <c r="V566" i="7"/>
  <c r="W566" i="7"/>
  <c r="W564" i="7"/>
  <c r="V564" i="7"/>
  <c r="V684" i="7"/>
  <c r="V682" i="7"/>
  <c r="V680" i="7"/>
  <c r="V678" i="7"/>
  <c r="V676" i="7"/>
  <c r="X428" i="7"/>
  <c r="X424" i="7"/>
  <c r="X422" i="7"/>
  <c r="X387" i="7"/>
  <c r="X391" i="7"/>
  <c r="X512" i="7"/>
  <c r="W657" i="7"/>
  <c r="X409" i="7"/>
  <c r="V527" i="7"/>
  <c r="W527" i="7"/>
  <c r="V515" i="7"/>
  <c r="W515" i="7"/>
  <c r="X568" i="7"/>
  <c r="X583" i="7"/>
  <c r="X723" i="7" l="1"/>
  <c r="V700" i="7"/>
  <c r="W710" i="7"/>
  <c r="V712" i="7"/>
  <c r="V718" i="7"/>
  <c r="W722" i="7"/>
  <c r="W726" i="7"/>
  <c r="W676" i="7"/>
  <c r="X676" i="7" s="1"/>
  <c r="W678" i="7"/>
  <c r="W680" i="7"/>
  <c r="W682" i="7"/>
  <c r="W684" i="7"/>
  <c r="X684" i="7" s="1"/>
  <c r="V810" i="7"/>
  <c r="X810" i="7" s="1"/>
  <c r="V808" i="7"/>
  <c r="V657" i="7"/>
  <c r="X657" i="7" s="1"/>
  <c r="W645" i="7"/>
  <c r="W635" i="7"/>
  <c r="W631" i="7"/>
  <c r="X764" i="7"/>
  <c r="X768" i="7"/>
  <c r="V710" i="7"/>
  <c r="X710" i="7" s="1"/>
  <c r="W708" i="7"/>
  <c r="W712" i="7"/>
  <c r="W716" i="7"/>
  <c r="W718" i="7"/>
  <c r="S798" i="7"/>
  <c r="V686" i="7"/>
  <c r="V688" i="7"/>
  <c r="J694" i="7"/>
  <c r="J609" i="7"/>
  <c r="W670" i="7"/>
  <c r="W672" i="7"/>
  <c r="X672" i="7" s="1"/>
  <c r="V806" i="7"/>
  <c r="V804" i="7"/>
  <c r="X804" i="7" s="1"/>
  <c r="V802" i="7"/>
  <c r="X802" i="7" s="1"/>
  <c r="V800" i="7"/>
  <c r="X800" i="7" s="1"/>
  <c r="W639" i="7"/>
  <c r="X639" i="7" s="1"/>
  <c r="W643" i="7"/>
  <c r="V651" i="7"/>
  <c r="X651" i="7" s="1"/>
  <c r="J659" i="7"/>
  <c r="V633" i="7"/>
  <c r="X633" i="7" s="1"/>
  <c r="W655" i="7"/>
  <c r="X655" i="7" s="1"/>
  <c r="W637" i="7"/>
  <c r="X637" i="7" s="1"/>
  <c r="W649" i="7"/>
  <c r="V641" i="7"/>
  <c r="X641" i="7" s="1"/>
  <c r="V653" i="7"/>
  <c r="V647" i="7"/>
  <c r="X647" i="7" s="1"/>
  <c r="J781" i="7"/>
  <c r="S759" i="7"/>
  <c r="X546" i="7"/>
  <c r="X780" i="7"/>
  <c r="X544" i="7"/>
  <c r="X811" i="7"/>
  <c r="X849" i="7"/>
  <c r="X845" i="7"/>
  <c r="X841" i="7"/>
  <c r="X772" i="7"/>
  <c r="X776" i="7"/>
  <c r="X788" i="7"/>
  <c r="X515" i="7"/>
  <c r="X527" i="7"/>
  <c r="X450" i="7"/>
  <c r="X490" i="7" s="1"/>
  <c r="X680" i="7"/>
  <c r="X566" i="7"/>
  <c r="X643" i="7"/>
  <c r="X674" i="7"/>
  <c r="X525" i="7"/>
  <c r="X594" i="7"/>
  <c r="X596" i="7"/>
  <c r="X720" i="7"/>
  <c r="X604" i="7"/>
  <c r="X728" i="7"/>
  <c r="X847" i="7"/>
  <c r="X843" i="7"/>
  <c r="X839" i="7"/>
  <c r="X766" i="7"/>
  <c r="X754" i="7"/>
  <c r="G731" i="7"/>
  <c r="X760" i="7"/>
  <c r="X762" i="7"/>
  <c r="V751" i="7"/>
  <c r="X752" i="7"/>
  <c r="V759" i="7"/>
  <c r="W759" i="7"/>
  <c r="V771" i="7"/>
  <c r="W771" i="7"/>
  <c r="V761" i="7"/>
  <c r="W761" i="7"/>
  <c r="V765" i="7"/>
  <c r="W765" i="7"/>
  <c r="V773" i="7"/>
  <c r="W773" i="7"/>
  <c r="W836" i="7"/>
  <c r="V836" i="7"/>
  <c r="V763" i="7"/>
  <c r="W763" i="7"/>
  <c r="V775" i="7"/>
  <c r="W775" i="7"/>
  <c r="X756" i="7"/>
  <c r="X770" i="7"/>
  <c r="X774" i="7"/>
  <c r="X778" i="7"/>
  <c r="G781" i="7"/>
  <c r="V779" i="7"/>
  <c r="W779" i="7"/>
  <c r="O822" i="7"/>
  <c r="M851" i="7"/>
  <c r="W832" i="7"/>
  <c r="V832" i="7"/>
  <c r="V767" i="7"/>
  <c r="W767" i="7"/>
  <c r="W757" i="7"/>
  <c r="V757" i="7"/>
  <c r="W753" i="7"/>
  <c r="V753" i="7"/>
  <c r="W846" i="7"/>
  <c r="V846" i="7"/>
  <c r="W850" i="7"/>
  <c r="V850" i="7"/>
  <c r="X805" i="7"/>
  <c r="X803" i="7"/>
  <c r="X801" i="7"/>
  <c r="X799" i="7"/>
  <c r="X806" i="7"/>
  <c r="J816" i="7"/>
  <c r="V786" i="7"/>
  <c r="W786" i="7"/>
  <c r="W751" i="7"/>
  <c r="W792" i="7"/>
  <c r="V792" i="7"/>
  <c r="W794" i="7"/>
  <c r="V794" i="7"/>
  <c r="V769" i="7"/>
  <c r="W769" i="7"/>
  <c r="W842" i="7"/>
  <c r="V842" i="7"/>
  <c r="G816" i="7"/>
  <c r="W790" i="7"/>
  <c r="V790" i="7"/>
  <c r="W796" i="7"/>
  <c r="V796" i="7"/>
  <c r="W755" i="7"/>
  <c r="V755" i="7"/>
  <c r="V777" i="7"/>
  <c r="W777" i="7"/>
  <c r="V826" i="7"/>
  <c r="W826" i="7"/>
  <c r="W830" i="7"/>
  <c r="V830" i="7"/>
  <c r="W834" i="7"/>
  <c r="V834" i="7"/>
  <c r="W838" i="7"/>
  <c r="V838" i="7"/>
  <c r="W840" i="7"/>
  <c r="V840" i="7"/>
  <c r="W844" i="7"/>
  <c r="V844" i="7"/>
  <c r="W848" i="7"/>
  <c r="V848" i="7"/>
  <c r="X415" i="7"/>
  <c r="X489" i="7" s="1"/>
  <c r="X635" i="7"/>
  <c r="X631" i="7"/>
  <c r="X668" i="7"/>
  <c r="X550" i="7"/>
  <c r="X517" i="7"/>
  <c r="X521" i="7"/>
  <c r="X529" i="7"/>
  <c r="X588" i="7"/>
  <c r="X513" i="7"/>
  <c r="X509" i="7"/>
  <c r="X670" i="7"/>
  <c r="X552" i="7"/>
  <c r="X511" i="7"/>
  <c r="X533" i="7"/>
  <c r="X712" i="7"/>
  <c r="X598" i="7"/>
  <c r="X602" i="7"/>
  <c r="X606" i="7"/>
  <c r="X370" i="7"/>
  <c r="X554" i="7"/>
  <c r="X558" i="7"/>
  <c r="X562" i="7"/>
  <c r="X688" i="7"/>
  <c r="X809" i="7"/>
  <c r="X807" i="7"/>
  <c r="X808" i="7"/>
  <c r="W798" i="7"/>
  <c r="V798" i="7"/>
  <c r="O816" i="7"/>
  <c r="X586" i="7"/>
  <c r="V828" i="7"/>
  <c r="W828" i="7"/>
  <c r="X704" i="7"/>
  <c r="V824" i="7"/>
  <c r="W824" i="7"/>
  <c r="X580" i="7"/>
  <c r="X578" i="7"/>
  <c r="J822" i="7"/>
  <c r="H851" i="7"/>
  <c r="H731" i="7"/>
  <c r="X821" i="7"/>
  <c r="L731" i="7"/>
  <c r="X485" i="7"/>
  <c r="X491" i="7" s="1"/>
  <c r="V699" i="7"/>
  <c r="X699" i="7" s="1"/>
  <c r="X678" i="7"/>
  <c r="X682" i="7"/>
  <c r="X564" i="7"/>
  <c r="X629" i="7"/>
  <c r="X702" i="7"/>
  <c r="X584" i="7"/>
  <c r="X592" i="7"/>
  <c r="X519" i="7"/>
  <c r="X645" i="7"/>
  <c r="X531" i="7"/>
  <c r="X548" i="7"/>
  <c r="X582" i="7"/>
  <c r="X590" i="7"/>
  <c r="X600" i="7"/>
  <c r="X724" i="7"/>
  <c r="X649" i="7"/>
  <c r="X535" i="7"/>
  <c r="X556" i="7"/>
  <c r="X560" i="7"/>
  <c r="X686" i="7"/>
  <c r="X664" i="7"/>
  <c r="X706" i="7"/>
  <c r="X714" i="7"/>
  <c r="X523" i="7"/>
  <c r="X653" i="7"/>
  <c r="W666" i="7"/>
  <c r="V666" i="7"/>
  <c r="X700" i="7"/>
  <c r="X708" i="7"/>
  <c r="X716" i="7"/>
  <c r="X718" i="7"/>
  <c r="X722" i="7"/>
  <c r="X726" i="7"/>
  <c r="J729" i="7"/>
  <c r="J731" i="7" l="1"/>
  <c r="X848" i="7"/>
  <c r="X844" i="7"/>
  <c r="X840" i="7"/>
  <c r="X838" i="7"/>
  <c r="X834" i="7"/>
  <c r="X850" i="7"/>
  <c r="X846" i="7"/>
  <c r="X842" i="7"/>
  <c r="X836" i="7"/>
  <c r="X798" i="7"/>
  <c r="X796" i="7"/>
  <c r="X792" i="7"/>
  <c r="X769" i="7"/>
  <c r="X753" i="7"/>
  <c r="X757" i="7"/>
  <c r="X767" i="7"/>
  <c r="X773" i="7"/>
  <c r="X765" i="7"/>
  <c r="X826" i="7"/>
  <c r="X830" i="7"/>
  <c r="X777" i="7"/>
  <c r="X755" i="7"/>
  <c r="X790" i="7"/>
  <c r="X794" i="7"/>
  <c r="X786" i="7"/>
  <c r="X832" i="7"/>
  <c r="M853" i="7"/>
  <c r="O851" i="7"/>
  <c r="O853" i="7" s="1"/>
  <c r="X779" i="7"/>
  <c r="G853" i="7"/>
  <c r="X775" i="7"/>
  <c r="X763" i="7"/>
  <c r="X761" i="7"/>
  <c r="X771" i="7"/>
  <c r="X759" i="7"/>
  <c r="X751" i="7"/>
  <c r="X537" i="7"/>
  <c r="X611" i="7" s="1"/>
  <c r="X572" i="7"/>
  <c r="X612" i="7" s="1"/>
  <c r="X828" i="7"/>
  <c r="X607" i="7"/>
  <c r="X613" i="7" s="1"/>
  <c r="X824" i="7"/>
  <c r="W822" i="7"/>
  <c r="V822" i="7"/>
  <c r="H853" i="7"/>
  <c r="J851" i="7"/>
  <c r="J853" i="7" s="1"/>
  <c r="X492" i="7"/>
  <c r="X729" i="7"/>
  <c r="X735" i="7" s="1"/>
  <c r="X666" i="7"/>
  <c r="X694" i="7" s="1"/>
  <c r="X734" i="7" s="1"/>
  <c r="X659" i="7"/>
  <c r="X733" i="7" s="1"/>
  <c r="X816" i="7" l="1"/>
  <c r="X856" i="7" s="1"/>
  <c r="X781" i="7"/>
  <c r="X855" i="7" s="1"/>
  <c r="X822" i="7"/>
  <c r="X851" i="7" s="1"/>
  <c r="X857" i="7" s="1"/>
  <c r="X614" i="7"/>
  <c r="X736" i="7"/>
  <c r="J100" i="7"/>
  <c r="J99" i="7"/>
  <c r="J98" i="7"/>
  <c r="J97" i="7"/>
  <c r="J96" i="7"/>
  <c r="J95" i="7"/>
  <c r="J94" i="7"/>
  <c r="J93" i="7"/>
  <c r="J92" i="7"/>
  <c r="J91" i="7"/>
  <c r="J90" i="7"/>
  <c r="J89" i="7"/>
  <c r="X858" i="7" l="1"/>
  <c r="D23" i="4" l="1"/>
  <c r="D19" i="4"/>
  <c r="D21" i="4" l="1"/>
  <c r="D22" i="4"/>
  <c r="D20" i="4"/>
  <c r="C255" i="7" l="1"/>
  <c r="C377" i="7" s="1"/>
  <c r="C499" i="7" s="1"/>
  <c r="C621" i="7" s="1"/>
  <c r="C743" i="7" s="1"/>
  <c r="C30" i="4" l="1"/>
  <c r="D56" i="4" l="1"/>
  <c r="Q55" i="7" l="1"/>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54" i="7"/>
  <c r="Q203" i="7" l="1"/>
  <c r="Q176" i="7"/>
  <c r="Q204" i="7"/>
  <c r="Q202" i="7"/>
  <c r="Q200" i="7"/>
  <c r="Q198" i="7"/>
  <c r="Q196" i="7"/>
  <c r="Q194" i="7"/>
  <c r="Q192" i="7"/>
  <c r="Q190" i="7"/>
  <c r="Q188" i="7"/>
  <c r="Q186" i="7"/>
  <c r="Q184" i="7"/>
  <c r="Q182" i="7"/>
  <c r="Q180" i="7"/>
  <c r="Q178" i="7"/>
  <c r="Q205" i="7"/>
  <c r="Q201" i="7"/>
  <c r="Q199" i="7"/>
  <c r="Q197" i="7"/>
  <c r="Q195" i="7"/>
  <c r="Q193" i="7"/>
  <c r="Q191" i="7"/>
  <c r="Q189" i="7"/>
  <c r="Q187" i="7"/>
  <c r="Q185" i="7"/>
  <c r="Q183" i="7"/>
  <c r="Q181" i="7"/>
  <c r="Q179" i="7"/>
  <c r="Q177" i="7"/>
  <c r="Q99" i="7"/>
  <c r="Q97" i="7"/>
  <c r="Q95" i="7"/>
  <c r="Q93" i="7"/>
  <c r="Q91" i="7"/>
  <c r="Q118" i="7"/>
  <c r="Q116" i="7"/>
  <c r="Q114" i="7"/>
  <c r="Q112" i="7"/>
  <c r="Q110" i="7"/>
  <c r="Q108" i="7"/>
  <c r="Q106" i="7"/>
  <c r="Q104" i="7"/>
  <c r="Q102" i="7"/>
  <c r="Q100" i="7"/>
  <c r="Q89" i="7"/>
  <c r="Q211" i="7" s="1"/>
  <c r="Q117" i="7"/>
  <c r="Q115" i="7"/>
  <c r="Q113" i="7"/>
  <c r="Q111" i="7"/>
  <c r="Q109" i="7"/>
  <c r="Q107" i="7"/>
  <c r="Q105" i="7"/>
  <c r="Q103" i="7"/>
  <c r="Q101" i="7"/>
  <c r="Q90" i="7"/>
  <c r="Q92" i="7"/>
  <c r="Q94" i="7"/>
  <c r="Q96" i="7"/>
  <c r="Q98" i="7"/>
  <c r="Q220" i="7" l="1"/>
  <c r="Q216" i="7"/>
  <c r="Q212" i="7"/>
  <c r="Q225" i="7"/>
  <c r="Q229" i="7"/>
  <c r="Q233" i="7"/>
  <c r="Q237" i="7"/>
  <c r="Q333" i="7"/>
  <c r="Q224" i="7"/>
  <c r="Q228" i="7"/>
  <c r="Q232" i="7"/>
  <c r="Q236" i="7"/>
  <c r="Q240" i="7"/>
  <c r="Q215" i="7"/>
  <c r="Q219" i="7"/>
  <c r="Q218" i="7"/>
  <c r="Q214" i="7"/>
  <c r="Q223" i="7"/>
  <c r="Q227" i="7"/>
  <c r="Q231" i="7"/>
  <c r="Q235" i="7"/>
  <c r="Q239" i="7"/>
  <c r="Q222" i="7"/>
  <c r="Q226" i="7"/>
  <c r="Q230" i="7"/>
  <c r="Q234" i="7"/>
  <c r="Q238" i="7"/>
  <c r="Q213" i="7"/>
  <c r="Q217" i="7"/>
  <c r="Q221" i="7"/>
  <c r="Q299" i="7"/>
  <c r="Q301" i="7"/>
  <c r="Q303" i="7"/>
  <c r="Q305" i="7"/>
  <c r="Q307" i="7"/>
  <c r="Q309" i="7"/>
  <c r="Q311" i="7"/>
  <c r="Q313" i="7"/>
  <c r="Q315" i="7"/>
  <c r="Q317" i="7"/>
  <c r="Q319" i="7"/>
  <c r="Q321" i="7"/>
  <c r="Q323" i="7"/>
  <c r="Q327" i="7"/>
  <c r="Q300" i="7"/>
  <c r="Q302" i="7"/>
  <c r="Q304" i="7"/>
  <c r="Q306" i="7"/>
  <c r="Q308" i="7"/>
  <c r="Q310" i="7"/>
  <c r="Q312" i="7"/>
  <c r="Q314" i="7"/>
  <c r="Q316" i="7"/>
  <c r="Q318" i="7"/>
  <c r="Q320" i="7"/>
  <c r="Q322" i="7"/>
  <c r="Q324" i="7"/>
  <c r="Q326" i="7"/>
  <c r="Q298" i="7"/>
  <c r="Q325" i="7"/>
  <c r="Q447" i="7" l="1"/>
  <c r="Q420" i="7"/>
  <c r="Q448" i="7"/>
  <c r="Q446" i="7"/>
  <c r="Q444" i="7"/>
  <c r="Q442" i="7"/>
  <c r="Q440" i="7"/>
  <c r="Q438" i="7"/>
  <c r="Q436" i="7"/>
  <c r="Q434" i="7"/>
  <c r="Q432" i="7"/>
  <c r="Q430" i="7"/>
  <c r="Q428" i="7"/>
  <c r="Q426" i="7"/>
  <c r="Q424" i="7"/>
  <c r="Q422" i="7"/>
  <c r="Q449" i="7"/>
  <c r="Q445" i="7"/>
  <c r="Q443" i="7"/>
  <c r="Q441" i="7"/>
  <c r="Q439" i="7"/>
  <c r="Q437" i="7"/>
  <c r="Q435" i="7"/>
  <c r="Q433" i="7"/>
  <c r="Q431" i="7"/>
  <c r="Q429" i="7"/>
  <c r="Q427" i="7"/>
  <c r="Q425" i="7"/>
  <c r="Q423" i="7"/>
  <c r="Q421" i="7"/>
  <c r="Q343" i="7"/>
  <c r="Q339" i="7"/>
  <c r="Q335" i="7"/>
  <c r="Q360" i="7"/>
  <c r="Q356" i="7"/>
  <c r="Q352" i="7"/>
  <c r="Q348" i="7"/>
  <c r="Q344" i="7"/>
  <c r="Q361" i="7"/>
  <c r="Q357" i="7"/>
  <c r="Q353" i="7"/>
  <c r="Q349" i="7"/>
  <c r="Q345" i="7"/>
  <c r="Q336" i="7"/>
  <c r="Q340" i="7"/>
  <c r="Q341" i="7"/>
  <c r="Q337" i="7"/>
  <c r="Q362" i="7"/>
  <c r="Q358" i="7"/>
  <c r="Q354" i="7"/>
  <c r="Q350" i="7"/>
  <c r="Q346" i="7"/>
  <c r="Q455" i="7"/>
  <c r="Q359" i="7"/>
  <c r="Q355" i="7"/>
  <c r="Q351" i="7"/>
  <c r="Q347" i="7"/>
  <c r="Q334" i="7"/>
  <c r="Q338" i="7"/>
  <c r="Q342" i="7"/>
  <c r="Q464" i="7" l="1"/>
  <c r="Q460" i="7"/>
  <c r="Q456" i="7"/>
  <c r="Q469" i="7"/>
  <c r="Q473" i="7"/>
  <c r="Q477" i="7"/>
  <c r="Q481" i="7"/>
  <c r="Q577" i="7"/>
  <c r="Q468" i="7"/>
  <c r="Q472" i="7"/>
  <c r="Q476" i="7"/>
  <c r="Q480" i="7"/>
  <c r="Q484" i="7"/>
  <c r="Q459" i="7"/>
  <c r="Q463" i="7"/>
  <c r="Q462" i="7"/>
  <c r="Q458" i="7"/>
  <c r="Q467" i="7"/>
  <c r="Q471" i="7"/>
  <c r="Q475" i="7"/>
  <c r="Q479" i="7"/>
  <c r="Q483" i="7"/>
  <c r="Q466" i="7"/>
  <c r="Q470" i="7"/>
  <c r="Q474" i="7"/>
  <c r="Q478" i="7"/>
  <c r="Q482" i="7"/>
  <c r="Q457" i="7"/>
  <c r="Q461" i="7"/>
  <c r="Q465" i="7"/>
  <c r="Q543" i="7"/>
  <c r="Q545" i="7"/>
  <c r="Q547" i="7"/>
  <c r="Q549" i="7"/>
  <c r="Q551" i="7"/>
  <c r="Q553" i="7"/>
  <c r="Q555" i="7"/>
  <c r="Q557" i="7"/>
  <c r="Q559" i="7"/>
  <c r="Q561" i="7"/>
  <c r="Q563" i="7"/>
  <c r="Q565" i="7"/>
  <c r="Q567" i="7"/>
  <c r="Q571" i="7"/>
  <c r="Q544" i="7"/>
  <c r="Q546" i="7"/>
  <c r="Q548" i="7"/>
  <c r="Q550" i="7"/>
  <c r="Q552" i="7"/>
  <c r="Q554" i="7"/>
  <c r="Q556" i="7"/>
  <c r="Q558" i="7"/>
  <c r="Q560" i="7"/>
  <c r="Q562" i="7"/>
  <c r="Q564" i="7"/>
  <c r="Q566" i="7"/>
  <c r="Q568" i="7"/>
  <c r="Q570" i="7"/>
  <c r="Q542" i="7"/>
  <c r="Q569" i="7"/>
  <c r="Q691" i="7" l="1"/>
  <c r="Q664" i="7"/>
  <c r="Q692" i="7"/>
  <c r="Q690" i="7"/>
  <c r="Q688" i="7"/>
  <c r="Q686" i="7"/>
  <c r="Q684" i="7"/>
  <c r="Q682" i="7"/>
  <c r="Q680" i="7"/>
  <c r="Q678" i="7"/>
  <c r="Q676" i="7"/>
  <c r="Q674" i="7"/>
  <c r="Q672" i="7"/>
  <c r="Q670" i="7"/>
  <c r="Q668" i="7"/>
  <c r="Q666" i="7"/>
  <c r="Q693" i="7"/>
  <c r="Q689" i="7"/>
  <c r="Q687" i="7"/>
  <c r="Q685" i="7"/>
  <c r="Q683" i="7"/>
  <c r="Q681" i="7"/>
  <c r="Q679" i="7"/>
  <c r="Q677" i="7"/>
  <c r="Q675" i="7"/>
  <c r="Q673" i="7"/>
  <c r="Q671" i="7"/>
  <c r="Q669" i="7"/>
  <c r="Q667" i="7"/>
  <c r="Q665" i="7"/>
  <c r="Q587" i="7"/>
  <c r="Q583" i="7"/>
  <c r="Q579" i="7"/>
  <c r="Q604" i="7"/>
  <c r="Q600" i="7"/>
  <c r="Q596" i="7"/>
  <c r="Q592" i="7"/>
  <c r="Q588" i="7"/>
  <c r="Q605" i="7"/>
  <c r="Q601" i="7"/>
  <c r="Q597" i="7"/>
  <c r="Q593" i="7"/>
  <c r="Q589" i="7"/>
  <c r="Q580" i="7"/>
  <c r="Q584" i="7"/>
  <c r="Q585" i="7"/>
  <c r="Q581" i="7"/>
  <c r="Q606" i="7"/>
  <c r="Q602" i="7"/>
  <c r="Q598" i="7"/>
  <c r="Q594" i="7"/>
  <c r="Q590" i="7"/>
  <c r="Q699" i="7"/>
  <c r="Q603" i="7"/>
  <c r="Q599" i="7"/>
  <c r="Q595" i="7"/>
  <c r="Q591" i="7"/>
  <c r="Q578" i="7"/>
  <c r="Q582" i="7"/>
  <c r="Q586" i="7"/>
  <c r="Q821" i="7" l="1"/>
  <c r="Q787" i="7"/>
  <c r="Q789" i="7"/>
  <c r="Q791" i="7"/>
  <c r="Q793" i="7"/>
  <c r="Q795" i="7"/>
  <c r="Q797" i="7"/>
  <c r="Q799" i="7"/>
  <c r="Q801" i="7"/>
  <c r="Q803" i="7"/>
  <c r="Q805" i="7"/>
  <c r="Q807" i="7"/>
  <c r="Q809" i="7"/>
  <c r="Q811" i="7"/>
  <c r="Q815" i="7"/>
  <c r="Q788" i="7"/>
  <c r="Q790" i="7"/>
  <c r="Q792" i="7"/>
  <c r="Q794" i="7"/>
  <c r="Q796" i="7"/>
  <c r="Q798" i="7"/>
  <c r="Q800" i="7"/>
  <c r="Q802" i="7"/>
  <c r="Q804" i="7"/>
  <c r="Q806" i="7"/>
  <c r="Q808" i="7"/>
  <c r="Q810" i="7"/>
  <c r="Q812" i="7"/>
  <c r="Q814" i="7"/>
  <c r="Q786" i="7"/>
  <c r="Q813" i="7"/>
  <c r="Q708" i="7"/>
  <c r="Q704" i="7"/>
  <c r="Q700" i="7"/>
  <c r="Q713" i="7"/>
  <c r="Q717" i="7"/>
  <c r="Q721" i="7"/>
  <c r="Q725" i="7"/>
  <c r="Q712" i="7"/>
  <c r="Q716" i="7"/>
  <c r="Q720" i="7"/>
  <c r="Q724" i="7"/>
  <c r="Q728" i="7"/>
  <c r="Q703" i="7"/>
  <c r="Q707" i="7"/>
  <c r="Q706" i="7"/>
  <c r="Q702" i="7"/>
  <c r="Q711" i="7"/>
  <c r="Q715" i="7"/>
  <c r="Q719" i="7"/>
  <c r="Q723" i="7"/>
  <c r="Q727" i="7"/>
  <c r="Q710" i="7"/>
  <c r="Q714" i="7"/>
  <c r="Q718" i="7"/>
  <c r="Q722" i="7"/>
  <c r="Q726" i="7"/>
  <c r="Q701" i="7"/>
  <c r="Q705" i="7"/>
  <c r="Q709" i="7"/>
  <c r="Q831" i="7" l="1"/>
  <c r="Q827" i="7"/>
  <c r="Q823" i="7"/>
  <c r="Q848" i="7"/>
  <c r="Q844" i="7"/>
  <c r="Q840" i="7"/>
  <c r="Q836" i="7"/>
  <c r="Q832" i="7"/>
  <c r="Q849" i="7"/>
  <c r="Q845" i="7"/>
  <c r="Q841" i="7"/>
  <c r="Q837" i="7"/>
  <c r="Q833" i="7"/>
  <c r="Q824" i="7"/>
  <c r="Q828" i="7"/>
  <c r="Q829" i="7"/>
  <c r="Q825" i="7"/>
  <c r="Q850" i="7"/>
  <c r="Q846" i="7"/>
  <c r="Q842" i="7"/>
  <c r="Q838" i="7"/>
  <c r="Q834" i="7"/>
  <c r="Q847" i="7"/>
  <c r="Q843" i="7"/>
  <c r="Q839" i="7"/>
  <c r="Q835" i="7"/>
  <c r="Q822" i="7"/>
  <c r="Q826" i="7"/>
  <c r="Q830" i="7"/>
  <c r="D33" i="4" l="1"/>
  <c r="D32" i="4"/>
  <c r="C33" i="4"/>
  <c r="C32" i="4"/>
  <c r="C31" i="4"/>
  <c r="D24" i="4"/>
  <c r="R142" i="7" l="1"/>
  <c r="R144" i="7"/>
  <c r="R145" i="7"/>
  <c r="R146" i="7"/>
  <c r="R147" i="7"/>
  <c r="R148" i="7"/>
  <c r="R149" i="7"/>
  <c r="R150" i="7"/>
  <c r="R151" i="7"/>
  <c r="R152" i="7"/>
  <c r="R153" i="7"/>
  <c r="T153" i="7" s="1"/>
  <c r="R154" i="7"/>
  <c r="T154" i="7" s="1"/>
  <c r="R155" i="7"/>
  <c r="T155" i="7" s="1"/>
  <c r="R156" i="7"/>
  <c r="T156" i="7" s="1"/>
  <c r="R157" i="7"/>
  <c r="T157" i="7" s="1"/>
  <c r="R158" i="7"/>
  <c r="T158" i="7" s="1"/>
  <c r="R159" i="7"/>
  <c r="T159" i="7" s="1"/>
  <c r="R160" i="7"/>
  <c r="T160" i="7" s="1"/>
  <c r="R161" i="7"/>
  <c r="T161" i="7" s="1"/>
  <c r="R162" i="7"/>
  <c r="T162" i="7" s="1"/>
  <c r="R163" i="7"/>
  <c r="T163" i="7" s="1"/>
  <c r="R164" i="7"/>
  <c r="T164" i="7" s="1"/>
  <c r="R165" i="7"/>
  <c r="T165" i="7" s="1"/>
  <c r="R166" i="7"/>
  <c r="T166" i="7" s="1"/>
  <c r="R167" i="7"/>
  <c r="T167" i="7" s="1"/>
  <c r="R168" i="7"/>
  <c r="T168" i="7" s="1"/>
  <c r="R169" i="7"/>
  <c r="T169" i="7" s="1"/>
  <c r="R170" i="7"/>
  <c r="T170" i="7" s="1"/>
  <c r="R263" i="7"/>
  <c r="R270" i="7"/>
  <c r="R272" i="7"/>
  <c r="R274" i="7"/>
  <c r="R276" i="7"/>
  <c r="T276" i="7" s="1"/>
  <c r="R278" i="7"/>
  <c r="T278" i="7" s="1"/>
  <c r="R280" i="7"/>
  <c r="T280" i="7" s="1"/>
  <c r="R282" i="7"/>
  <c r="T282" i="7" s="1"/>
  <c r="R284" i="7"/>
  <c r="T284" i="7" s="1"/>
  <c r="R286" i="7"/>
  <c r="T286" i="7" s="1"/>
  <c r="R288" i="7"/>
  <c r="T288" i="7" s="1"/>
  <c r="R290" i="7"/>
  <c r="T290" i="7" s="1"/>
  <c r="R292" i="7"/>
  <c r="T292" i="7" s="1"/>
  <c r="R143" i="7"/>
  <c r="R385" i="7"/>
  <c r="R141" i="7"/>
  <c r="R265" i="7"/>
  <c r="R269" i="7"/>
  <c r="R390" i="7"/>
  <c r="R287" i="7"/>
  <c r="T287" i="7" s="1"/>
  <c r="R279" i="7"/>
  <c r="T279" i="7" s="1"/>
  <c r="R275" i="7"/>
  <c r="T275" i="7" s="1"/>
  <c r="R271" i="7"/>
  <c r="R396" i="7"/>
  <c r="R266" i="7"/>
  <c r="R386" i="7"/>
  <c r="R289" i="7"/>
  <c r="T289" i="7" s="1"/>
  <c r="R281" i="7"/>
  <c r="T281" i="7" s="1"/>
  <c r="R277" i="7"/>
  <c r="T277" i="7" s="1"/>
  <c r="R273" i="7"/>
  <c r="R264" i="7"/>
  <c r="R412" i="7"/>
  <c r="T412" i="7" s="1"/>
  <c r="R408" i="7"/>
  <c r="T408" i="7" s="1"/>
  <c r="R404" i="7"/>
  <c r="T404" i="7" s="1"/>
  <c r="R400" i="7"/>
  <c r="T400" i="7" s="1"/>
  <c r="R291" i="7"/>
  <c r="T291" i="7" s="1"/>
  <c r="R283" i="7"/>
  <c r="T283" i="7" s="1"/>
  <c r="R392" i="7"/>
  <c r="R414" i="7"/>
  <c r="T414" i="7" s="1"/>
  <c r="R410" i="7"/>
  <c r="T410" i="7" s="1"/>
  <c r="R406" i="7"/>
  <c r="T406" i="7" s="1"/>
  <c r="R402" i="7"/>
  <c r="T402" i="7" s="1"/>
  <c r="R398" i="7"/>
  <c r="T398" i="7" s="1"/>
  <c r="R268" i="7"/>
  <c r="R388" i="7"/>
  <c r="R285" i="7"/>
  <c r="T285" i="7" s="1"/>
  <c r="R636" i="7"/>
  <c r="R394" i="7"/>
  <c r="R267" i="7"/>
  <c r="R758" i="7"/>
  <c r="R520" i="7"/>
  <c r="T520" i="7" s="1"/>
  <c r="R524" i="7"/>
  <c r="T524" i="7" s="1"/>
  <c r="R528" i="7"/>
  <c r="T528" i="7" s="1"/>
  <c r="R532" i="7"/>
  <c r="T532" i="7" s="1"/>
  <c r="R536" i="7"/>
  <c r="T536" i="7" s="1"/>
  <c r="R397" i="7"/>
  <c r="T397" i="7" s="1"/>
  <c r="R401" i="7"/>
  <c r="T401" i="7" s="1"/>
  <c r="R522" i="7"/>
  <c r="T522" i="7" s="1"/>
  <c r="R526" i="7"/>
  <c r="T526" i="7" s="1"/>
  <c r="R530" i="7"/>
  <c r="T530" i="7" s="1"/>
  <c r="R534" i="7"/>
  <c r="T534" i="7" s="1"/>
  <c r="R389" i="7"/>
  <c r="R638" i="7"/>
  <c r="R403" i="7"/>
  <c r="T403" i="7" s="1"/>
  <c r="R411" i="7"/>
  <c r="T411" i="7" s="1"/>
  <c r="R393" i="7"/>
  <c r="R405" i="7"/>
  <c r="T405" i="7" s="1"/>
  <c r="R634" i="7"/>
  <c r="R644" i="7"/>
  <c r="T644" i="7" s="1"/>
  <c r="R648" i="7"/>
  <c r="T648" i="7" s="1"/>
  <c r="R652" i="7"/>
  <c r="T652" i="7" s="1"/>
  <c r="R656" i="7"/>
  <c r="T656" i="7" s="1"/>
  <c r="R399" i="7"/>
  <c r="T399" i="7" s="1"/>
  <c r="R507" i="7"/>
  <c r="R632" i="7"/>
  <c r="R642" i="7"/>
  <c r="T642" i="7" s="1"/>
  <c r="R646" i="7"/>
  <c r="T646" i="7" s="1"/>
  <c r="R650" i="7"/>
  <c r="T650" i="7" s="1"/>
  <c r="R654" i="7"/>
  <c r="T654" i="7" s="1"/>
  <c r="R658" i="7"/>
  <c r="T658" i="7" s="1"/>
  <c r="R413" i="7"/>
  <c r="T413" i="7" s="1"/>
  <c r="R514" i="7"/>
  <c r="R516" i="7"/>
  <c r="R395" i="7"/>
  <c r="R407" i="7"/>
  <c r="T407" i="7" s="1"/>
  <c r="R508" i="7"/>
  <c r="R409" i="7"/>
  <c r="T409" i="7" s="1"/>
  <c r="R512" i="7"/>
  <c r="R391" i="7"/>
  <c r="R387" i="7"/>
  <c r="R630" i="7"/>
  <c r="R518" i="7"/>
  <c r="R640" i="7"/>
  <c r="R510" i="7"/>
  <c r="R778" i="7"/>
  <c r="T778" i="7" s="1"/>
  <c r="R774" i="7"/>
  <c r="T774" i="7" s="1"/>
  <c r="R770" i="7"/>
  <c r="T770" i="7" s="1"/>
  <c r="R766" i="7"/>
  <c r="T766" i="7" s="1"/>
  <c r="R756" i="7"/>
  <c r="R535" i="7"/>
  <c r="T535" i="7" s="1"/>
  <c r="R649" i="7"/>
  <c r="T649" i="7" s="1"/>
  <c r="R637" i="7"/>
  <c r="R655" i="7"/>
  <c r="T655" i="7" s="1"/>
  <c r="R525" i="7"/>
  <c r="T525" i="7" s="1"/>
  <c r="R633" i="7"/>
  <c r="R651" i="7"/>
  <c r="T651" i="7" s="1"/>
  <c r="R643" i="7"/>
  <c r="T643" i="7" s="1"/>
  <c r="R639" i="7"/>
  <c r="R657" i="7"/>
  <c r="T657" i="7" s="1"/>
  <c r="R527" i="7"/>
  <c r="T527" i="7" s="1"/>
  <c r="R754" i="7"/>
  <c r="R752" i="7"/>
  <c r="R762" i="7"/>
  <c r="R760" i="7"/>
  <c r="R780" i="7"/>
  <c r="T780" i="7" s="1"/>
  <c r="R776" i="7"/>
  <c r="T776" i="7" s="1"/>
  <c r="R772" i="7"/>
  <c r="T772" i="7" s="1"/>
  <c r="R768" i="7"/>
  <c r="T768" i="7" s="1"/>
  <c r="R764" i="7"/>
  <c r="T764" i="7" s="1"/>
  <c r="R533" i="7"/>
  <c r="T533" i="7" s="1"/>
  <c r="R647" i="7"/>
  <c r="T647" i="7" s="1"/>
  <c r="R511" i="7"/>
  <c r="R509" i="7"/>
  <c r="R513" i="7"/>
  <c r="R653" i="7"/>
  <c r="T653" i="7" s="1"/>
  <c r="R523" i="7"/>
  <c r="T523" i="7" s="1"/>
  <c r="R641" i="7"/>
  <c r="T641" i="7" s="1"/>
  <c r="R529" i="7"/>
  <c r="T529" i="7" s="1"/>
  <c r="R521" i="7"/>
  <c r="T521" i="7" s="1"/>
  <c r="R517" i="7"/>
  <c r="R631" i="7"/>
  <c r="R635" i="7"/>
  <c r="R531" i="7"/>
  <c r="T531" i="7" s="1"/>
  <c r="R645" i="7"/>
  <c r="T645" i="7" s="1"/>
  <c r="R519" i="7"/>
  <c r="T519" i="7" s="1"/>
  <c r="R629" i="7"/>
  <c r="R515" i="7"/>
  <c r="R763" i="7"/>
  <c r="T763" i="7" s="1"/>
  <c r="R775" i="7"/>
  <c r="T775" i="7" s="1"/>
  <c r="R779" i="7"/>
  <c r="T779" i="7" s="1"/>
  <c r="R751" i="7"/>
  <c r="R759" i="7"/>
  <c r="R771" i="7"/>
  <c r="T771" i="7" s="1"/>
  <c r="R761" i="7"/>
  <c r="R765" i="7"/>
  <c r="T765" i="7" s="1"/>
  <c r="R773" i="7"/>
  <c r="T773" i="7" s="1"/>
  <c r="R767" i="7"/>
  <c r="T767" i="7" s="1"/>
  <c r="R757" i="7"/>
  <c r="R753" i="7"/>
  <c r="R769" i="7"/>
  <c r="T769" i="7" s="1"/>
  <c r="R755" i="7"/>
  <c r="R777" i="7"/>
  <c r="T777" i="7" s="1"/>
  <c r="R211" i="7"/>
  <c r="R177" i="7"/>
  <c r="R181" i="7"/>
  <c r="T181" i="7" s="1"/>
  <c r="R183" i="7"/>
  <c r="T183" i="7" s="1"/>
  <c r="R185" i="7"/>
  <c r="T185" i="7" s="1"/>
  <c r="R189" i="7"/>
  <c r="T189" i="7" s="1"/>
  <c r="R193" i="7"/>
  <c r="T193" i="7" s="1"/>
  <c r="R197" i="7"/>
  <c r="T197" i="7" s="1"/>
  <c r="R201" i="7"/>
  <c r="T201" i="7" s="1"/>
  <c r="R180" i="7"/>
  <c r="R184" i="7"/>
  <c r="T184" i="7" s="1"/>
  <c r="R188" i="7"/>
  <c r="T188" i="7" s="1"/>
  <c r="R192" i="7"/>
  <c r="T192" i="7" s="1"/>
  <c r="R196" i="7"/>
  <c r="T196" i="7" s="1"/>
  <c r="R200" i="7"/>
  <c r="T200" i="7" s="1"/>
  <c r="R204" i="7"/>
  <c r="T204" i="7" s="1"/>
  <c r="R203" i="7"/>
  <c r="T203" i="7" s="1"/>
  <c r="R179" i="7"/>
  <c r="R187" i="7"/>
  <c r="R191" i="7"/>
  <c r="T191" i="7" s="1"/>
  <c r="R195" i="7"/>
  <c r="T195" i="7" s="1"/>
  <c r="R199" i="7"/>
  <c r="T199" i="7" s="1"/>
  <c r="R205" i="7"/>
  <c r="T205" i="7" s="1"/>
  <c r="R178" i="7"/>
  <c r="R182" i="7"/>
  <c r="T182" i="7" s="1"/>
  <c r="R186" i="7"/>
  <c r="T186" i="7" s="1"/>
  <c r="R190" i="7"/>
  <c r="T190" i="7" s="1"/>
  <c r="R194" i="7"/>
  <c r="T194" i="7" s="1"/>
  <c r="R198" i="7"/>
  <c r="T198" i="7" s="1"/>
  <c r="R202" i="7"/>
  <c r="T202" i="7" s="1"/>
  <c r="R176" i="7"/>
  <c r="R325" i="7"/>
  <c r="T325" i="7" s="1"/>
  <c r="R298" i="7"/>
  <c r="R326" i="7"/>
  <c r="T326" i="7" s="1"/>
  <c r="R324" i="7"/>
  <c r="T324" i="7" s="1"/>
  <c r="R322" i="7"/>
  <c r="T322" i="7" s="1"/>
  <c r="R320" i="7"/>
  <c r="T320" i="7" s="1"/>
  <c r="R318" i="7"/>
  <c r="T318" i="7" s="1"/>
  <c r="R314" i="7"/>
  <c r="T314" i="7" s="1"/>
  <c r="R312" i="7"/>
  <c r="T312" i="7" s="1"/>
  <c r="R310" i="7"/>
  <c r="T310" i="7" s="1"/>
  <c r="R306" i="7"/>
  <c r="T306" i="7" s="1"/>
  <c r="R302" i="7"/>
  <c r="R327" i="7"/>
  <c r="T327" i="7" s="1"/>
  <c r="R321" i="7"/>
  <c r="T321" i="7" s="1"/>
  <c r="R315" i="7"/>
  <c r="T315" i="7" s="1"/>
  <c r="R311" i="7"/>
  <c r="T311" i="7" s="1"/>
  <c r="R307" i="7"/>
  <c r="T307" i="7" s="1"/>
  <c r="R303" i="7"/>
  <c r="T303" i="7" s="1"/>
  <c r="R299" i="7"/>
  <c r="R217" i="7"/>
  <c r="R238" i="7"/>
  <c r="T238" i="7" s="1"/>
  <c r="R230" i="7"/>
  <c r="T230" i="7" s="1"/>
  <c r="R222" i="7"/>
  <c r="R235" i="7"/>
  <c r="T235" i="7" s="1"/>
  <c r="R227" i="7"/>
  <c r="T227" i="7" s="1"/>
  <c r="R214" i="7"/>
  <c r="R219" i="7"/>
  <c r="R240" i="7"/>
  <c r="T240" i="7" s="1"/>
  <c r="R232" i="7"/>
  <c r="T232" i="7" s="1"/>
  <c r="R224" i="7"/>
  <c r="T224" i="7" s="1"/>
  <c r="R237" i="7"/>
  <c r="T237" i="7" s="1"/>
  <c r="R229" i="7"/>
  <c r="T229" i="7" s="1"/>
  <c r="R212" i="7"/>
  <c r="R220" i="7"/>
  <c r="R316" i="7"/>
  <c r="T316" i="7" s="1"/>
  <c r="R308" i="7"/>
  <c r="T308" i="7" s="1"/>
  <c r="R304" i="7"/>
  <c r="T304" i="7" s="1"/>
  <c r="R300" i="7"/>
  <c r="R323" i="7"/>
  <c r="T323" i="7" s="1"/>
  <c r="R319" i="7"/>
  <c r="T319" i="7" s="1"/>
  <c r="R317" i="7"/>
  <c r="T317" i="7" s="1"/>
  <c r="R313" i="7"/>
  <c r="T313" i="7" s="1"/>
  <c r="R309" i="7"/>
  <c r="R305" i="7"/>
  <c r="T305" i="7" s="1"/>
  <c r="R301" i="7"/>
  <c r="R221" i="7"/>
  <c r="R213" i="7"/>
  <c r="R234" i="7"/>
  <c r="T234" i="7" s="1"/>
  <c r="R226" i="7"/>
  <c r="T226" i="7" s="1"/>
  <c r="R239" i="7"/>
  <c r="T239" i="7" s="1"/>
  <c r="R231" i="7"/>
  <c r="T231" i="7" s="1"/>
  <c r="R223" i="7"/>
  <c r="T223" i="7" s="1"/>
  <c r="R218" i="7"/>
  <c r="R215" i="7"/>
  <c r="R236" i="7"/>
  <c r="T236" i="7" s="1"/>
  <c r="R228" i="7"/>
  <c r="T228" i="7" s="1"/>
  <c r="R333" i="7"/>
  <c r="R233" i="7"/>
  <c r="T233" i="7" s="1"/>
  <c r="R225" i="7"/>
  <c r="T225" i="7" s="1"/>
  <c r="R216" i="7"/>
  <c r="R350" i="7"/>
  <c r="T350" i="7" s="1"/>
  <c r="R362" i="7"/>
  <c r="T362" i="7" s="1"/>
  <c r="R341" i="7"/>
  <c r="R336" i="7"/>
  <c r="R349" i="7"/>
  <c r="T349" i="7" s="1"/>
  <c r="R357" i="7"/>
  <c r="T357" i="7" s="1"/>
  <c r="R344" i="7"/>
  <c r="R352" i="7"/>
  <c r="T352" i="7" s="1"/>
  <c r="R360" i="7"/>
  <c r="T360" i="7" s="1"/>
  <c r="R339" i="7"/>
  <c r="R421" i="7"/>
  <c r="R425" i="7"/>
  <c r="T425" i="7" s="1"/>
  <c r="R429" i="7"/>
  <c r="T429" i="7" s="1"/>
  <c r="R433" i="7"/>
  <c r="T433" i="7" s="1"/>
  <c r="R437" i="7"/>
  <c r="T437" i="7" s="1"/>
  <c r="R441" i="7"/>
  <c r="T441" i="7" s="1"/>
  <c r="R445" i="7"/>
  <c r="T445" i="7" s="1"/>
  <c r="R422" i="7"/>
  <c r="R426" i="7"/>
  <c r="T426" i="7" s="1"/>
  <c r="R430" i="7"/>
  <c r="T430" i="7" s="1"/>
  <c r="R434" i="7"/>
  <c r="T434" i="7" s="1"/>
  <c r="R438" i="7"/>
  <c r="T438" i="7" s="1"/>
  <c r="R442" i="7"/>
  <c r="T442" i="7" s="1"/>
  <c r="R446" i="7"/>
  <c r="T446" i="7" s="1"/>
  <c r="R420" i="7"/>
  <c r="R342" i="7"/>
  <c r="R338" i="7"/>
  <c r="R334" i="7"/>
  <c r="R347" i="7"/>
  <c r="T347" i="7" s="1"/>
  <c r="R351" i="7"/>
  <c r="T351" i="7" s="1"/>
  <c r="R355" i="7"/>
  <c r="T355" i="7" s="1"/>
  <c r="R359" i="7"/>
  <c r="T359" i="7" s="1"/>
  <c r="R455" i="7"/>
  <c r="R346" i="7"/>
  <c r="T346" i="7" s="1"/>
  <c r="R354" i="7"/>
  <c r="T354" i="7" s="1"/>
  <c r="R358" i="7"/>
  <c r="T358" i="7" s="1"/>
  <c r="R337" i="7"/>
  <c r="R340" i="7"/>
  <c r="R345" i="7"/>
  <c r="T345" i="7" s="1"/>
  <c r="R353" i="7"/>
  <c r="T353" i="7" s="1"/>
  <c r="R361" i="7"/>
  <c r="T361" i="7" s="1"/>
  <c r="R348" i="7"/>
  <c r="T348" i="7" s="1"/>
  <c r="R356" i="7"/>
  <c r="T356" i="7" s="1"/>
  <c r="R335" i="7"/>
  <c r="R343" i="7"/>
  <c r="R423" i="7"/>
  <c r="R427" i="7"/>
  <c r="T427" i="7" s="1"/>
  <c r="R431" i="7"/>
  <c r="R435" i="7"/>
  <c r="T435" i="7" s="1"/>
  <c r="R439" i="7"/>
  <c r="T439" i="7" s="1"/>
  <c r="R443" i="7"/>
  <c r="T443" i="7" s="1"/>
  <c r="R449" i="7"/>
  <c r="T449" i="7" s="1"/>
  <c r="R424" i="7"/>
  <c r="R428" i="7"/>
  <c r="T428" i="7" s="1"/>
  <c r="R432" i="7"/>
  <c r="T432" i="7" s="1"/>
  <c r="R436" i="7"/>
  <c r="T436" i="7" s="1"/>
  <c r="R440" i="7"/>
  <c r="T440" i="7" s="1"/>
  <c r="R444" i="7"/>
  <c r="T444" i="7" s="1"/>
  <c r="R448" i="7"/>
  <c r="T448" i="7" s="1"/>
  <c r="R447" i="7"/>
  <c r="T447" i="7" s="1"/>
  <c r="R564" i="7"/>
  <c r="T564" i="7" s="1"/>
  <c r="R562" i="7"/>
  <c r="T562" i="7" s="1"/>
  <c r="R560" i="7"/>
  <c r="T560" i="7" s="1"/>
  <c r="R558" i="7"/>
  <c r="T558" i="7" s="1"/>
  <c r="R556" i="7"/>
  <c r="T556" i="7" s="1"/>
  <c r="R554" i="7"/>
  <c r="T554" i="7" s="1"/>
  <c r="R552" i="7"/>
  <c r="T552" i="7" s="1"/>
  <c r="R550" i="7"/>
  <c r="T550" i="7" s="1"/>
  <c r="R548" i="7"/>
  <c r="T548" i="7" s="1"/>
  <c r="R546" i="7"/>
  <c r="R544" i="7"/>
  <c r="R571" i="7"/>
  <c r="T571" i="7" s="1"/>
  <c r="R567" i="7"/>
  <c r="T567" i="7" s="1"/>
  <c r="R565" i="7"/>
  <c r="T565" i="7" s="1"/>
  <c r="R563" i="7"/>
  <c r="T563" i="7" s="1"/>
  <c r="R561" i="7"/>
  <c r="T561" i="7" s="1"/>
  <c r="R559" i="7"/>
  <c r="T559" i="7" s="1"/>
  <c r="R557" i="7"/>
  <c r="T557" i="7" s="1"/>
  <c r="R555" i="7"/>
  <c r="T555" i="7" s="1"/>
  <c r="R553" i="7"/>
  <c r="R551" i="7"/>
  <c r="T551" i="7" s="1"/>
  <c r="R549" i="7"/>
  <c r="T549" i="7" s="1"/>
  <c r="R547" i="7"/>
  <c r="T547" i="7" s="1"/>
  <c r="R545" i="7"/>
  <c r="R543" i="7"/>
  <c r="R465" i="7"/>
  <c r="R461" i="7"/>
  <c r="R457" i="7"/>
  <c r="R482" i="7"/>
  <c r="T482" i="7" s="1"/>
  <c r="R478" i="7"/>
  <c r="T478" i="7" s="1"/>
  <c r="R474" i="7"/>
  <c r="T474" i="7" s="1"/>
  <c r="R470" i="7"/>
  <c r="T470" i="7" s="1"/>
  <c r="R466" i="7"/>
  <c r="R483" i="7"/>
  <c r="T483" i="7" s="1"/>
  <c r="R479" i="7"/>
  <c r="T479" i="7" s="1"/>
  <c r="R475" i="7"/>
  <c r="T475" i="7" s="1"/>
  <c r="R471" i="7"/>
  <c r="T471" i="7" s="1"/>
  <c r="R467" i="7"/>
  <c r="T467" i="7" s="1"/>
  <c r="R458" i="7"/>
  <c r="R462" i="7"/>
  <c r="R463" i="7"/>
  <c r="R459" i="7"/>
  <c r="R484" i="7"/>
  <c r="T484" i="7" s="1"/>
  <c r="R480" i="7"/>
  <c r="T480" i="7" s="1"/>
  <c r="R476" i="7"/>
  <c r="T476" i="7" s="1"/>
  <c r="R472" i="7"/>
  <c r="T472" i="7" s="1"/>
  <c r="R468" i="7"/>
  <c r="T468" i="7" s="1"/>
  <c r="R577" i="7"/>
  <c r="R481" i="7"/>
  <c r="T481" i="7" s="1"/>
  <c r="R477" i="7"/>
  <c r="T477" i="7" s="1"/>
  <c r="R473" i="7"/>
  <c r="T473" i="7" s="1"/>
  <c r="R469" i="7"/>
  <c r="T469" i="7" s="1"/>
  <c r="R456" i="7"/>
  <c r="R460" i="7"/>
  <c r="R464" i="7"/>
  <c r="R569" i="7"/>
  <c r="T569" i="7" s="1"/>
  <c r="R542" i="7"/>
  <c r="R570" i="7"/>
  <c r="T570" i="7" s="1"/>
  <c r="R568" i="7"/>
  <c r="T568" i="7" s="1"/>
  <c r="R566" i="7"/>
  <c r="T566" i="7" s="1"/>
  <c r="R586" i="7"/>
  <c r="R582" i="7"/>
  <c r="R578" i="7"/>
  <c r="R591" i="7"/>
  <c r="T591" i="7" s="1"/>
  <c r="R595" i="7"/>
  <c r="T595" i="7" s="1"/>
  <c r="R599" i="7"/>
  <c r="T599" i="7" s="1"/>
  <c r="R603" i="7"/>
  <c r="T603" i="7" s="1"/>
  <c r="R590" i="7"/>
  <c r="T590" i="7" s="1"/>
  <c r="R594" i="7"/>
  <c r="T594" i="7" s="1"/>
  <c r="R598" i="7"/>
  <c r="T598" i="7" s="1"/>
  <c r="R602" i="7"/>
  <c r="T602" i="7" s="1"/>
  <c r="R606" i="7"/>
  <c r="T606" i="7" s="1"/>
  <c r="R581" i="7"/>
  <c r="R585" i="7"/>
  <c r="R584" i="7"/>
  <c r="R580" i="7"/>
  <c r="R589" i="7"/>
  <c r="T589" i="7" s="1"/>
  <c r="R593" i="7"/>
  <c r="T593" i="7" s="1"/>
  <c r="R597" i="7"/>
  <c r="T597" i="7" s="1"/>
  <c r="R601" i="7"/>
  <c r="T601" i="7" s="1"/>
  <c r="R605" i="7"/>
  <c r="T605" i="7" s="1"/>
  <c r="R588" i="7"/>
  <c r="R592" i="7"/>
  <c r="T592" i="7" s="1"/>
  <c r="R596" i="7"/>
  <c r="T596" i="7" s="1"/>
  <c r="R600" i="7"/>
  <c r="T600" i="7" s="1"/>
  <c r="R604" i="7"/>
  <c r="T604" i="7" s="1"/>
  <c r="R579" i="7"/>
  <c r="R583" i="7"/>
  <c r="R587" i="7"/>
  <c r="R699" i="7"/>
  <c r="R665" i="7"/>
  <c r="R667" i="7"/>
  <c r="R669" i="7"/>
  <c r="T669" i="7" s="1"/>
  <c r="R671" i="7"/>
  <c r="T671" i="7" s="1"/>
  <c r="R673" i="7"/>
  <c r="T673" i="7" s="1"/>
  <c r="R675" i="7"/>
  <c r="R677" i="7"/>
  <c r="T677" i="7" s="1"/>
  <c r="R679" i="7"/>
  <c r="T679" i="7" s="1"/>
  <c r="R681" i="7"/>
  <c r="T681" i="7" s="1"/>
  <c r="R683" i="7"/>
  <c r="T683" i="7" s="1"/>
  <c r="R685" i="7"/>
  <c r="T685" i="7" s="1"/>
  <c r="R687" i="7"/>
  <c r="T687" i="7" s="1"/>
  <c r="R689" i="7"/>
  <c r="T689" i="7" s="1"/>
  <c r="R693" i="7"/>
  <c r="T693" i="7" s="1"/>
  <c r="R666" i="7"/>
  <c r="R668" i="7"/>
  <c r="R670" i="7"/>
  <c r="T670" i="7" s="1"/>
  <c r="R672" i="7"/>
  <c r="T672" i="7" s="1"/>
  <c r="R674" i="7"/>
  <c r="T674" i="7" s="1"/>
  <c r="R676" i="7"/>
  <c r="T676" i="7" s="1"/>
  <c r="R678" i="7"/>
  <c r="T678" i="7" s="1"/>
  <c r="R680" i="7"/>
  <c r="T680" i="7" s="1"/>
  <c r="R682" i="7"/>
  <c r="T682" i="7" s="1"/>
  <c r="R684" i="7"/>
  <c r="T684" i="7" s="1"/>
  <c r="R686" i="7"/>
  <c r="T686" i="7" s="1"/>
  <c r="R688" i="7"/>
  <c r="T688" i="7" s="1"/>
  <c r="R690" i="7"/>
  <c r="T690" i="7" s="1"/>
  <c r="R692" i="7"/>
  <c r="T692" i="7" s="1"/>
  <c r="R664" i="7"/>
  <c r="R691" i="7"/>
  <c r="T691" i="7" s="1"/>
  <c r="R786" i="7"/>
  <c r="R812" i="7"/>
  <c r="T812" i="7" s="1"/>
  <c r="R808" i="7"/>
  <c r="T808" i="7" s="1"/>
  <c r="R804" i="7"/>
  <c r="T804" i="7" s="1"/>
  <c r="R800" i="7"/>
  <c r="T800" i="7" s="1"/>
  <c r="R796" i="7"/>
  <c r="T796" i="7" s="1"/>
  <c r="R792" i="7"/>
  <c r="T792" i="7" s="1"/>
  <c r="R788" i="7"/>
  <c r="R811" i="7"/>
  <c r="T811" i="7" s="1"/>
  <c r="R807" i="7"/>
  <c r="T807" i="7" s="1"/>
  <c r="R803" i="7"/>
  <c r="T803" i="7" s="1"/>
  <c r="R799" i="7"/>
  <c r="T799" i="7" s="1"/>
  <c r="R795" i="7"/>
  <c r="T795" i="7" s="1"/>
  <c r="R791" i="7"/>
  <c r="T791" i="7" s="1"/>
  <c r="R787" i="7"/>
  <c r="R813" i="7"/>
  <c r="T813" i="7" s="1"/>
  <c r="R814" i="7"/>
  <c r="T814" i="7" s="1"/>
  <c r="R810" i="7"/>
  <c r="T810" i="7" s="1"/>
  <c r="R806" i="7"/>
  <c r="T806" i="7" s="1"/>
  <c r="R802" i="7"/>
  <c r="T802" i="7" s="1"/>
  <c r="R798" i="7"/>
  <c r="T798" i="7" s="1"/>
  <c r="R794" i="7"/>
  <c r="T794" i="7" s="1"/>
  <c r="R790" i="7"/>
  <c r="R815" i="7"/>
  <c r="T815" i="7" s="1"/>
  <c r="R809" i="7"/>
  <c r="T809" i="7" s="1"/>
  <c r="R805" i="7"/>
  <c r="T805" i="7" s="1"/>
  <c r="R801" i="7"/>
  <c r="T801" i="7" s="1"/>
  <c r="R797" i="7"/>
  <c r="R793" i="7"/>
  <c r="T793" i="7" s="1"/>
  <c r="R789" i="7"/>
  <c r="R821" i="7"/>
  <c r="R709" i="7"/>
  <c r="R705" i="7"/>
  <c r="R701" i="7"/>
  <c r="R726" i="7"/>
  <c r="T726" i="7" s="1"/>
  <c r="R722" i="7"/>
  <c r="T722" i="7" s="1"/>
  <c r="R718" i="7"/>
  <c r="T718" i="7" s="1"/>
  <c r="R714" i="7"/>
  <c r="T714" i="7" s="1"/>
  <c r="R710" i="7"/>
  <c r="R727" i="7"/>
  <c r="T727" i="7" s="1"/>
  <c r="R723" i="7"/>
  <c r="T723" i="7" s="1"/>
  <c r="R719" i="7"/>
  <c r="T719" i="7" s="1"/>
  <c r="R715" i="7"/>
  <c r="T715" i="7" s="1"/>
  <c r="R711" i="7"/>
  <c r="T711" i="7" s="1"/>
  <c r="R702" i="7"/>
  <c r="R706" i="7"/>
  <c r="R707" i="7"/>
  <c r="R703" i="7"/>
  <c r="R728" i="7"/>
  <c r="T728" i="7" s="1"/>
  <c r="R724" i="7"/>
  <c r="T724" i="7" s="1"/>
  <c r="R720" i="7"/>
  <c r="T720" i="7" s="1"/>
  <c r="R716" i="7"/>
  <c r="T716" i="7" s="1"/>
  <c r="R712" i="7"/>
  <c r="T712" i="7" s="1"/>
  <c r="R725" i="7"/>
  <c r="T725" i="7" s="1"/>
  <c r="R721" i="7"/>
  <c r="T721" i="7" s="1"/>
  <c r="R717" i="7"/>
  <c r="T717" i="7" s="1"/>
  <c r="R713" i="7"/>
  <c r="T713" i="7" s="1"/>
  <c r="R700" i="7"/>
  <c r="R704" i="7"/>
  <c r="R708" i="7"/>
  <c r="R826" i="7"/>
  <c r="R835" i="7"/>
  <c r="T835" i="7" s="1"/>
  <c r="R843" i="7"/>
  <c r="T843" i="7" s="1"/>
  <c r="R834" i="7"/>
  <c r="T834" i="7" s="1"/>
  <c r="R842" i="7"/>
  <c r="T842" i="7" s="1"/>
  <c r="R850" i="7"/>
  <c r="T850" i="7" s="1"/>
  <c r="R829" i="7"/>
  <c r="R824" i="7"/>
  <c r="R837" i="7"/>
  <c r="T837" i="7" s="1"/>
  <c r="R845" i="7"/>
  <c r="T845" i="7" s="1"/>
  <c r="R832" i="7"/>
  <c r="R840" i="7"/>
  <c r="T840" i="7" s="1"/>
  <c r="R848" i="7"/>
  <c r="T848" i="7" s="1"/>
  <c r="R827" i="7"/>
  <c r="R830" i="7"/>
  <c r="R822" i="7"/>
  <c r="R839" i="7"/>
  <c r="T839" i="7" s="1"/>
  <c r="R847" i="7"/>
  <c r="T847" i="7" s="1"/>
  <c r="R838" i="7"/>
  <c r="T838" i="7" s="1"/>
  <c r="R846" i="7"/>
  <c r="T846" i="7" s="1"/>
  <c r="R825" i="7"/>
  <c r="R828" i="7"/>
  <c r="R833" i="7"/>
  <c r="T833" i="7" s="1"/>
  <c r="R841" i="7"/>
  <c r="T841" i="7" s="1"/>
  <c r="R849" i="7"/>
  <c r="T849" i="7" s="1"/>
  <c r="R836" i="7"/>
  <c r="T836" i="7" s="1"/>
  <c r="R844" i="7"/>
  <c r="T844" i="7" s="1"/>
  <c r="R823" i="7"/>
  <c r="R831" i="7"/>
  <c r="N119" i="7" l="1"/>
  <c r="M119" i="7"/>
  <c r="L119" i="7"/>
  <c r="I119" i="7"/>
  <c r="H119" i="7"/>
  <c r="G119" i="7"/>
  <c r="O118" i="7"/>
  <c r="J118" i="7"/>
  <c r="O117" i="7"/>
  <c r="J117" i="7"/>
  <c r="O116" i="7"/>
  <c r="J116" i="7"/>
  <c r="O115" i="7"/>
  <c r="J115" i="7"/>
  <c r="O114" i="7"/>
  <c r="J114" i="7"/>
  <c r="O113" i="7"/>
  <c r="J113" i="7"/>
  <c r="O112" i="7"/>
  <c r="J112" i="7"/>
  <c r="O111" i="7"/>
  <c r="J111" i="7"/>
  <c r="O110" i="7"/>
  <c r="J110" i="7"/>
  <c r="O109" i="7"/>
  <c r="J109" i="7"/>
  <c r="O108" i="7"/>
  <c r="J108" i="7"/>
  <c r="O107" i="7"/>
  <c r="J107" i="7"/>
  <c r="O106" i="7"/>
  <c r="J106" i="7"/>
  <c r="O105" i="7"/>
  <c r="J105" i="7"/>
  <c r="O104" i="7"/>
  <c r="J104" i="7"/>
  <c r="O103" i="7"/>
  <c r="J103" i="7"/>
  <c r="O102" i="7"/>
  <c r="J102" i="7"/>
  <c r="O101" i="7"/>
  <c r="J101" i="7"/>
  <c r="O100" i="7"/>
  <c r="S100" i="7" s="1"/>
  <c r="O99" i="7"/>
  <c r="S99" i="7" s="1"/>
  <c r="O98" i="7"/>
  <c r="S98" i="7" s="1"/>
  <c r="O97" i="7"/>
  <c r="S97" i="7" s="1"/>
  <c r="O96" i="7"/>
  <c r="O95" i="7"/>
  <c r="O94" i="7"/>
  <c r="O93" i="7"/>
  <c r="S93" i="7" s="1"/>
  <c r="O92" i="7"/>
  <c r="O91" i="7"/>
  <c r="O90" i="7"/>
  <c r="O89" i="7"/>
  <c r="N84" i="7"/>
  <c r="M84" i="7"/>
  <c r="L84" i="7"/>
  <c r="I84" i="7"/>
  <c r="H84" i="7"/>
  <c r="G84" i="7"/>
  <c r="O83" i="7"/>
  <c r="J83" i="7"/>
  <c r="E83" i="7"/>
  <c r="D83" i="7"/>
  <c r="O82" i="7"/>
  <c r="J82" i="7"/>
  <c r="E82" i="7"/>
  <c r="D82" i="7"/>
  <c r="O81" i="7"/>
  <c r="J81" i="7"/>
  <c r="E81" i="7"/>
  <c r="D81" i="7"/>
  <c r="O80" i="7"/>
  <c r="J80" i="7"/>
  <c r="E80" i="7"/>
  <c r="D80" i="7"/>
  <c r="O79" i="7"/>
  <c r="J79" i="7"/>
  <c r="E79" i="7"/>
  <c r="D79" i="7"/>
  <c r="O78" i="7"/>
  <c r="J78" i="7"/>
  <c r="E78" i="7"/>
  <c r="D78" i="7"/>
  <c r="O77" i="7"/>
  <c r="J77" i="7"/>
  <c r="E77" i="7"/>
  <c r="D77" i="7"/>
  <c r="O76" i="7"/>
  <c r="J76" i="7"/>
  <c r="E76" i="7"/>
  <c r="D76" i="7"/>
  <c r="O75" i="7"/>
  <c r="J75" i="7"/>
  <c r="E75" i="7"/>
  <c r="D75" i="7"/>
  <c r="O74" i="7"/>
  <c r="J74" i="7"/>
  <c r="E74" i="7"/>
  <c r="D74" i="7"/>
  <c r="O73" i="7"/>
  <c r="J73" i="7"/>
  <c r="E73" i="7"/>
  <c r="D73" i="7"/>
  <c r="O72" i="7"/>
  <c r="J72" i="7"/>
  <c r="E72" i="7"/>
  <c r="D72" i="7"/>
  <c r="O71" i="7"/>
  <c r="J71" i="7"/>
  <c r="E71" i="7"/>
  <c r="D71" i="7"/>
  <c r="O70" i="7"/>
  <c r="J70" i="7"/>
  <c r="E70" i="7"/>
  <c r="D70" i="7"/>
  <c r="O69" i="7"/>
  <c r="J69" i="7"/>
  <c r="E69" i="7"/>
  <c r="D69" i="7"/>
  <c r="O68" i="7"/>
  <c r="J68" i="7"/>
  <c r="E68" i="7"/>
  <c r="D68" i="7"/>
  <c r="O67" i="7"/>
  <c r="J67" i="7"/>
  <c r="E67" i="7"/>
  <c r="D67" i="7"/>
  <c r="O66" i="7"/>
  <c r="J66" i="7"/>
  <c r="E66" i="7"/>
  <c r="D66" i="7"/>
  <c r="O65" i="7"/>
  <c r="J65" i="7"/>
  <c r="E65" i="7"/>
  <c r="D65" i="7"/>
  <c r="O64" i="7"/>
  <c r="J64" i="7"/>
  <c r="E64" i="7"/>
  <c r="D64" i="7"/>
  <c r="O63" i="7"/>
  <c r="J63" i="7"/>
  <c r="E63" i="7"/>
  <c r="D63" i="7"/>
  <c r="O62" i="7"/>
  <c r="J62" i="7"/>
  <c r="E62" i="7"/>
  <c r="D62" i="7"/>
  <c r="O61" i="7"/>
  <c r="J61" i="7"/>
  <c r="E61" i="7"/>
  <c r="D61" i="7"/>
  <c r="O60" i="7"/>
  <c r="J60" i="7"/>
  <c r="E60" i="7"/>
  <c r="D60" i="7"/>
  <c r="O59" i="7"/>
  <c r="J59" i="7"/>
  <c r="O58" i="7"/>
  <c r="J58" i="7"/>
  <c r="O57" i="7"/>
  <c r="J57" i="7"/>
  <c r="O56" i="7"/>
  <c r="J56" i="7"/>
  <c r="S56" i="7" s="1"/>
  <c r="O55" i="7"/>
  <c r="J55" i="7"/>
  <c r="E55" i="7"/>
  <c r="D55" i="7"/>
  <c r="O54" i="7"/>
  <c r="J54" i="7"/>
  <c r="E176" i="7"/>
  <c r="E298" i="7" s="1"/>
  <c r="E420" i="7" s="1"/>
  <c r="E542" i="7" s="1"/>
  <c r="E664" i="7" s="1"/>
  <c r="E786" i="7" s="1"/>
  <c r="D176" i="7"/>
  <c r="D298" i="7" s="1"/>
  <c r="D420" i="7" s="1"/>
  <c r="D542" i="7" s="1"/>
  <c r="D664" i="7" s="1"/>
  <c r="D786" i="7" s="1"/>
  <c r="N49" i="7"/>
  <c r="M49" i="7"/>
  <c r="L49" i="7"/>
  <c r="I49" i="7"/>
  <c r="H49" i="7"/>
  <c r="G49" i="7"/>
  <c r="O48" i="7"/>
  <c r="J48" i="7"/>
  <c r="O47" i="7"/>
  <c r="J47" i="7"/>
  <c r="O46" i="7"/>
  <c r="J46" i="7"/>
  <c r="O45" i="7"/>
  <c r="J45" i="7"/>
  <c r="O44" i="7"/>
  <c r="J44" i="7"/>
  <c r="O43" i="7"/>
  <c r="J43" i="7"/>
  <c r="O42" i="7"/>
  <c r="J42" i="7"/>
  <c r="O41" i="7"/>
  <c r="J41" i="7"/>
  <c r="O40" i="7"/>
  <c r="J40" i="7"/>
  <c r="O39" i="7"/>
  <c r="J39" i="7"/>
  <c r="O38" i="7"/>
  <c r="J38" i="7"/>
  <c r="O37" i="7"/>
  <c r="J37" i="7"/>
  <c r="O36" i="7"/>
  <c r="J36" i="7"/>
  <c r="O35" i="7"/>
  <c r="J35" i="7"/>
  <c r="O34" i="7"/>
  <c r="J34" i="7"/>
  <c r="O33" i="7"/>
  <c r="J33" i="7"/>
  <c r="O32" i="7"/>
  <c r="J32" i="7"/>
  <c r="O31" i="7"/>
  <c r="J31" i="7"/>
  <c r="O30" i="7"/>
  <c r="J30" i="7"/>
  <c r="O29" i="7"/>
  <c r="J29" i="7"/>
  <c r="O28" i="7"/>
  <c r="J28" i="7"/>
  <c r="O27" i="7"/>
  <c r="J27" i="7"/>
  <c r="O26" i="7"/>
  <c r="J26" i="7"/>
  <c r="O25" i="7"/>
  <c r="J25" i="7"/>
  <c r="O24" i="7"/>
  <c r="J24" i="7"/>
  <c r="O23" i="7"/>
  <c r="J23" i="7"/>
  <c r="O22" i="7"/>
  <c r="J22" i="7"/>
  <c r="O21" i="7"/>
  <c r="J21" i="7"/>
  <c r="O20" i="7"/>
  <c r="J20" i="7"/>
  <c r="O19" i="7"/>
  <c r="J19" i="7"/>
  <c r="S59" i="7" l="1"/>
  <c r="S101" i="7"/>
  <c r="S102" i="7"/>
  <c r="S103" i="7"/>
  <c r="S104" i="7"/>
  <c r="S105" i="7"/>
  <c r="S106" i="7"/>
  <c r="S107" i="7"/>
  <c r="S108" i="7"/>
  <c r="S109" i="7"/>
  <c r="S110" i="7"/>
  <c r="S111" i="7"/>
  <c r="S112" i="7"/>
  <c r="S113" i="7"/>
  <c r="S114" i="7"/>
  <c r="S115" i="7"/>
  <c r="S116" i="7"/>
  <c r="S117" i="7"/>
  <c r="S118" i="7"/>
  <c r="S60" i="7"/>
  <c r="S61" i="7"/>
  <c r="S62" i="7"/>
  <c r="S63" i="7"/>
  <c r="S64" i="7"/>
  <c r="S65" i="7"/>
  <c r="S66" i="7"/>
  <c r="S67" i="7"/>
  <c r="S68" i="7"/>
  <c r="S69" i="7"/>
  <c r="S70" i="7"/>
  <c r="S71" i="7"/>
  <c r="S72" i="7"/>
  <c r="S73" i="7"/>
  <c r="S74" i="7"/>
  <c r="S75" i="7"/>
  <c r="S76" i="7"/>
  <c r="S77" i="7"/>
  <c r="S78" i="7"/>
  <c r="S79" i="7"/>
  <c r="S80" i="7"/>
  <c r="S81" i="7"/>
  <c r="S82" i="7"/>
  <c r="S83" i="7"/>
  <c r="S22" i="7"/>
  <c r="S23" i="7"/>
  <c r="S24" i="7"/>
  <c r="S25" i="7"/>
  <c r="S26" i="7"/>
  <c r="S27" i="7"/>
  <c r="S28" i="7"/>
  <c r="S29" i="7"/>
  <c r="S30" i="7"/>
  <c r="S31" i="7"/>
  <c r="S32" i="7"/>
  <c r="S33" i="7"/>
  <c r="S34" i="7"/>
  <c r="S35" i="7"/>
  <c r="S36" i="7"/>
  <c r="S37" i="7"/>
  <c r="S38" i="7"/>
  <c r="S39" i="7"/>
  <c r="S40" i="7"/>
  <c r="S41" i="7"/>
  <c r="S42" i="7"/>
  <c r="S43" i="7"/>
  <c r="S44" i="7"/>
  <c r="S45" i="7"/>
  <c r="S46" i="7"/>
  <c r="S47" i="7"/>
  <c r="S48" i="7"/>
  <c r="G121" i="7"/>
  <c r="H121" i="7"/>
  <c r="E177" i="7"/>
  <c r="E299" i="7" s="1"/>
  <c r="E421" i="7" s="1"/>
  <c r="E543" i="7" s="1"/>
  <c r="E665" i="7" s="1"/>
  <c r="E787" i="7" s="1"/>
  <c r="E178" i="7"/>
  <c r="E300" i="7" s="1"/>
  <c r="E422" i="7" s="1"/>
  <c r="E544" i="7" s="1"/>
  <c r="E666" i="7" s="1"/>
  <c r="E788" i="7" s="1"/>
  <c r="E179" i="7"/>
  <c r="E301" i="7" s="1"/>
  <c r="E423" i="7" s="1"/>
  <c r="E545" i="7" s="1"/>
  <c r="E667" i="7" s="1"/>
  <c r="E789" i="7" s="1"/>
  <c r="E180" i="7"/>
  <c r="E302" i="7" s="1"/>
  <c r="E424" i="7" s="1"/>
  <c r="E546" i="7" s="1"/>
  <c r="E668" i="7" s="1"/>
  <c r="E790" i="7" s="1"/>
  <c r="E181" i="7"/>
  <c r="E303" i="7" s="1"/>
  <c r="E425" i="7" s="1"/>
  <c r="E547" i="7" s="1"/>
  <c r="E669" i="7" s="1"/>
  <c r="E791" i="7" s="1"/>
  <c r="E182" i="7"/>
  <c r="E304" i="7" s="1"/>
  <c r="E426" i="7" s="1"/>
  <c r="E548" i="7" s="1"/>
  <c r="E670" i="7" s="1"/>
  <c r="E792" i="7" s="1"/>
  <c r="E183" i="7"/>
  <c r="E305" i="7" s="1"/>
  <c r="E427" i="7" s="1"/>
  <c r="E549" i="7" s="1"/>
  <c r="E671" i="7" s="1"/>
  <c r="E793" i="7" s="1"/>
  <c r="E184" i="7"/>
  <c r="E306" i="7" s="1"/>
  <c r="E428" i="7" s="1"/>
  <c r="E550" i="7" s="1"/>
  <c r="E672" i="7" s="1"/>
  <c r="E794" i="7" s="1"/>
  <c r="E185" i="7"/>
  <c r="E307" i="7" s="1"/>
  <c r="E429" i="7" s="1"/>
  <c r="E551" i="7" s="1"/>
  <c r="E673" i="7" s="1"/>
  <c r="E795" i="7" s="1"/>
  <c r="E186" i="7"/>
  <c r="E308" i="7" s="1"/>
  <c r="E430" i="7" s="1"/>
  <c r="E552" i="7" s="1"/>
  <c r="E674" i="7" s="1"/>
  <c r="E796" i="7" s="1"/>
  <c r="E187" i="7"/>
  <c r="E309" i="7" s="1"/>
  <c r="E431" i="7" s="1"/>
  <c r="E553" i="7" s="1"/>
  <c r="E675" i="7" s="1"/>
  <c r="E797" i="7" s="1"/>
  <c r="E188" i="7"/>
  <c r="E310" i="7" s="1"/>
  <c r="E432" i="7" s="1"/>
  <c r="E554" i="7" s="1"/>
  <c r="E676" i="7" s="1"/>
  <c r="E798" i="7" s="1"/>
  <c r="E189" i="7"/>
  <c r="E311" i="7" s="1"/>
  <c r="E433" i="7" s="1"/>
  <c r="E555" i="7" s="1"/>
  <c r="E677" i="7" s="1"/>
  <c r="E799" i="7" s="1"/>
  <c r="E190" i="7"/>
  <c r="E312" i="7" s="1"/>
  <c r="E434" i="7" s="1"/>
  <c r="E556" i="7" s="1"/>
  <c r="E678" i="7" s="1"/>
  <c r="E800" i="7" s="1"/>
  <c r="E191" i="7"/>
  <c r="E313" i="7" s="1"/>
  <c r="E435" i="7" s="1"/>
  <c r="E557" i="7" s="1"/>
  <c r="E679" i="7" s="1"/>
  <c r="E801" i="7" s="1"/>
  <c r="E192" i="7"/>
  <c r="E314" i="7" s="1"/>
  <c r="E436" i="7" s="1"/>
  <c r="E558" i="7" s="1"/>
  <c r="E680" i="7" s="1"/>
  <c r="E802" i="7" s="1"/>
  <c r="E193" i="7"/>
  <c r="E315" i="7" s="1"/>
  <c r="E437" i="7" s="1"/>
  <c r="E559" i="7" s="1"/>
  <c r="E681" i="7" s="1"/>
  <c r="E803" i="7" s="1"/>
  <c r="E194" i="7"/>
  <c r="E316" i="7" s="1"/>
  <c r="E438" i="7" s="1"/>
  <c r="E560" i="7" s="1"/>
  <c r="E682" i="7" s="1"/>
  <c r="E804" i="7" s="1"/>
  <c r="E195" i="7"/>
  <c r="E317" i="7" s="1"/>
  <c r="E439" i="7" s="1"/>
  <c r="E561" i="7" s="1"/>
  <c r="E683" i="7" s="1"/>
  <c r="E805" i="7" s="1"/>
  <c r="E196" i="7"/>
  <c r="E318" i="7" s="1"/>
  <c r="E440" i="7" s="1"/>
  <c r="E562" i="7" s="1"/>
  <c r="E684" i="7" s="1"/>
  <c r="E806" i="7" s="1"/>
  <c r="E197" i="7"/>
  <c r="E319" i="7" s="1"/>
  <c r="E441" i="7" s="1"/>
  <c r="E563" i="7" s="1"/>
  <c r="E685" i="7" s="1"/>
  <c r="E807" i="7" s="1"/>
  <c r="E198" i="7"/>
  <c r="E320" i="7" s="1"/>
  <c r="E442" i="7" s="1"/>
  <c r="E564" i="7" s="1"/>
  <c r="E686" i="7" s="1"/>
  <c r="E808" i="7" s="1"/>
  <c r="E199" i="7"/>
  <c r="E321" i="7" s="1"/>
  <c r="E443" i="7" s="1"/>
  <c r="E565" i="7" s="1"/>
  <c r="E687" i="7" s="1"/>
  <c r="E809" i="7" s="1"/>
  <c r="E200" i="7"/>
  <c r="E322" i="7" s="1"/>
  <c r="E444" i="7" s="1"/>
  <c r="E566" i="7" s="1"/>
  <c r="E688" i="7" s="1"/>
  <c r="E810" i="7" s="1"/>
  <c r="E201" i="7"/>
  <c r="E323" i="7" s="1"/>
  <c r="E445" i="7" s="1"/>
  <c r="E567" i="7" s="1"/>
  <c r="E689" i="7" s="1"/>
  <c r="E811" i="7" s="1"/>
  <c r="E202" i="7"/>
  <c r="E324" i="7" s="1"/>
  <c r="E446" i="7" s="1"/>
  <c r="E568" i="7" s="1"/>
  <c r="E690" i="7" s="1"/>
  <c r="E812" i="7" s="1"/>
  <c r="E203" i="7"/>
  <c r="E325" i="7" s="1"/>
  <c r="E447" i="7" s="1"/>
  <c r="E569" i="7" s="1"/>
  <c r="E691" i="7" s="1"/>
  <c r="E813" i="7" s="1"/>
  <c r="E204" i="7"/>
  <c r="E326" i="7" s="1"/>
  <c r="E448" i="7" s="1"/>
  <c r="E570" i="7" s="1"/>
  <c r="E692" i="7" s="1"/>
  <c r="E814" i="7" s="1"/>
  <c r="E205" i="7"/>
  <c r="E327" i="7" s="1"/>
  <c r="E449" i="7" s="1"/>
  <c r="E571" i="7" s="1"/>
  <c r="E693" i="7" s="1"/>
  <c r="E815" i="7" s="1"/>
  <c r="V90" i="7"/>
  <c r="W90" i="7"/>
  <c r="R90" i="7"/>
  <c r="W92" i="7"/>
  <c r="V92" i="7"/>
  <c r="R92" i="7"/>
  <c r="V94" i="7"/>
  <c r="W94" i="7"/>
  <c r="R94" i="7"/>
  <c r="W96" i="7"/>
  <c r="V96" i="7"/>
  <c r="R96" i="7"/>
  <c r="V98" i="7"/>
  <c r="W98" i="7"/>
  <c r="R98" i="7"/>
  <c r="W100" i="7"/>
  <c r="V100" i="7"/>
  <c r="R100" i="7"/>
  <c r="R19" i="7"/>
  <c r="W19" i="7"/>
  <c r="V19" i="7"/>
  <c r="V20" i="7"/>
  <c r="W20" i="7"/>
  <c r="R20" i="7"/>
  <c r="V21" i="7"/>
  <c r="W21" i="7"/>
  <c r="R21" i="7"/>
  <c r="W22" i="7"/>
  <c r="V22" i="7"/>
  <c r="R22" i="7"/>
  <c r="W23" i="7"/>
  <c r="V23" i="7"/>
  <c r="R23" i="7"/>
  <c r="V24" i="7"/>
  <c r="W24" i="7"/>
  <c r="R24" i="7"/>
  <c r="V25" i="7"/>
  <c r="W25" i="7"/>
  <c r="R25" i="7"/>
  <c r="W26" i="7"/>
  <c r="V26" i="7"/>
  <c r="R26" i="7"/>
  <c r="W27" i="7"/>
  <c r="V27" i="7"/>
  <c r="R27" i="7"/>
  <c r="V28" i="7"/>
  <c r="W28" i="7"/>
  <c r="R28" i="7"/>
  <c r="V29" i="7"/>
  <c r="W29" i="7"/>
  <c r="R29" i="7"/>
  <c r="W30" i="7"/>
  <c r="V30" i="7"/>
  <c r="R30" i="7"/>
  <c r="W31" i="7"/>
  <c r="V31" i="7"/>
  <c r="R31" i="7"/>
  <c r="V32" i="7"/>
  <c r="W32" i="7"/>
  <c r="R32" i="7"/>
  <c r="W33" i="7"/>
  <c r="V33" i="7"/>
  <c r="R33" i="7"/>
  <c r="W34" i="7"/>
  <c r="V34" i="7"/>
  <c r="R34" i="7"/>
  <c r="V35" i="7"/>
  <c r="W35" i="7"/>
  <c r="R35" i="7"/>
  <c r="V36" i="7"/>
  <c r="W36" i="7"/>
  <c r="R36" i="7"/>
  <c r="W37" i="7"/>
  <c r="V37" i="7"/>
  <c r="R37" i="7"/>
  <c r="V38" i="7"/>
  <c r="W38" i="7"/>
  <c r="R38" i="7"/>
  <c r="W39" i="7"/>
  <c r="V39" i="7"/>
  <c r="R39" i="7"/>
  <c r="W40" i="7"/>
  <c r="V40" i="7"/>
  <c r="R40" i="7"/>
  <c r="V41" i="7"/>
  <c r="W41" i="7"/>
  <c r="R41" i="7"/>
  <c r="V42" i="7"/>
  <c r="W42" i="7"/>
  <c r="R42" i="7"/>
  <c r="W43" i="7"/>
  <c r="V43" i="7"/>
  <c r="R43" i="7"/>
  <c r="W44" i="7"/>
  <c r="V44" i="7"/>
  <c r="R44" i="7"/>
  <c r="V45" i="7"/>
  <c r="W45" i="7"/>
  <c r="R45" i="7"/>
  <c r="V46" i="7"/>
  <c r="W46" i="7"/>
  <c r="R46" i="7"/>
  <c r="W47" i="7"/>
  <c r="V47" i="7"/>
  <c r="R47" i="7"/>
  <c r="W48" i="7"/>
  <c r="V48" i="7"/>
  <c r="R48" i="7"/>
  <c r="V54" i="7"/>
  <c r="W54" i="7"/>
  <c r="R54" i="7"/>
  <c r="D177" i="7"/>
  <c r="D299" i="7" s="1"/>
  <c r="D421" i="7" s="1"/>
  <c r="D543" i="7" s="1"/>
  <c r="D665" i="7" s="1"/>
  <c r="D787" i="7" s="1"/>
  <c r="W55" i="7"/>
  <c r="V55" i="7"/>
  <c r="R55" i="7"/>
  <c r="D178" i="7"/>
  <c r="D300" i="7" s="1"/>
  <c r="D422" i="7" s="1"/>
  <c r="D544" i="7" s="1"/>
  <c r="D666" i="7" s="1"/>
  <c r="D788" i="7" s="1"/>
  <c r="W56" i="7"/>
  <c r="V56" i="7"/>
  <c r="R56" i="7"/>
  <c r="D179" i="7"/>
  <c r="D301" i="7" s="1"/>
  <c r="D423" i="7" s="1"/>
  <c r="D545" i="7" s="1"/>
  <c r="D667" i="7" s="1"/>
  <c r="D789" i="7" s="1"/>
  <c r="V57" i="7"/>
  <c r="W57" i="7"/>
  <c r="R57" i="7"/>
  <c r="D180" i="7"/>
  <c r="D302" i="7" s="1"/>
  <c r="D424" i="7" s="1"/>
  <c r="D546" i="7" s="1"/>
  <c r="D668" i="7" s="1"/>
  <c r="D790" i="7" s="1"/>
  <c r="V58" i="7"/>
  <c r="W58" i="7"/>
  <c r="R58" i="7"/>
  <c r="D181" i="7"/>
  <c r="D303" i="7" s="1"/>
  <c r="D425" i="7" s="1"/>
  <c r="D547" i="7" s="1"/>
  <c r="D669" i="7" s="1"/>
  <c r="D791" i="7" s="1"/>
  <c r="W59" i="7"/>
  <c r="V59" i="7"/>
  <c r="R59" i="7"/>
  <c r="D182" i="7"/>
  <c r="D304" i="7" s="1"/>
  <c r="D426" i="7" s="1"/>
  <c r="D548" i="7" s="1"/>
  <c r="D670" i="7" s="1"/>
  <c r="D792" i="7" s="1"/>
  <c r="W60" i="7"/>
  <c r="V60" i="7"/>
  <c r="R60" i="7"/>
  <c r="D183" i="7"/>
  <c r="D305" i="7" s="1"/>
  <c r="D427" i="7" s="1"/>
  <c r="D549" i="7" s="1"/>
  <c r="D671" i="7" s="1"/>
  <c r="D793" i="7" s="1"/>
  <c r="V61" i="7"/>
  <c r="W61" i="7"/>
  <c r="R61" i="7"/>
  <c r="D184" i="7"/>
  <c r="D306" i="7" s="1"/>
  <c r="D428" i="7" s="1"/>
  <c r="D550" i="7" s="1"/>
  <c r="D672" i="7" s="1"/>
  <c r="D794" i="7" s="1"/>
  <c r="V62" i="7"/>
  <c r="W62" i="7"/>
  <c r="R62" i="7"/>
  <c r="D185" i="7"/>
  <c r="D307" i="7" s="1"/>
  <c r="D429" i="7" s="1"/>
  <c r="D551" i="7" s="1"/>
  <c r="D673" i="7" s="1"/>
  <c r="D795" i="7" s="1"/>
  <c r="W63" i="7"/>
  <c r="V63" i="7"/>
  <c r="R63" i="7"/>
  <c r="D186" i="7"/>
  <c r="D308" i="7" s="1"/>
  <c r="D430" i="7" s="1"/>
  <c r="D552" i="7" s="1"/>
  <c r="D674" i="7" s="1"/>
  <c r="D796" i="7" s="1"/>
  <c r="W64" i="7"/>
  <c r="V64" i="7"/>
  <c r="R64" i="7"/>
  <c r="D187" i="7"/>
  <c r="D309" i="7" s="1"/>
  <c r="D431" i="7" s="1"/>
  <c r="D553" i="7" s="1"/>
  <c r="D675" i="7" s="1"/>
  <c r="D797" i="7" s="1"/>
  <c r="V65" i="7"/>
  <c r="W65" i="7"/>
  <c r="R65" i="7"/>
  <c r="D188" i="7"/>
  <c r="D310" i="7" s="1"/>
  <c r="D432" i="7" s="1"/>
  <c r="D554" i="7" s="1"/>
  <c r="D676" i="7" s="1"/>
  <c r="D798" i="7" s="1"/>
  <c r="V66" i="7"/>
  <c r="W66" i="7"/>
  <c r="R66" i="7"/>
  <c r="D189" i="7"/>
  <c r="D311" i="7" s="1"/>
  <c r="D433" i="7" s="1"/>
  <c r="D555" i="7" s="1"/>
  <c r="D677" i="7" s="1"/>
  <c r="D799" i="7" s="1"/>
  <c r="W67" i="7"/>
  <c r="V67" i="7"/>
  <c r="R67" i="7"/>
  <c r="D190" i="7"/>
  <c r="D312" i="7" s="1"/>
  <c r="D434" i="7" s="1"/>
  <c r="D556" i="7" s="1"/>
  <c r="D678" i="7" s="1"/>
  <c r="D800" i="7" s="1"/>
  <c r="W68" i="7"/>
  <c r="V68" i="7"/>
  <c r="R68" i="7"/>
  <c r="D191" i="7"/>
  <c r="D313" i="7" s="1"/>
  <c r="D435" i="7" s="1"/>
  <c r="D557" i="7" s="1"/>
  <c r="D679" i="7" s="1"/>
  <c r="D801" i="7" s="1"/>
  <c r="V69" i="7"/>
  <c r="W69" i="7"/>
  <c r="R69" i="7"/>
  <c r="D192" i="7"/>
  <c r="D314" i="7" s="1"/>
  <c r="D436" i="7" s="1"/>
  <c r="D558" i="7" s="1"/>
  <c r="D680" i="7" s="1"/>
  <c r="D802" i="7" s="1"/>
  <c r="V70" i="7"/>
  <c r="W70" i="7"/>
  <c r="R70" i="7"/>
  <c r="D193" i="7"/>
  <c r="D315" i="7" s="1"/>
  <c r="D437" i="7" s="1"/>
  <c r="D559" i="7" s="1"/>
  <c r="D681" i="7" s="1"/>
  <c r="D803" i="7" s="1"/>
  <c r="W71" i="7"/>
  <c r="V71" i="7"/>
  <c r="R71" i="7"/>
  <c r="D194" i="7"/>
  <c r="D316" i="7" s="1"/>
  <c r="D438" i="7" s="1"/>
  <c r="D560" i="7" s="1"/>
  <c r="D682" i="7" s="1"/>
  <c r="D804" i="7" s="1"/>
  <c r="W72" i="7"/>
  <c r="V72" i="7"/>
  <c r="R72" i="7"/>
  <c r="D195" i="7"/>
  <c r="D317" i="7" s="1"/>
  <c r="D439" i="7" s="1"/>
  <c r="D561" i="7" s="1"/>
  <c r="D683" i="7" s="1"/>
  <c r="D805" i="7" s="1"/>
  <c r="V73" i="7"/>
  <c r="W73" i="7"/>
  <c r="R73" i="7"/>
  <c r="D196" i="7"/>
  <c r="D318" i="7" s="1"/>
  <c r="D440" i="7" s="1"/>
  <c r="D562" i="7" s="1"/>
  <c r="D684" i="7" s="1"/>
  <c r="D806" i="7" s="1"/>
  <c r="V74" i="7"/>
  <c r="W74" i="7"/>
  <c r="R74" i="7"/>
  <c r="D197" i="7"/>
  <c r="D319" i="7" s="1"/>
  <c r="D441" i="7" s="1"/>
  <c r="D563" i="7" s="1"/>
  <c r="D685" i="7" s="1"/>
  <c r="D807" i="7" s="1"/>
  <c r="W75" i="7"/>
  <c r="V75" i="7"/>
  <c r="R75" i="7"/>
  <c r="D198" i="7"/>
  <c r="D320" i="7" s="1"/>
  <c r="D442" i="7" s="1"/>
  <c r="D564" i="7" s="1"/>
  <c r="D686" i="7" s="1"/>
  <c r="D808" i="7" s="1"/>
  <c r="W76" i="7"/>
  <c r="V76" i="7"/>
  <c r="R76" i="7"/>
  <c r="D199" i="7"/>
  <c r="D321" i="7" s="1"/>
  <c r="D443" i="7" s="1"/>
  <c r="D565" i="7" s="1"/>
  <c r="D687" i="7" s="1"/>
  <c r="D809" i="7" s="1"/>
  <c r="V77" i="7"/>
  <c r="W77" i="7"/>
  <c r="R77" i="7"/>
  <c r="D200" i="7"/>
  <c r="D322" i="7" s="1"/>
  <c r="D444" i="7" s="1"/>
  <c r="D566" i="7" s="1"/>
  <c r="D688" i="7" s="1"/>
  <c r="D810" i="7" s="1"/>
  <c r="V78" i="7"/>
  <c r="W78" i="7"/>
  <c r="R78" i="7"/>
  <c r="D201" i="7"/>
  <c r="D323" i="7" s="1"/>
  <c r="D445" i="7" s="1"/>
  <c r="D567" i="7" s="1"/>
  <c r="D689" i="7" s="1"/>
  <c r="D811" i="7" s="1"/>
  <c r="W79" i="7"/>
  <c r="V79" i="7"/>
  <c r="R79" i="7"/>
  <c r="D202" i="7"/>
  <c r="D324" i="7" s="1"/>
  <c r="D446" i="7" s="1"/>
  <c r="D568" i="7" s="1"/>
  <c r="D690" i="7" s="1"/>
  <c r="D812" i="7" s="1"/>
  <c r="W80" i="7"/>
  <c r="V80" i="7"/>
  <c r="R80" i="7"/>
  <c r="D203" i="7"/>
  <c r="D325" i="7" s="1"/>
  <c r="D447" i="7" s="1"/>
  <c r="D569" i="7" s="1"/>
  <c r="D691" i="7" s="1"/>
  <c r="D813" i="7" s="1"/>
  <c r="V81" i="7"/>
  <c r="W81" i="7"/>
  <c r="R81" i="7"/>
  <c r="D204" i="7"/>
  <c r="D326" i="7" s="1"/>
  <c r="D448" i="7" s="1"/>
  <c r="D570" i="7" s="1"/>
  <c r="D692" i="7" s="1"/>
  <c r="D814" i="7" s="1"/>
  <c r="V82" i="7"/>
  <c r="W82" i="7"/>
  <c r="R82" i="7"/>
  <c r="D205" i="7"/>
  <c r="D327" i="7" s="1"/>
  <c r="D449" i="7" s="1"/>
  <c r="D571" i="7" s="1"/>
  <c r="D693" i="7" s="1"/>
  <c r="D815" i="7" s="1"/>
  <c r="W83" i="7"/>
  <c r="V83" i="7"/>
  <c r="R83" i="7"/>
  <c r="V89" i="7"/>
  <c r="W89" i="7"/>
  <c r="W91" i="7"/>
  <c r="V91" i="7"/>
  <c r="R91" i="7"/>
  <c r="V93" i="7"/>
  <c r="W93" i="7"/>
  <c r="R93" i="7"/>
  <c r="W95" i="7"/>
  <c r="V95" i="7"/>
  <c r="R95" i="7"/>
  <c r="V97" i="7"/>
  <c r="W97" i="7"/>
  <c r="R97" i="7"/>
  <c r="W99" i="7"/>
  <c r="V99" i="7"/>
  <c r="R99" i="7"/>
  <c r="V101" i="7"/>
  <c r="W101" i="7"/>
  <c r="R101" i="7"/>
  <c r="W102" i="7"/>
  <c r="V102" i="7"/>
  <c r="R102" i="7"/>
  <c r="W103" i="7"/>
  <c r="V103" i="7"/>
  <c r="R103" i="7"/>
  <c r="V104" i="7"/>
  <c r="W104" i="7"/>
  <c r="R104" i="7"/>
  <c r="V105" i="7"/>
  <c r="W105" i="7"/>
  <c r="R105" i="7"/>
  <c r="W106" i="7"/>
  <c r="V106" i="7"/>
  <c r="R106" i="7"/>
  <c r="W107" i="7"/>
  <c r="V107" i="7"/>
  <c r="R107" i="7"/>
  <c r="V108" i="7"/>
  <c r="W108" i="7"/>
  <c r="R108" i="7"/>
  <c r="V109" i="7"/>
  <c r="W109" i="7"/>
  <c r="R109" i="7"/>
  <c r="W110" i="7"/>
  <c r="V110" i="7"/>
  <c r="R110" i="7"/>
  <c r="W111" i="7"/>
  <c r="V111" i="7"/>
  <c r="R111" i="7"/>
  <c r="V112" i="7"/>
  <c r="W112" i="7"/>
  <c r="R112" i="7"/>
  <c r="V113" i="7"/>
  <c r="W113" i="7"/>
  <c r="R113" i="7"/>
  <c r="W114" i="7"/>
  <c r="V114" i="7"/>
  <c r="R114" i="7"/>
  <c r="W115" i="7"/>
  <c r="V115" i="7"/>
  <c r="R115" i="7"/>
  <c r="V116" i="7"/>
  <c r="W116" i="7"/>
  <c r="R116" i="7"/>
  <c r="V117" i="7"/>
  <c r="W117" i="7"/>
  <c r="R117" i="7"/>
  <c r="W118" i="7"/>
  <c r="V118" i="7"/>
  <c r="R118" i="7"/>
  <c r="R89" i="7"/>
  <c r="N121" i="7"/>
  <c r="L121" i="7"/>
  <c r="M121" i="7"/>
  <c r="I121" i="7"/>
  <c r="D89" i="7"/>
  <c r="D211" i="7" s="1"/>
  <c r="D333" i="7" s="1"/>
  <c r="D455" i="7" s="1"/>
  <c r="D577" i="7" s="1"/>
  <c r="D699" i="7" s="1"/>
  <c r="D821" i="7" s="1"/>
  <c r="J119" i="7"/>
  <c r="O49" i="7"/>
  <c r="O84" i="7"/>
  <c r="O119" i="7"/>
  <c r="J49" i="7"/>
  <c r="J84" i="7"/>
  <c r="X95" i="7" l="1"/>
  <c r="X99" i="7"/>
  <c r="X91" i="7"/>
  <c r="X118" i="7"/>
  <c r="X117" i="7"/>
  <c r="X80" i="7"/>
  <c r="X76" i="7"/>
  <c r="X72" i="7"/>
  <c r="X68" i="7"/>
  <c r="X64" i="7"/>
  <c r="X60" i="7"/>
  <c r="X56" i="7"/>
  <c r="X54" i="7"/>
  <c r="T48" i="7"/>
  <c r="X47" i="7"/>
  <c r="X46" i="7"/>
  <c r="T44" i="7"/>
  <c r="T43" i="7"/>
  <c r="X43" i="7"/>
  <c r="T42" i="7"/>
  <c r="X42" i="7"/>
  <c r="T41" i="7"/>
  <c r="T40" i="7"/>
  <c r="T39" i="7"/>
  <c r="X39" i="7"/>
  <c r="X38" i="7"/>
  <c r="T37" i="7"/>
  <c r="X37" i="7"/>
  <c r="X36" i="7"/>
  <c r="T35" i="7"/>
  <c r="T33" i="7"/>
  <c r="X31" i="7"/>
  <c r="X28" i="7"/>
  <c r="X27" i="7"/>
  <c r="X24" i="7"/>
  <c r="X23" i="7"/>
  <c r="X20" i="7"/>
  <c r="X98" i="7"/>
  <c r="X90" i="7"/>
  <c r="X33" i="7"/>
  <c r="X32" i="7"/>
  <c r="X114" i="7"/>
  <c r="X113" i="7"/>
  <c r="X110" i="7"/>
  <c r="X109" i="7"/>
  <c r="X106" i="7"/>
  <c r="X105" i="7"/>
  <c r="X102" i="7"/>
  <c r="X101" i="7"/>
  <c r="X65" i="7"/>
  <c r="X61" i="7"/>
  <c r="X57" i="7"/>
  <c r="X81" i="7"/>
  <c r="X77" i="7"/>
  <c r="X73" i="7"/>
  <c r="X69" i="7"/>
  <c r="X94" i="7"/>
  <c r="X97" i="7"/>
  <c r="X93" i="7"/>
  <c r="X116" i="7"/>
  <c r="X115" i="7"/>
  <c r="X112" i="7"/>
  <c r="X111" i="7"/>
  <c r="X108" i="7"/>
  <c r="X107" i="7"/>
  <c r="X104" i="7"/>
  <c r="X103" i="7"/>
  <c r="X89" i="7"/>
  <c r="X83" i="7"/>
  <c r="X82" i="7"/>
  <c r="X79" i="7"/>
  <c r="X78" i="7"/>
  <c r="X75" i="7"/>
  <c r="X74" i="7"/>
  <c r="X71" i="7"/>
  <c r="X70" i="7"/>
  <c r="X67" i="7"/>
  <c r="X66" i="7"/>
  <c r="X63" i="7"/>
  <c r="X62" i="7"/>
  <c r="X59" i="7"/>
  <c r="X58" i="7"/>
  <c r="X55" i="7"/>
  <c r="X48" i="7"/>
  <c r="T47" i="7"/>
  <c r="T46" i="7"/>
  <c r="T45" i="7"/>
  <c r="X45" i="7"/>
  <c r="X44" i="7"/>
  <c r="X41" i="7"/>
  <c r="X40" i="7"/>
  <c r="T38" i="7"/>
  <c r="T36" i="7"/>
  <c r="X35" i="7"/>
  <c r="T34" i="7"/>
  <c r="X34" i="7"/>
  <c r="T32" i="7"/>
  <c r="T31" i="7"/>
  <c r="X30" i="7"/>
  <c r="X29" i="7"/>
  <c r="X26" i="7"/>
  <c r="X25" i="7"/>
  <c r="X22" i="7"/>
  <c r="X21" i="7"/>
  <c r="X19" i="7"/>
  <c r="X100" i="7"/>
  <c r="X96" i="7"/>
  <c r="X92" i="7"/>
  <c r="T83" i="7"/>
  <c r="T81" i="7"/>
  <c r="T79" i="7"/>
  <c r="T77" i="7"/>
  <c r="T75" i="7"/>
  <c r="T73" i="7"/>
  <c r="T82" i="7"/>
  <c r="T80" i="7"/>
  <c r="T76" i="7"/>
  <c r="T74" i="7"/>
  <c r="T72" i="7"/>
  <c r="T70" i="7"/>
  <c r="T68" i="7"/>
  <c r="T71" i="7"/>
  <c r="T69" i="7"/>
  <c r="T67" i="7"/>
  <c r="T117" i="7"/>
  <c r="T115" i="7"/>
  <c r="T113" i="7"/>
  <c r="T111" i="7"/>
  <c r="T109" i="7"/>
  <c r="T107" i="7"/>
  <c r="T105" i="7"/>
  <c r="T103" i="7"/>
  <c r="T101" i="7"/>
  <c r="T59" i="7"/>
  <c r="T118" i="7"/>
  <c r="T116" i="7"/>
  <c r="T114" i="7"/>
  <c r="T112" i="7"/>
  <c r="T110" i="7"/>
  <c r="T108" i="7"/>
  <c r="T106" i="7"/>
  <c r="T104" i="7"/>
  <c r="T102" i="7"/>
  <c r="T78" i="7"/>
  <c r="T66" i="7"/>
  <c r="T64" i="7"/>
  <c r="T63" i="7"/>
  <c r="T62" i="7"/>
  <c r="T61" i="7"/>
  <c r="T60" i="7"/>
  <c r="J121" i="7"/>
  <c r="O121" i="7"/>
  <c r="X84" i="7" l="1"/>
  <c r="X124" i="7" s="1"/>
  <c r="X119" i="7"/>
  <c r="X125" i="7" s="1"/>
  <c r="X49" i="7"/>
  <c r="X123" i="7" s="1"/>
  <c r="X126" i="7" l="1"/>
  <c r="H57" i="4"/>
  <c r="I57" i="4"/>
  <c r="H58" i="4"/>
  <c r="I58" i="4"/>
  <c r="H59" i="4"/>
  <c r="I59" i="4"/>
  <c r="G58" i="4"/>
  <c r="G59" i="4"/>
  <c r="G57" i="4"/>
  <c r="D51" i="4"/>
  <c r="E51" i="4"/>
  <c r="D52" i="4"/>
  <c r="E52" i="4"/>
  <c r="D53" i="4"/>
  <c r="E53" i="4"/>
  <c r="D54" i="4"/>
  <c r="E54" i="4"/>
  <c r="D55" i="4"/>
  <c r="E55" i="4"/>
  <c r="C52" i="4"/>
  <c r="C53" i="4"/>
  <c r="C54" i="4"/>
  <c r="C55" i="4"/>
  <c r="C57" i="4"/>
  <c r="C58" i="4"/>
  <c r="C59" i="4"/>
  <c r="C51" i="4"/>
  <c r="F55" i="4" l="1"/>
  <c r="F54" i="4"/>
  <c r="F53" i="4"/>
  <c r="F52" i="4"/>
  <c r="F51" i="4"/>
  <c r="C29" i="4" l="1"/>
  <c r="G31" i="4"/>
  <c r="K31" i="4" s="1"/>
  <c r="G30" i="4"/>
  <c r="K30" i="4" s="1"/>
  <c r="F32" i="4"/>
  <c r="J32" i="4" s="1"/>
  <c r="E31" i="4"/>
  <c r="E30" i="4"/>
  <c r="G32" i="4"/>
  <c r="K32" i="4" s="1"/>
  <c r="F31" i="4"/>
  <c r="J31" i="4" s="1"/>
  <c r="F30" i="4"/>
  <c r="J30" i="4" s="1"/>
  <c r="E32" i="4"/>
  <c r="D31" i="4"/>
  <c r="D29" i="4"/>
  <c r="D30" i="4"/>
  <c r="S211" i="7" l="1"/>
  <c r="S217" i="7"/>
  <c r="S335" i="7"/>
  <c r="T335" i="7" s="1"/>
  <c r="S216" i="7"/>
  <c r="S213" i="7"/>
  <c r="S333" i="7"/>
  <c r="T333" i="7" s="1"/>
  <c r="S339" i="7"/>
  <c r="S218" i="7"/>
  <c r="S212" i="7"/>
  <c r="S214" i="7"/>
  <c r="S336" i="7"/>
  <c r="T336" i="7" s="1"/>
  <c r="S457" i="7"/>
  <c r="S334" i="7"/>
  <c r="S340" i="7"/>
  <c r="S461" i="7"/>
  <c r="S338" i="7"/>
  <c r="S701" i="7"/>
  <c r="S458" i="7"/>
  <c r="S827" i="7"/>
  <c r="T827" i="7" s="1"/>
  <c r="S705" i="7"/>
  <c r="S455" i="7"/>
  <c r="S460" i="7"/>
  <c r="S456" i="7"/>
  <c r="S579" i="7"/>
  <c r="S583" i="7"/>
  <c r="T583" i="7" s="1"/>
  <c r="S462" i="7"/>
  <c r="S582" i="7"/>
  <c r="T582" i="7" s="1"/>
  <c r="S577" i="7"/>
  <c r="S584" i="7"/>
  <c r="T584" i="7" s="1"/>
  <c r="S580" i="7"/>
  <c r="S823" i="7"/>
  <c r="T823" i="7" s="1"/>
  <c r="S578" i="7"/>
  <c r="S706" i="7"/>
  <c r="T706" i="7" s="1"/>
  <c r="S699" i="7"/>
  <c r="S702" i="7"/>
  <c r="S821" i="7"/>
  <c r="S700" i="7"/>
  <c r="T700" i="7" s="1"/>
  <c r="S828" i="7"/>
  <c r="S824" i="7"/>
  <c r="T824" i="7" s="1"/>
  <c r="S826" i="7"/>
  <c r="S704" i="7"/>
  <c r="T704" i="7" s="1"/>
  <c r="S822" i="7"/>
  <c r="S89" i="7"/>
  <c r="T89" i="7" s="1"/>
  <c r="S95" i="7"/>
  <c r="S90" i="7"/>
  <c r="S92" i="7"/>
  <c r="S94" i="7"/>
  <c r="T94" i="7" s="1"/>
  <c r="S96" i="7"/>
  <c r="S91" i="7"/>
  <c r="T91" i="7" s="1"/>
  <c r="S143" i="7"/>
  <c r="S142" i="7"/>
  <c r="S141" i="7"/>
  <c r="T141" i="7" s="1"/>
  <c r="S263" i="7"/>
  <c r="T263" i="7" s="1"/>
  <c r="S385" i="7"/>
  <c r="S265" i="7"/>
  <c r="S264" i="7"/>
  <c r="S386" i="7"/>
  <c r="S508" i="7"/>
  <c r="S507" i="7"/>
  <c r="T507" i="7" s="1"/>
  <c r="S387" i="7"/>
  <c r="S752" i="7"/>
  <c r="S509" i="7"/>
  <c r="S630" i="7"/>
  <c r="S629" i="7"/>
  <c r="T629" i="7" s="1"/>
  <c r="S751" i="7"/>
  <c r="T751" i="7" s="1"/>
  <c r="S753" i="7"/>
  <c r="S631" i="7"/>
  <c r="T631" i="7" s="1"/>
  <c r="S19" i="7"/>
  <c r="T19" i="7" s="1"/>
  <c r="S20" i="7"/>
  <c r="T20" i="7" s="1"/>
  <c r="S21" i="7"/>
  <c r="S176" i="7"/>
  <c r="T176" i="7" s="1"/>
  <c r="S179" i="7"/>
  <c r="S301" i="7"/>
  <c r="T301" i="7" s="1"/>
  <c r="S298" i="7"/>
  <c r="S177" i="7"/>
  <c r="S299" i="7"/>
  <c r="S420" i="7"/>
  <c r="T420" i="7" s="1"/>
  <c r="S180" i="7"/>
  <c r="T180" i="7" s="1"/>
  <c r="S421" i="7"/>
  <c r="T421" i="7" s="1"/>
  <c r="S423" i="7"/>
  <c r="S543" i="7"/>
  <c r="T543" i="7" s="1"/>
  <c r="S302" i="7"/>
  <c r="T302" i="7" s="1"/>
  <c r="S545" i="7"/>
  <c r="S665" i="7"/>
  <c r="S424" i="7"/>
  <c r="T424" i="7" s="1"/>
  <c r="S542" i="7"/>
  <c r="S787" i="7"/>
  <c r="S789" i="7"/>
  <c r="S667" i="7"/>
  <c r="S546" i="7"/>
  <c r="T546" i="7" s="1"/>
  <c r="S664" i="7"/>
  <c r="S786" i="7"/>
  <c r="S790" i="7"/>
  <c r="T790" i="7" s="1"/>
  <c r="S668" i="7"/>
  <c r="T668" i="7" s="1"/>
  <c r="S54" i="7"/>
  <c r="T54" i="7" s="1"/>
  <c r="S55" i="7"/>
  <c r="S57" i="7"/>
  <c r="T57" i="7" s="1"/>
  <c r="S58" i="7"/>
  <c r="T58" i="7" s="1"/>
  <c r="T339" i="7"/>
  <c r="T343" i="7"/>
  <c r="T211" i="7"/>
  <c r="T217" i="7"/>
  <c r="T220" i="7"/>
  <c r="T214" i="7"/>
  <c r="T218" i="7"/>
  <c r="T221" i="7"/>
  <c r="T222" i="7"/>
  <c r="T337" i="7"/>
  <c r="T212" i="7"/>
  <c r="T216" i="7"/>
  <c r="T341" i="7"/>
  <c r="T219" i="7"/>
  <c r="T213" i="7"/>
  <c r="T215" i="7"/>
  <c r="T709" i="7"/>
  <c r="T705" i="7"/>
  <c r="T701" i="7"/>
  <c r="T344" i="7"/>
  <c r="T342" i="7"/>
  <c r="T340" i="7"/>
  <c r="T338" i="7"/>
  <c r="T334" i="7"/>
  <c r="T707" i="7"/>
  <c r="T703" i="7"/>
  <c r="T465" i="7"/>
  <c r="T463" i="7"/>
  <c r="T461" i="7"/>
  <c r="T459" i="7"/>
  <c r="T457" i="7"/>
  <c r="T831" i="7"/>
  <c r="T829" i="7"/>
  <c r="T460" i="7"/>
  <c r="T464" i="7"/>
  <c r="T577" i="7"/>
  <c r="T579" i="7"/>
  <c r="T455" i="7"/>
  <c r="T458" i="7"/>
  <c r="T456" i="7"/>
  <c r="T587" i="7"/>
  <c r="T585" i="7"/>
  <c r="T825" i="7"/>
  <c r="T581" i="7"/>
  <c r="T462" i="7"/>
  <c r="T466" i="7"/>
  <c r="T588" i="7"/>
  <c r="T580" i="7"/>
  <c r="T702" i="7"/>
  <c r="T821" i="7"/>
  <c r="T708" i="7"/>
  <c r="T586" i="7"/>
  <c r="T578" i="7"/>
  <c r="T710" i="7"/>
  <c r="T832" i="7"/>
  <c r="T826" i="7"/>
  <c r="T830" i="7"/>
  <c r="T828" i="7"/>
  <c r="T699" i="7"/>
  <c r="T822" i="7"/>
  <c r="T90" i="7"/>
  <c r="T92" i="7"/>
  <c r="T96" i="7"/>
  <c r="T98" i="7"/>
  <c r="T100" i="7"/>
  <c r="T93" i="7"/>
  <c r="T95" i="7"/>
  <c r="T97" i="7"/>
  <c r="T99" i="7"/>
  <c r="T272" i="7"/>
  <c r="T148" i="7"/>
  <c r="T142" i="7"/>
  <c r="T144" i="7"/>
  <c r="T146" i="7"/>
  <c r="T149" i="7"/>
  <c r="T151" i="7"/>
  <c r="T270" i="7"/>
  <c r="T274" i="7"/>
  <c r="T143" i="7"/>
  <c r="T145" i="7"/>
  <c r="T147" i="7"/>
  <c r="T150" i="7"/>
  <c r="T152" i="7"/>
  <c r="T385" i="7"/>
  <c r="T264" i="7"/>
  <c r="T392" i="7"/>
  <c r="T268" i="7"/>
  <c r="T388" i="7"/>
  <c r="T636" i="7"/>
  <c r="T394" i="7"/>
  <c r="T267" i="7"/>
  <c r="T265" i="7"/>
  <c r="T269" i="7"/>
  <c r="T390" i="7"/>
  <c r="T271" i="7"/>
  <c r="T396" i="7"/>
  <c r="T266" i="7"/>
  <c r="T386" i="7"/>
  <c r="T273" i="7"/>
  <c r="T512" i="7"/>
  <c r="T391" i="7"/>
  <c r="T387" i="7"/>
  <c r="T630" i="7"/>
  <c r="T518" i="7"/>
  <c r="T632" i="7"/>
  <c r="T514" i="7"/>
  <c r="T516" i="7"/>
  <c r="T395" i="7"/>
  <c r="T508" i="7"/>
  <c r="T640" i="7"/>
  <c r="T510" i="7"/>
  <c r="T393" i="7"/>
  <c r="T634" i="7"/>
  <c r="T758" i="7"/>
  <c r="T389" i="7"/>
  <c r="T638" i="7"/>
  <c r="T754" i="7"/>
  <c r="T752" i="7"/>
  <c r="T762" i="7"/>
  <c r="T760" i="7"/>
  <c r="T511" i="7"/>
  <c r="T509" i="7"/>
  <c r="T513" i="7"/>
  <c r="T517" i="7"/>
  <c r="T635" i="7"/>
  <c r="T756" i="7"/>
  <c r="T637" i="7"/>
  <c r="T633" i="7"/>
  <c r="T639" i="7"/>
  <c r="T515" i="7"/>
  <c r="T759" i="7"/>
  <c r="T761" i="7"/>
  <c r="T757" i="7"/>
  <c r="T753" i="7"/>
  <c r="T755" i="7"/>
  <c r="T21" i="7"/>
  <c r="T22" i="7"/>
  <c r="T23" i="7"/>
  <c r="T24" i="7"/>
  <c r="T25" i="7"/>
  <c r="T26" i="7"/>
  <c r="T27" i="7"/>
  <c r="T28" i="7"/>
  <c r="T29" i="7"/>
  <c r="T30" i="7"/>
  <c r="T299" i="7"/>
  <c r="T179" i="7"/>
  <c r="T187" i="7"/>
  <c r="T309" i="7"/>
  <c r="T178" i="7"/>
  <c r="T177" i="7"/>
  <c r="T298" i="7"/>
  <c r="T423" i="7"/>
  <c r="T553" i="7"/>
  <c r="T300" i="7"/>
  <c r="T675" i="7"/>
  <c r="T545" i="7"/>
  <c r="T431" i="7"/>
  <c r="T667" i="7"/>
  <c r="T665" i="7"/>
  <c r="T789" i="7"/>
  <c r="T422" i="7"/>
  <c r="T542" i="7"/>
  <c r="T797" i="7"/>
  <c r="T787" i="7"/>
  <c r="T544" i="7"/>
  <c r="T788" i="7"/>
  <c r="T664" i="7"/>
  <c r="T666" i="7"/>
  <c r="T786" i="7"/>
  <c r="T56" i="7"/>
  <c r="T55" i="7"/>
  <c r="T65" i="7"/>
  <c r="I30" i="4"/>
  <c r="I31" i="4"/>
  <c r="I32" i="4"/>
  <c r="T729" i="7" l="1"/>
  <c r="T735" i="7" s="1"/>
  <c r="T572" i="7"/>
  <c r="T612" i="7" s="1"/>
  <c r="T816" i="7"/>
  <c r="T856" i="7" s="1"/>
  <c r="T694" i="7"/>
  <c r="T734" i="7" s="1"/>
  <c r="T328" i="7"/>
  <c r="T368" i="7" s="1"/>
  <c r="T206" i="7"/>
  <c r="T246" i="7" s="1"/>
  <c r="T485" i="7"/>
  <c r="T491" i="7" s="1"/>
  <c r="T607" i="7"/>
  <c r="T613" i="7" s="1"/>
  <c r="T363" i="7"/>
  <c r="T369" i="7" s="1"/>
  <c r="T450" i="7"/>
  <c r="T490" i="7" s="1"/>
  <c r="T781" i="7"/>
  <c r="T855" i="7" s="1"/>
  <c r="T659" i="7"/>
  <c r="T733" i="7" s="1"/>
  <c r="T537" i="7"/>
  <c r="T611" i="7" s="1"/>
  <c r="T415" i="7"/>
  <c r="T489" i="7" s="1"/>
  <c r="T293" i="7"/>
  <c r="T367" i="7" s="1"/>
  <c r="T171" i="7"/>
  <c r="T245" i="7" s="1"/>
  <c r="T851" i="7"/>
  <c r="T857" i="7" s="1"/>
  <c r="T241" i="7"/>
  <c r="T247" i="7" s="1"/>
  <c r="T84" i="7"/>
  <c r="T124" i="7" s="1"/>
  <c r="T49" i="7"/>
  <c r="T123" i="7" s="1"/>
  <c r="T119" i="7"/>
  <c r="T125" i="7" s="1"/>
  <c r="T370" i="7" l="1"/>
  <c r="T736" i="7"/>
  <c r="T614" i="7"/>
  <c r="T492" i="7"/>
  <c r="T248" i="7"/>
  <c r="T858" i="7"/>
  <c r="T126" i="7"/>
</calcChain>
</file>

<file path=xl/comments1.xml><?xml version="1.0" encoding="utf-8"?>
<comments xmlns="http://schemas.openxmlformats.org/spreadsheetml/2006/main">
  <authors>
    <author>Keizer</author>
  </authors>
  <commentList>
    <comment ref="R18" authorId="0" shapeId="0">
      <text>
        <r>
          <rPr>
            <sz val="9"/>
            <color indexed="81"/>
            <rFont val="Tahoma"/>
            <family val="2"/>
          </rPr>
          <t xml:space="preserve">
Voor de overdracht werkt het SWV met de landelijke GPL.</t>
        </r>
      </text>
    </comment>
    <comment ref="R140" authorId="0" shapeId="0">
      <text>
        <r>
          <rPr>
            <sz val="9"/>
            <color indexed="81"/>
            <rFont val="Tahoma"/>
            <family val="2"/>
          </rPr>
          <t xml:space="preserve">
Voor de overdracht werkt het SWV met de landelijke GPL.</t>
        </r>
      </text>
    </comment>
    <comment ref="R262" authorId="0" shapeId="0">
      <text>
        <r>
          <rPr>
            <sz val="9"/>
            <color indexed="81"/>
            <rFont val="Tahoma"/>
            <family val="2"/>
          </rPr>
          <t xml:space="preserve">
Voor de overdracht werkt het SWV met de landelijke GPL.</t>
        </r>
      </text>
    </comment>
    <comment ref="R384" authorId="0" shapeId="0">
      <text>
        <r>
          <rPr>
            <sz val="9"/>
            <color indexed="81"/>
            <rFont val="Tahoma"/>
            <family val="2"/>
          </rPr>
          <t xml:space="preserve">
Voor de overdracht werkt het SWV met de landelijke GPL.</t>
        </r>
      </text>
    </comment>
    <comment ref="R506" authorId="0" shapeId="0">
      <text>
        <r>
          <rPr>
            <sz val="9"/>
            <color indexed="81"/>
            <rFont val="Tahoma"/>
            <family val="2"/>
          </rPr>
          <t xml:space="preserve">
Voor de overdracht werkt het SWV met de landelijke GPL.</t>
        </r>
      </text>
    </comment>
    <comment ref="R628" authorId="0" shapeId="0">
      <text>
        <r>
          <rPr>
            <sz val="9"/>
            <color indexed="81"/>
            <rFont val="Tahoma"/>
            <family val="2"/>
          </rPr>
          <t xml:space="preserve">
Voor de overdracht werkt het SWV met de landelijke GPL.</t>
        </r>
      </text>
    </comment>
    <comment ref="R750" authorId="0" shapeId="0">
      <text>
        <r>
          <rPr>
            <sz val="9"/>
            <color indexed="81"/>
            <rFont val="Tahoma"/>
            <family val="2"/>
          </rPr>
          <t xml:space="preserve">
Voor de overdracht werkt het SWV met de landelijke GPL.</t>
        </r>
      </text>
    </comment>
  </commentList>
</comments>
</file>

<file path=xl/comments2.xml><?xml version="1.0" encoding="utf-8"?>
<comments xmlns="http://schemas.openxmlformats.org/spreadsheetml/2006/main">
  <authors>
    <author>Keizer</author>
    <author>B. Keizer</author>
  </authors>
  <commentList>
    <comment ref="B7" authorId="0" shapeId="0">
      <text>
        <r>
          <rPr>
            <sz val="9"/>
            <color indexed="81"/>
            <rFont val="Tahoma"/>
            <family val="2"/>
          </rPr>
          <t xml:space="preserve">
GPL 2015-2016, april 2015.
Reg april  2015.</t>
        </r>
      </text>
    </comment>
    <comment ref="B12" authorId="0" shapeId="0">
      <text>
        <r>
          <rPr>
            <sz val="9"/>
            <color indexed="81"/>
            <rFont val="Tahoma"/>
            <family val="2"/>
          </rPr>
          <t xml:space="preserve">
Is gelijk aan het bedrag per leerling basisschool.</t>
        </r>
      </text>
    </comment>
    <comment ref="K17" authorId="1" shapeId="0">
      <text>
        <r>
          <rPr>
            <sz val="9"/>
            <color indexed="81"/>
            <rFont val="Tahoma"/>
            <family val="2"/>
          </rPr>
          <t xml:space="preserve">
Bedragen cf. opgave april 2015.</t>
        </r>
      </text>
    </comment>
    <comment ref="B35" authorId="0" shapeId="0">
      <text>
        <r>
          <rPr>
            <sz val="9"/>
            <color indexed="81"/>
            <rFont val="Tahoma"/>
            <family val="2"/>
          </rPr>
          <t xml:space="preserve">
Bedragen zijn van 2015. 
Aanpassing 2016 in sept. 2015.</t>
        </r>
      </text>
    </comment>
  </commentList>
</comments>
</file>

<file path=xl/sharedStrings.xml><?xml version="1.0" encoding="utf-8"?>
<sst xmlns="http://schemas.openxmlformats.org/spreadsheetml/2006/main" count="814" uniqueCount="157">
  <si>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</si>
  <si>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</si>
  <si>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</si>
  <si>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</si>
  <si>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</si>
  <si>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</si>
  <si>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</si>
  <si>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</si>
  <si>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</si>
  <si>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</si>
  <si>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</si>
  <si>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</si>
  <si>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</si>
  <si>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</si>
  <si>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</si>
  <si>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</si>
  <si>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</si>
  <si>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</si>
  <si>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</si>
  <si>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</si>
  <si>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</si>
  <si>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</si>
  <si>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</si>
  <si>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</si>
  <si>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</si>
  <si>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</si>
  <si>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</si>
  <si>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</si>
  <si>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</si>
  <si>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 xml:space="preserve"> </t>
  </si>
  <si>
    <t>cluster 4</t>
  </si>
  <si>
    <t>LG</t>
  </si>
  <si>
    <t>ZMLK</t>
  </si>
  <si>
    <t>schooljaar</t>
  </si>
  <si>
    <t>2015/16</t>
  </si>
  <si>
    <t>2016/17</t>
  </si>
  <si>
    <t>2017/18</t>
  </si>
  <si>
    <t>2018/19</t>
  </si>
  <si>
    <t>2019/20</t>
  </si>
  <si>
    <t>teldatum</t>
  </si>
  <si>
    <t>kalenderjaar</t>
  </si>
  <si>
    <t>GPL bedragen</t>
  </si>
  <si>
    <t>OP (landelijk)</t>
  </si>
  <si>
    <t>OP leeftijdsgecorrigeerd : voet</t>
  </si>
  <si>
    <t>OP leeftijdsgecorrigeerd : bedrag * GGL</t>
  </si>
  <si>
    <t xml:space="preserve">basisbekostiging Budget Pers Arb Beleid </t>
  </si>
  <si>
    <t>Landelijke GGL =</t>
  </si>
  <si>
    <t>2020/21</t>
  </si>
  <si>
    <t>SO</t>
  </si>
  <si>
    <t>Naam school</t>
  </si>
  <si>
    <t>Brinnummer</t>
  </si>
  <si>
    <t>Samenstelling school</t>
  </si>
  <si>
    <t>De speciale school</t>
  </si>
  <si>
    <t>LZ</t>
  </si>
  <si>
    <t>Peildatum</t>
  </si>
  <si>
    <t>MG</t>
  </si>
  <si>
    <t>afdeling MG</t>
  </si>
  <si>
    <t>ja</t>
  </si>
  <si>
    <t>SO &lt; 8 jr</t>
  </si>
  <si>
    <t>Samenwerkingsverbanden</t>
  </si>
  <si>
    <t>SWV</t>
  </si>
  <si>
    <t xml:space="preserve">Totaal </t>
  </si>
  <si>
    <t>naam</t>
  </si>
  <si>
    <t>nummer</t>
  </si>
  <si>
    <t>Tot</t>
  </si>
  <si>
    <t>SO 8 jr en ouder</t>
  </si>
  <si>
    <t>Overdrachten VSO</t>
  </si>
  <si>
    <t>Totaal SO &lt; 8 jr</t>
  </si>
  <si>
    <t>Totaal VSO</t>
  </si>
  <si>
    <t>basis</t>
  </si>
  <si>
    <t>ondersteuning</t>
  </si>
  <si>
    <t>Totaal SO &gt;= 8 jr</t>
  </si>
  <si>
    <t>Totaal bekostiging</t>
  </si>
  <si>
    <t>Vast bedrag SOVSO</t>
  </si>
  <si>
    <t>Totaal aantal leerlingen</t>
  </si>
  <si>
    <t>2021/22</t>
  </si>
  <si>
    <t>2022/23</t>
  </si>
  <si>
    <t xml:space="preserve">per cumi-leerling P&amp;A </t>
  </si>
  <si>
    <t>cumi-leerling</t>
  </si>
  <si>
    <t>Personeel</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</si>
  <si>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</si>
  <si>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</si>
  <si>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</si>
  <si>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</si>
  <si>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</si>
  <si>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</si>
  <si>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</si>
  <si>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</si>
  <si>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</si>
  <si>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</si>
  <si>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</si>
  <si>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 xml:space="preserve">B </t>
  </si>
  <si>
    <t>C</t>
  </si>
  <si>
    <t>D</t>
  </si>
  <si>
    <t>E</t>
  </si>
  <si>
    <t>F</t>
  </si>
  <si>
    <t xml:space="preserve">G </t>
  </si>
  <si>
    <t xml:space="preserve">H </t>
  </si>
  <si>
    <t>I</t>
  </si>
  <si>
    <t>Werkblad Tabellen (tab)</t>
  </si>
  <si>
    <t>extra voor regulier MG afdeling</t>
  </si>
  <si>
    <t>MI 2015 bekostiging, kalenderjaar</t>
  </si>
  <si>
    <t xml:space="preserve">OBP </t>
  </si>
  <si>
    <t>groeibudget</t>
  </si>
  <si>
    <t>A</t>
  </si>
  <si>
    <t>2023/24</t>
  </si>
  <si>
    <t>in geld (prijspeil 2014-2015 voorlopig)</t>
  </si>
  <si>
    <t>MI 2016 bekostiging, kalenderjaar</t>
  </si>
  <si>
    <t>peildatum 1 febr. 2015</t>
  </si>
  <si>
    <t>nieuwe TLV's</t>
  </si>
  <si>
    <t>uitschrijvingen</t>
  </si>
  <si>
    <t>pers. bas. bek.</t>
  </si>
  <si>
    <t xml:space="preserve"> basis</t>
  </si>
  <si>
    <t>mat. bek.</t>
  </si>
  <si>
    <t>Totaal pers</t>
  </si>
  <si>
    <t>Totaal mat</t>
  </si>
  <si>
    <t>BEKOSTIGING TUSSENTIJDSE GROEI PERSONEEL EN MATERIEEL</t>
  </si>
  <si>
    <t>peildatum 1 febr. 2016</t>
  </si>
  <si>
    <t>peildatum 1 febr. 2017</t>
  </si>
  <si>
    <t>peildatum 1 febr. 2018</t>
  </si>
  <si>
    <t>peildatum 1 febr. 2019</t>
  </si>
  <si>
    <t>peildatum 1 febr. 2020</t>
  </si>
  <si>
    <t>peildatum 1 febr. 2021</t>
  </si>
  <si>
    <t>P+M</t>
  </si>
  <si>
    <t>Dit instrument is een door de PO-Raad en VO-Raad opgesteld hulpmiddel om een goed beeld te krijgen van de bekostiging van de groei op basis van de peildatum 1 februari 2015 en latere jaren.</t>
  </si>
  <si>
    <t>Kortheidshalve worden de ondersteuningscategorien laag, midden en hoog in de hierna volgende werkbladen aangeduid als cat 1, cat 2 resp. cat 3.</t>
  </si>
  <si>
    <t>De werking van de groeiregeling</t>
  </si>
  <si>
    <t xml:space="preserve">De groeiregeling voor 2014-2015 wordt nog automatisch toegekend door DUO aan de school op basis van de groeiteldatum 16 jan. 2014. Dat is de laatste keer en voor de schooljaren daarna geldt de groeiregeling op basis van de peildatum 1 februari.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</si>
  <si>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</si>
  <si>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 xml:space="preserve">De witte cellen in het werkblad 'groei 1 febr' binnen het lichtgrijze kader dienen ingevuld te worden met de juiste gegevens. Alle cellen met een donkergele achtergrond zijn beschermd en bevatten formules. Alle cellen met een lichtgele achtergrond bevatten ook formules, maar die kunnen worden overschreven. De formules in deze lichtgele cellen nemen de gegevens over van het voorafgaande schooljaar en zullen in principe aangepast moeten worden.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</si>
  <si>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onderscheid gemaakt tussen leerlingen jonger dan 8 jaar en leerlingen van 8 jaar en ouder. Daarbij geldt dat de leeftijd van een leerling niet wijzigt t.o.v. die leeftijd op 1 okt. daaraan voorafgaand. Deze berekening vindt voor de personele en voor de materiële bekostiging afzonderlijk plaats. De uitkomst wordt op 0 gesteld als die uitkomst kleiner dan 0 wordt.</t>
    </r>
  </si>
  <si>
    <t>77KM</t>
  </si>
  <si>
    <t>PO5301</t>
  </si>
  <si>
    <t>PO5302</t>
  </si>
  <si>
    <t>PO5303</t>
  </si>
  <si>
    <t>PO5304</t>
  </si>
  <si>
    <t>PO5501</t>
  </si>
  <si>
    <t>PO5707</t>
  </si>
  <si>
    <t>VO5502</t>
  </si>
  <si>
    <t>VO5002</t>
  </si>
  <si>
    <t>VO5301</t>
  </si>
  <si>
    <t>VO5302</t>
  </si>
  <si>
    <t>VO5303</t>
  </si>
  <si>
    <t>VO5305</t>
  </si>
  <si>
    <t>VO5307</t>
  </si>
  <si>
    <t>VO5507</t>
  </si>
  <si>
    <t>VO5705</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</si>
  <si>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uit het SO en inschrijving in het VSO waarvoor een nieuwe TLV van het SWV VO nodig is. Leerlingen die uitgeschreven worden omdat ze overgaan naar een andere school voor SO resp. VSO van cluster 3 en 4 (doorstroom, geen uitstroom), blijven in dit kader dus buiten beschouwing. </t>
  </si>
  <si>
    <r>
      <t xml:space="preserve">Wettelijk is alleen geregeld dat het samenwerkingsverband verplicht is de ondersteuningsbekostiging personeel over te dragen per leerling. De PO-Raad en de VO-Raad adviseren om ook de personele basisbekostiging en de materiële basis- en ondersteuninsgbekostiging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Q en R) en dat wordt dan ook vastgelegd in dit instrument.</t>
    </r>
  </si>
  <si>
    <t>PO5503</t>
  </si>
  <si>
    <t>De Londo bekostiging voor 2016 wordt begin oktober 2015 bekend.</t>
  </si>
  <si>
    <t>Wijziging t.o.v. versie februari 2015 in verband met nieuwe bedragen opgave april 2015 voor 2015-2016.</t>
  </si>
  <si>
    <r>
      <t>In deze applicatie zijn de bedragen opgenomen van de voorlopig vastgestelde GPL's voor PO voor 2015-2016 van april 2015</t>
    </r>
    <r>
      <rPr>
        <b/>
        <sz val="11"/>
        <rFont val="Calibri"/>
        <family val="2"/>
      </rPr>
      <t>.</t>
    </r>
  </si>
  <si>
    <t>De overige gegevens, waaronder de MI-bekostiging 2015, zijn bijgewerkt.</t>
  </si>
  <si>
    <t>DUO verzorgt Kijkglas 3 waarin opgave wordt gedaan van de aantallen leerlingen per categorie, naar leeftijdsgroep en onderverdeeld naar SO resp. VSO.  Daarbij wordt de weergave gegeven van de groei en de uitschrijving zoals hier aangegeven, plus ook de aantallen die onder de doorstroom vallen. Daarmee kunnen op eenvoudige wijze de aantallen in dit instrument worden overgenomen en vinden vervolgens de berekeningen plaats. Gegevens van de telling 1 februari 2015 komen beschikbaar rond medio april 2015.</t>
  </si>
  <si>
    <r>
      <t xml:space="preserve">In de tabellen zijn de gegevens opgenomen die betrekking hebben op de onderliggende normeringen voor de bekostiging. De bedragen betreffen de laatst bekende bedragen personele bekostiging zoals die voor het schooljaar </t>
    </r>
    <r>
      <rPr>
        <b/>
        <sz val="11"/>
        <rFont val="Calibri"/>
        <family val="2"/>
      </rPr>
      <t>2015-2016</t>
    </r>
    <r>
      <rPr>
        <sz val="11"/>
        <rFont val="Calibri"/>
        <family val="2"/>
      </rPr>
      <t xml:space="preserve"> per april 2015 zijn vastgesteld; voor MI is dit het kalenderjaar </t>
    </r>
    <r>
      <rPr>
        <b/>
        <sz val="11"/>
        <rFont val="Calibri"/>
        <family val="2"/>
      </rPr>
      <t>2015</t>
    </r>
    <r>
      <rPr>
        <sz val="11"/>
        <rFont val="Calibri"/>
        <family val="2"/>
      </rPr>
      <t>. Andere bedragen die met de nieuwe bekostigingssystematiek te maken hebben, zoals die per 1 augustus 2015 van kracht worden voor het (V)SO zijn de voorlopige berekende bedragen met het nu bekende prijspeil 2015-2016. De bedragen worden t.z.t. weer bijgesteld als gevolg van met name indexering en zullen dan in de tabellen worden aangepast. U kunt dit zelf doen door de bedragen in de lichtgele cellen aan te passen.</t>
    </r>
  </si>
  <si>
    <t>Toelichting Groeiregeling voor (V)SO 2015 op basis van 1 februari 2015                                                                                                    6 april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</si>
</sst>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0.0000"/>
  </numFmts>
  <fonts count="40" x14ac:knownFonts="1">
    <font>
      <sz val="10"/>
      <color theme="1"/>
      <name val="Arial"/>
      <family val="2"/>
    </font>
    <font>
      <sz val="10"/>
      <color theme="1"/>
      <name val="Arial"/>
      <family val="2"/>
    </font>
    <font>
      <sz val="10"/>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rgb="FFC00000"/>
      <name val="Calibri"/>
      <family val="2"/>
    </font>
    <font>
      <sz val="10"/>
      <color indexed="1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sz val="10"/>
      <color theme="0"/>
      <name val="Calibri"/>
      <family val="2"/>
    </font>
    <font>
      <i/>
      <sz val="10"/>
      <color theme="0"/>
      <name val="Calibri"/>
      <family val="2"/>
    </font>
    <font>
      <i/>
      <sz val="10"/>
      <color rgb="FF0070C0"/>
      <name val="Calibri"/>
      <family val="2"/>
      <scheme val="minor"/>
    </font>
    <font>
      <b/>
      <i/>
      <sz val="10"/>
      <color theme="0"/>
      <name val="Calibri"/>
      <family val="2"/>
    </font>
    <font>
      <sz val="10"/>
      <color theme="0" tint="-0.34998626667073579"/>
      <name val="Calibri"/>
      <family val="2"/>
      <scheme val="minor"/>
    </font>
    <font>
      <u/>
      <sz val="10"/>
      <color indexed="12"/>
      <name val="Arial"/>
      <family val="2"/>
    </font>
    <font>
      <sz val="14"/>
      <color rgb="FFC00000"/>
      <name val="Calibri"/>
      <family val="2"/>
    </font>
    <font>
      <sz val="10"/>
      <color theme="0" tint="-0.34998626667073579"/>
      <name val="Calibri"/>
      <family val="2"/>
    </font>
    <font>
      <b/>
      <sz val="10"/>
      <color theme="1"/>
      <name val="Arial"/>
      <family val="2"/>
    </font>
    <font>
      <sz val="12"/>
      <color indexed="10"/>
      <name val="Calibri"/>
      <family val="2"/>
    </font>
    <font>
      <b/>
      <sz val="12"/>
      <color indexed="10"/>
      <name val="Calibri"/>
      <family val="2"/>
    </font>
    <font>
      <sz val="10"/>
      <color theme="0" tint="-0.14999847407452621"/>
      <name val="Calibri"/>
      <family val="2"/>
      <scheme val="minor"/>
    </font>
    <font>
      <b/>
      <i/>
      <sz val="11"/>
      <color rgb="FF00B050"/>
      <name val="Calibri"/>
      <family val="2"/>
    </font>
    <font>
      <u/>
      <sz val="11"/>
      <name val="Calibri"/>
      <family val="2"/>
    </font>
    <font>
      <u/>
      <sz val="11"/>
      <color rgb="FF0000FF"/>
      <name val="Calibri"/>
      <family val="2"/>
    </font>
    <font>
      <b/>
      <sz val="12"/>
      <color rgb="FFC00000"/>
      <name val="Calibri"/>
      <family val="2"/>
    </font>
    <font>
      <sz val="12"/>
      <color rgb="FFFF0000"/>
      <name val="Calibri"/>
      <family val="2"/>
    </font>
    <font>
      <b/>
      <sz val="12"/>
      <color rgb="FFFF0000"/>
      <name val="Calibri"/>
      <family val="2"/>
    </font>
    <font>
      <sz val="8.1"/>
      <color rgb="FF8E8E8E"/>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rgb="FFFFFFFF"/>
        <bgColor rgb="FF000000"/>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top/>
      <bottom style="thin">
        <color theme="0"/>
      </bottom>
      <diagonal/>
    </border>
    <border>
      <left/>
      <right/>
      <top style="thin">
        <color theme="0"/>
      </top>
      <bottom/>
      <diagonal/>
    </border>
  </borders>
  <cellStyleXfs count="3">
    <xf numFmtId="0" fontId="0" fillId="0" borderId="0"/>
    <xf numFmtId="44" fontId="1" fillId="0" borderId="0" applyFont="0" applyFill="0" applyBorder="0" applyAlignment="0" applyProtection="0"/>
    <xf numFmtId="0" fontId="26" fillId="0" borderId="0" applyNumberFormat="0" applyFill="0" applyBorder="0" applyAlignment="0" applyProtection="0">
      <alignment vertical="top"/>
      <protection locked="0"/>
    </xf>
  </cellStyleXfs>
  <cellXfs count="273">
    <xf numFmtId="0" fontId="0" fillId="0" borderId="0" xfId="0"/>
    <xf numFmtId="0" fontId="3" fillId="3" borderId="6" xfId="0" applyFont="1" applyFill="1" applyBorder="1" applyAlignment="1" applyProtection="1">
      <alignment horizontal="left"/>
    </xf>
    <xf numFmtId="164" fontId="3" fillId="3" borderId="6" xfId="0" applyNumberFormat="1" applyFont="1" applyFill="1" applyBorder="1" applyAlignment="1" applyProtection="1">
      <alignment horizontal="left"/>
    </xf>
    <xf numFmtId="0" fontId="3" fillId="3" borderId="6" xfId="0" applyFont="1" applyFill="1" applyBorder="1" applyProtection="1"/>
    <xf numFmtId="0" fontId="2" fillId="0" borderId="0" xfId="0" applyFont="1" applyFill="1" applyBorder="1" applyAlignment="1" applyProtection="1">
      <alignment horizontal="left" vertical="center"/>
    </xf>
    <xf numFmtId="0" fontId="3" fillId="3" borderId="0" xfId="0" applyNumberFormat="1" applyFont="1" applyFill="1" applyBorder="1" applyAlignment="1" applyProtection="1">
      <alignment horizontal="justify" vertical="top" wrapText="1"/>
    </xf>
    <xf numFmtId="0" fontId="7" fillId="3" borderId="6" xfId="0" applyFont="1" applyFill="1" applyBorder="1" applyProtection="1"/>
    <xf numFmtId="0" fontId="3" fillId="3" borderId="0" xfId="0" applyFont="1" applyFill="1" applyProtection="1"/>
    <xf numFmtId="0" fontId="3" fillId="3" borderId="0" xfId="0" applyFont="1" applyFill="1" applyBorder="1" applyAlignment="1" applyProtection="1">
      <alignment horizontal="center"/>
    </xf>
    <xf numFmtId="0" fontId="3" fillId="2" borderId="1" xfId="0" applyFont="1" applyFill="1" applyBorder="1" applyProtection="1"/>
    <xf numFmtId="0" fontId="3" fillId="2" borderId="2" xfId="0" applyFont="1" applyFill="1" applyBorder="1" applyProtection="1"/>
    <xf numFmtId="0" fontId="3" fillId="2" borderId="2" xfId="0" applyFont="1" applyFill="1" applyBorder="1" applyAlignment="1" applyProtection="1">
      <alignment horizontal="center"/>
    </xf>
    <xf numFmtId="0" fontId="3"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0" fontId="3" fillId="2" borderId="4" xfId="0" applyFont="1" applyFill="1" applyBorder="1" applyProtection="1"/>
    <xf numFmtId="0" fontId="3" fillId="2" borderId="0" xfId="0" applyFont="1" applyFill="1" applyBorder="1" applyProtection="1"/>
    <xf numFmtId="0" fontId="3" fillId="2" borderId="0" xfId="0" applyFont="1" applyFill="1" applyBorder="1" applyAlignment="1" applyProtection="1">
      <alignment horizontal="center"/>
    </xf>
    <xf numFmtId="164" fontId="5" fillId="2" borderId="0" xfId="0" applyNumberFormat="1" applyFont="1" applyFill="1" applyBorder="1" applyAlignment="1" applyProtection="1">
      <alignment horizontal="center"/>
    </xf>
    <xf numFmtId="0" fontId="3" fillId="2" borderId="5" xfId="0" applyFont="1" applyFill="1" applyBorder="1" applyProtection="1"/>
    <xf numFmtId="0" fontId="11" fillId="3" borderId="0" xfId="0" applyFont="1" applyFill="1" applyProtection="1"/>
    <xf numFmtId="0" fontId="11" fillId="2" borderId="4" xfId="0" applyFont="1" applyFill="1" applyBorder="1" applyProtection="1"/>
    <xf numFmtId="0" fontId="11" fillId="3" borderId="6" xfId="0" applyFont="1" applyFill="1" applyBorder="1" applyProtection="1"/>
    <xf numFmtId="49" fontId="11" fillId="3" borderId="6" xfId="0" applyNumberFormat="1" applyFont="1" applyFill="1" applyBorder="1" applyAlignment="1" applyProtection="1">
      <alignment horizontal="left"/>
    </xf>
    <xf numFmtId="167" fontId="11" fillId="3" borderId="6" xfId="0" applyNumberFormat="1" applyFont="1" applyFill="1" applyBorder="1" applyAlignment="1" applyProtection="1">
      <alignment horizontal="center"/>
    </xf>
    <xf numFmtId="0" fontId="11" fillId="3" borderId="6" xfId="0" applyFont="1" applyFill="1" applyBorder="1" applyAlignment="1" applyProtection="1">
      <alignment horizontal="center"/>
    </xf>
    <xf numFmtId="0" fontId="11" fillId="2" borderId="5" xfId="0" applyFont="1" applyFill="1" applyBorder="1" applyProtection="1"/>
    <xf numFmtId="0" fontId="9" fillId="3" borderId="0" xfId="0" applyFont="1" applyFill="1" applyProtection="1"/>
    <xf numFmtId="0" fontId="9" fillId="2" borderId="4" xfId="0" applyFont="1" applyFill="1" applyBorder="1" applyProtection="1"/>
    <xf numFmtId="0" fontId="5" fillId="3" borderId="6" xfId="0" applyFont="1" applyFill="1" applyBorder="1" applyAlignment="1" applyProtection="1">
      <alignment horizontal="left"/>
    </xf>
    <xf numFmtId="0" fontId="9" fillId="3" borderId="6" xfId="0" applyFont="1" applyFill="1" applyBorder="1" applyProtection="1"/>
    <xf numFmtId="167" fontId="9" fillId="3" borderId="6" xfId="0" applyNumberFormat="1" applyFont="1" applyFill="1" applyBorder="1" applyAlignment="1" applyProtection="1">
      <alignment horizontal="center"/>
    </xf>
    <xf numFmtId="0" fontId="9" fillId="3" borderId="6" xfId="0" applyFont="1" applyFill="1" applyBorder="1" applyAlignment="1" applyProtection="1">
      <alignment horizontal="center"/>
    </xf>
    <xf numFmtId="0" fontId="9" fillId="3" borderId="6" xfId="0" applyFont="1" applyFill="1" applyBorder="1" applyAlignment="1" applyProtection="1">
      <alignment horizontal="left"/>
    </xf>
    <xf numFmtId="0" fontId="9" fillId="2" borderId="5" xfId="0" applyFont="1" applyFill="1" applyBorder="1" applyProtection="1"/>
    <xf numFmtId="0" fontId="5" fillId="3" borderId="6" xfId="0" applyFont="1" applyFill="1" applyBorder="1" applyProtection="1"/>
    <xf numFmtId="0" fontId="12" fillId="3" borderId="6" xfId="0" applyFont="1" applyFill="1" applyBorder="1" applyAlignment="1" applyProtection="1">
      <alignment horizontal="center"/>
    </xf>
    <xf numFmtId="0" fontId="5" fillId="3" borderId="6" xfId="0" applyFont="1" applyFill="1" applyBorder="1" applyAlignment="1" applyProtection="1">
      <alignment horizontal="center"/>
    </xf>
    <xf numFmtId="0" fontId="3" fillId="3" borderId="18" xfId="0" applyFont="1" applyFill="1" applyBorder="1" applyProtection="1"/>
    <xf numFmtId="0" fontId="3" fillId="3" borderId="6" xfId="0" applyFont="1" applyFill="1" applyBorder="1" applyAlignment="1" applyProtection="1">
      <alignment horizontal="center"/>
    </xf>
    <xf numFmtId="2" fontId="3" fillId="3" borderId="6" xfId="0" applyNumberFormat="1" applyFont="1" applyFill="1" applyBorder="1" applyProtection="1"/>
    <xf numFmtId="0" fontId="3" fillId="2" borderId="6" xfId="0" applyFont="1" applyFill="1" applyBorder="1" applyAlignment="1" applyProtection="1">
      <alignment horizontal="center"/>
      <protection locked="0"/>
    </xf>
    <xf numFmtId="165" fontId="5" fillId="3" borderId="6" xfId="0" applyNumberFormat="1" applyFont="1" applyFill="1" applyBorder="1" applyProtection="1"/>
    <xf numFmtId="3" fontId="13" fillId="5" borderId="6" xfId="0" applyNumberFormat="1" applyFont="1" applyFill="1" applyBorder="1" applyAlignment="1" applyProtection="1">
      <alignment horizontal="center"/>
    </xf>
    <xf numFmtId="169" fontId="13" fillId="3" borderId="6" xfId="0" applyNumberFormat="1" applyFont="1" applyFill="1" applyBorder="1" applyAlignment="1" applyProtection="1">
      <alignment horizontal="center"/>
    </xf>
    <xf numFmtId="0" fontId="8" fillId="3" borderId="6" xfId="0" applyFont="1" applyFill="1" applyBorder="1" applyProtection="1"/>
    <xf numFmtId="0" fontId="3" fillId="2" borderId="8"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center"/>
    </xf>
    <xf numFmtId="0" fontId="14" fillId="2" borderId="9" xfId="0" applyFont="1" applyFill="1" applyBorder="1" applyAlignment="1" applyProtection="1">
      <alignment horizontal="right"/>
    </xf>
    <xf numFmtId="0" fontId="3" fillId="2" borderId="10" xfId="0" applyFont="1" applyFill="1" applyBorder="1" applyProtection="1"/>
    <xf numFmtId="165" fontId="2" fillId="0" borderId="0" xfId="0" applyNumberFormat="1" applyFont="1" applyFill="1" applyBorder="1" applyAlignment="1" applyProtection="1">
      <alignment horizontal="left" vertical="center"/>
    </xf>
    <xf numFmtId="0" fontId="15" fillId="0" borderId="4" xfId="0" applyFont="1" applyBorder="1" applyAlignment="1" applyProtection="1">
      <alignment horizontal="left"/>
    </xf>
    <xf numFmtId="2" fontId="5" fillId="3" borderId="6" xfId="0" applyNumberFormat="1" applyFont="1" applyFill="1" applyBorder="1" applyAlignment="1" applyProtection="1">
      <alignment horizontal="right"/>
    </xf>
    <xf numFmtId="0" fontId="3" fillId="3" borderId="0" xfId="0" applyFont="1" applyFill="1" applyAlignment="1" applyProtection="1">
      <alignment horizontal="left"/>
    </xf>
    <xf numFmtId="0" fontId="3"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9" xfId="0" applyFont="1" applyFill="1" applyBorder="1" applyAlignment="1" applyProtection="1">
      <alignment horizontal="left"/>
    </xf>
    <xf numFmtId="0" fontId="3" fillId="4" borderId="6" xfId="0" applyFont="1" applyFill="1" applyBorder="1" applyAlignment="1" applyProtection="1">
      <alignment horizontal="center"/>
    </xf>
    <xf numFmtId="0" fontId="7" fillId="2" borderId="4" xfId="0" applyFont="1" applyFill="1" applyBorder="1" applyProtection="1"/>
    <xf numFmtId="0" fontId="7" fillId="2" borderId="5" xfId="0" applyFont="1" applyFill="1" applyBorder="1" applyProtection="1"/>
    <xf numFmtId="0" fontId="5" fillId="2" borderId="0" xfId="0" applyFont="1" applyFill="1" applyBorder="1" applyProtection="1"/>
    <xf numFmtId="0" fontId="17" fillId="2" borderId="0" xfId="0" applyFont="1" applyFill="1" applyBorder="1" applyAlignment="1" applyProtection="1">
      <alignment horizontal="left"/>
    </xf>
    <xf numFmtId="0" fontId="20" fillId="3" borderId="6" xfId="0" applyFont="1" applyFill="1" applyBorder="1" applyAlignment="1" applyProtection="1">
      <alignment horizontal="left"/>
    </xf>
    <xf numFmtId="0" fontId="20" fillId="3" borderId="6" xfId="0" applyFont="1" applyFill="1" applyBorder="1" applyAlignment="1" applyProtection="1">
      <alignment horizontal="center"/>
    </xf>
    <xf numFmtId="0" fontId="16" fillId="3" borderId="6" xfId="0" applyFont="1" applyFill="1" applyBorder="1" applyAlignment="1" applyProtection="1">
      <alignment horizontal="left"/>
    </xf>
    <xf numFmtId="0" fontId="20" fillId="3" borderId="6" xfId="0" applyFont="1" applyFill="1" applyBorder="1" applyProtection="1"/>
    <xf numFmtId="0" fontId="20" fillId="2" borderId="5" xfId="0" applyFont="1" applyFill="1" applyBorder="1" applyProtection="1"/>
    <xf numFmtId="0" fontId="7" fillId="2" borderId="0" xfId="0" applyFont="1" applyFill="1" applyBorder="1" applyProtection="1"/>
    <xf numFmtId="0" fontId="20" fillId="2" borderId="4" xfId="0" applyFont="1" applyFill="1" applyBorder="1" applyProtection="1"/>
    <xf numFmtId="0" fontId="16" fillId="3" borderId="6" xfId="0" applyFont="1" applyFill="1" applyBorder="1" applyAlignment="1" applyProtection="1">
      <alignment horizontal="center"/>
    </xf>
    <xf numFmtId="169" fontId="3" fillId="3" borderId="6" xfId="0" applyNumberFormat="1" applyFont="1" applyFill="1" applyBorder="1" applyAlignment="1" applyProtection="1">
      <alignment horizontal="center"/>
    </xf>
    <xf numFmtId="0" fontId="5" fillId="3" borderId="7" xfId="0" applyFont="1" applyFill="1" applyBorder="1" applyProtection="1"/>
    <xf numFmtId="165" fontId="3" fillId="3" borderId="6" xfId="0" applyNumberFormat="1" applyFont="1" applyFill="1" applyBorder="1" applyProtection="1"/>
    <xf numFmtId="0" fontId="16" fillId="3" borderId="6" xfId="0" applyFont="1" applyFill="1" applyBorder="1" applyProtection="1"/>
    <xf numFmtId="0" fontId="2" fillId="3" borderId="0" xfId="0" applyFont="1" applyFill="1" applyProtection="1"/>
    <xf numFmtId="0" fontId="2" fillId="2" borderId="4" xfId="0" applyFont="1" applyFill="1" applyBorder="1" applyProtection="1"/>
    <xf numFmtId="0" fontId="2" fillId="3" borderId="6" xfId="0" applyFont="1" applyFill="1" applyBorder="1" applyProtection="1"/>
    <xf numFmtId="0" fontId="2" fillId="3" borderId="6" xfId="0" applyFont="1" applyFill="1" applyBorder="1" applyAlignment="1" applyProtection="1">
      <alignment horizontal="center"/>
    </xf>
    <xf numFmtId="0" fontId="2" fillId="2" borderId="0" xfId="0" applyFont="1" applyFill="1" applyBorder="1" applyProtection="1"/>
    <xf numFmtId="44" fontId="3" fillId="0" borderId="6" xfId="0" applyNumberFormat="1" applyFont="1" applyFill="1" applyBorder="1" applyAlignment="1" applyProtection="1">
      <alignment horizontal="center"/>
      <protection locked="0"/>
    </xf>
    <xf numFmtId="0" fontId="27" fillId="2" borderId="0" xfId="0" applyFont="1" applyFill="1" applyBorder="1" applyAlignment="1" applyProtection="1">
      <alignment horizontal="left"/>
    </xf>
    <xf numFmtId="0" fontId="10"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3" fillId="3" borderId="6" xfId="0" applyNumberFormat="1" applyFont="1" applyFill="1" applyBorder="1" applyAlignment="1" applyProtection="1">
      <alignment horizontal="center"/>
    </xf>
    <xf numFmtId="0" fontId="20" fillId="3" borderId="0" xfId="0" applyFont="1" applyFill="1" applyProtection="1"/>
    <xf numFmtId="165" fontId="5" fillId="2" borderId="0" xfId="0" applyNumberFormat="1" applyFont="1" applyFill="1" applyBorder="1" applyProtection="1"/>
    <xf numFmtId="3" fontId="13" fillId="2" borderId="0" xfId="0" applyNumberFormat="1" applyFont="1" applyFill="1" applyBorder="1" applyAlignment="1" applyProtection="1">
      <alignment horizontal="center"/>
    </xf>
    <xf numFmtId="169" fontId="13" fillId="2" borderId="0" xfId="0" applyNumberFormat="1" applyFont="1" applyFill="1" applyBorder="1" applyAlignment="1" applyProtection="1">
      <alignment horizontal="center"/>
    </xf>
    <xf numFmtId="165" fontId="16"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0" fillId="3" borderId="6" xfId="0" applyNumberFormat="1" applyFont="1" applyFill="1" applyBorder="1" applyProtection="1"/>
    <xf numFmtId="3" fontId="22" fillId="5" borderId="6" xfId="0" applyNumberFormat="1" applyFont="1" applyFill="1" applyBorder="1" applyAlignment="1" applyProtection="1">
      <alignment horizontal="center"/>
    </xf>
    <xf numFmtId="169" fontId="22" fillId="3" borderId="6"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3" fillId="0" borderId="6" xfId="0" applyFont="1" applyFill="1" applyBorder="1" applyProtection="1">
      <protection locked="0"/>
    </xf>
    <xf numFmtId="0" fontId="3" fillId="0" borderId="6" xfId="0" applyFont="1" applyFill="1" applyBorder="1" applyAlignment="1" applyProtection="1">
      <alignment horizontal="center"/>
      <protection locked="0"/>
    </xf>
    <xf numFmtId="0" fontId="2" fillId="2" borderId="5" xfId="0" applyFont="1" applyFill="1" applyBorder="1" applyProtection="1"/>
    <xf numFmtId="0" fontId="2" fillId="2" borderId="6" xfId="0" applyFont="1" applyFill="1" applyBorder="1" applyAlignment="1" applyProtection="1">
      <alignment horizontal="center"/>
      <protection locked="0"/>
    </xf>
    <xf numFmtId="168" fontId="11" fillId="3" borderId="6" xfId="0" applyNumberFormat="1" applyFont="1" applyFill="1" applyBorder="1" applyAlignment="1" applyProtection="1">
      <alignment horizontal="center"/>
    </xf>
    <xf numFmtId="167" fontId="5" fillId="3" borderId="6" xfId="0" applyNumberFormat="1" applyFont="1" applyFill="1" applyBorder="1" applyAlignment="1" applyProtection="1">
      <alignment horizontal="center"/>
    </xf>
    <xf numFmtId="168" fontId="5" fillId="3"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4" fillId="0" borderId="0" xfId="0" applyFont="1" applyAlignment="1" applyProtection="1">
      <alignment horizontal="left"/>
    </xf>
    <xf numFmtId="0" fontId="2" fillId="0" borderId="0" xfId="0" applyFont="1" applyAlignment="1" applyProtection="1">
      <alignment horizontal="left"/>
    </xf>
    <xf numFmtId="0" fontId="2" fillId="0" borderId="0" xfId="0" applyFont="1" applyFill="1" applyAlignment="1" applyProtection="1">
      <alignment horizontal="left"/>
    </xf>
    <xf numFmtId="0" fontId="4" fillId="0" borderId="0" xfId="0" quotePrefix="1" applyFont="1" applyAlignment="1" applyProtection="1">
      <alignment horizontal="left"/>
    </xf>
    <xf numFmtId="0" fontId="15" fillId="0" borderId="0" xfId="0" applyFont="1" applyProtection="1"/>
    <xf numFmtId="0" fontId="15" fillId="0" borderId="1" xfId="0" applyFont="1" applyBorder="1" applyProtection="1"/>
    <xf numFmtId="0" fontId="15" fillId="0" borderId="2" xfId="0" applyFont="1" applyBorder="1" applyProtection="1"/>
    <xf numFmtId="0" fontId="15" fillId="0" borderId="3" xfId="0" applyFont="1" applyBorder="1" applyProtection="1"/>
    <xf numFmtId="0" fontId="15" fillId="0" borderId="2" xfId="0" quotePrefix="1" applyFont="1" applyBorder="1" applyAlignment="1" applyProtection="1">
      <alignment horizontal="left"/>
    </xf>
    <xf numFmtId="0" fontId="15" fillId="0" borderId="11" xfId="0" quotePrefix="1" applyFont="1" applyBorder="1" applyAlignment="1" applyProtection="1">
      <alignment horizontal="left"/>
    </xf>
    <xf numFmtId="0" fontId="15" fillId="0" borderId="12" xfId="0" applyFont="1" applyBorder="1" applyProtection="1"/>
    <xf numFmtId="0" fontId="15" fillId="0" borderId="13" xfId="0" applyFont="1" applyBorder="1" applyProtection="1"/>
    <xf numFmtId="0" fontId="15" fillId="0" borderId="4" xfId="0" applyFont="1" applyBorder="1" applyProtection="1"/>
    <xf numFmtId="0" fontId="15" fillId="0" borderId="5" xfId="0" applyFont="1" applyBorder="1" applyProtection="1"/>
    <xf numFmtId="0" fontId="15" fillId="0" borderId="0" xfId="0" applyFont="1" applyBorder="1" applyProtection="1"/>
    <xf numFmtId="0" fontId="15" fillId="0" borderId="8" xfId="0" applyFont="1" applyBorder="1" applyProtection="1"/>
    <xf numFmtId="0" fontId="15" fillId="0" borderId="10" xfId="0" applyFont="1" applyBorder="1" applyProtection="1"/>
    <xf numFmtId="0" fontId="15" fillId="0" borderId="9" xfId="0" applyFont="1" applyBorder="1" applyProtection="1"/>
    <xf numFmtId="0" fontId="4" fillId="0" borderId="13" xfId="0" quotePrefix="1" applyFont="1" applyFill="1" applyBorder="1" applyAlignment="1" applyProtection="1">
      <alignment horizontal="left"/>
    </xf>
    <xf numFmtId="0" fontId="15" fillId="0" borderId="1" xfId="0" quotePrefix="1" applyFont="1" applyBorder="1" applyAlignment="1" applyProtection="1">
      <alignment horizontal="left"/>
    </xf>
    <xf numFmtId="0" fontId="15" fillId="0" borderId="2" xfId="0" applyFont="1" applyBorder="1" applyAlignment="1" applyProtection="1"/>
    <xf numFmtId="0" fontId="15" fillId="0" borderId="3" xfId="0" applyFont="1" applyBorder="1" applyAlignment="1" applyProtection="1"/>
    <xf numFmtId="0" fontId="15" fillId="0" borderId="8" xfId="0" quotePrefix="1" applyFont="1" applyBorder="1" applyAlignment="1" applyProtection="1">
      <alignment horizontal="left"/>
    </xf>
    <xf numFmtId="0" fontId="15" fillId="0" borderId="14" xfId="0" applyFont="1" applyBorder="1" applyAlignment="1" applyProtection="1">
      <alignment horizontal="center"/>
    </xf>
    <xf numFmtId="0" fontId="15" fillId="0" borderId="15" xfId="0" quotePrefix="1" applyFont="1" applyBorder="1" applyAlignment="1" applyProtection="1">
      <alignment horizontal="center"/>
    </xf>
    <xf numFmtId="0" fontId="15" fillId="0" borderId="13" xfId="0" applyFont="1" applyFill="1" applyBorder="1" applyAlignment="1" applyProtection="1">
      <alignment horizontal="left"/>
    </xf>
    <xf numFmtId="0" fontId="15" fillId="0" borderId="12" xfId="0" applyFont="1" applyFill="1" applyBorder="1" applyAlignment="1" applyProtection="1">
      <alignment horizontal="left"/>
    </xf>
    <xf numFmtId="0" fontId="15" fillId="0" borderId="16" xfId="0" quotePrefix="1" applyFont="1" applyBorder="1" applyAlignment="1" applyProtection="1">
      <alignment horizontal="left"/>
    </xf>
    <xf numFmtId="166" fontId="15" fillId="0" borderId="17" xfId="0" applyNumberFormat="1" applyFont="1" applyBorder="1" applyProtection="1"/>
    <xf numFmtId="0" fontId="15" fillId="0" borderId="17" xfId="0" quotePrefix="1" applyFont="1" applyBorder="1" applyAlignment="1" applyProtection="1">
      <alignment horizontal="left"/>
    </xf>
    <xf numFmtId="166" fontId="25" fillId="0" borderId="0" xfId="0" applyNumberFormat="1" applyFont="1" applyProtection="1"/>
    <xf numFmtId="0" fontId="15" fillId="0" borderId="14" xfId="0" quotePrefix="1" applyFont="1" applyBorder="1" applyAlignment="1" applyProtection="1">
      <alignment horizontal="left"/>
    </xf>
    <xf numFmtId="166" fontId="15" fillId="0" borderId="14" xfId="0" applyNumberFormat="1" applyFont="1" applyBorder="1" applyProtection="1"/>
    <xf numFmtId="166" fontId="15" fillId="0" borderId="0" xfId="0" applyNumberFormat="1" applyFont="1" applyProtection="1"/>
    <xf numFmtId="166" fontId="15" fillId="0" borderId="0" xfId="0" applyNumberFormat="1" applyFont="1" applyBorder="1" applyProtection="1"/>
    <xf numFmtId="0" fontId="4" fillId="0" borderId="0" xfId="0" quotePrefix="1" applyFont="1" applyBorder="1" applyAlignment="1" applyProtection="1">
      <alignment horizontal="left"/>
    </xf>
    <xf numFmtId="0" fontId="15" fillId="0" borderId="12" xfId="0" quotePrefix="1" applyFont="1" applyBorder="1" applyAlignment="1" applyProtection="1">
      <alignment horizontal="center"/>
    </xf>
    <xf numFmtId="0" fontId="15" fillId="0" borderId="11" xfId="0" applyFont="1" applyBorder="1" applyProtection="1"/>
    <xf numFmtId="0" fontId="15" fillId="0" borderId="9" xfId="0" applyFont="1" applyFill="1" applyBorder="1" applyAlignment="1" applyProtection="1">
      <alignment horizontal="left"/>
    </xf>
    <xf numFmtId="0" fontId="15" fillId="0" borderId="10" xfId="0" applyFont="1" applyFill="1" applyBorder="1" applyAlignment="1" applyProtection="1">
      <alignment horizontal="left"/>
    </xf>
    <xf numFmtId="0" fontId="15" fillId="0" borderId="4" xfId="0" applyFont="1" applyFill="1" applyBorder="1" applyProtection="1"/>
    <xf numFmtId="166" fontId="15" fillId="0" borderId="3" xfId="0" applyNumberFormat="1" applyFont="1" applyBorder="1" applyProtection="1"/>
    <xf numFmtId="0" fontId="0" fillId="0" borderId="0" xfId="0" applyProtection="1"/>
    <xf numFmtId="166" fontId="15" fillId="0" borderId="5" xfId="0" applyNumberFormat="1" applyFont="1" applyBorder="1" applyProtection="1"/>
    <xf numFmtId="0" fontId="15" fillId="0" borderId="4" xfId="0" quotePrefix="1" applyFont="1" applyBorder="1" applyAlignment="1" applyProtection="1">
      <alignment horizontal="left"/>
    </xf>
    <xf numFmtId="166" fontId="15" fillId="0" borderId="4" xfId="0" applyNumberFormat="1" applyFont="1" applyBorder="1" applyProtection="1"/>
    <xf numFmtId="166" fontId="15" fillId="0" borderId="9" xfId="0" applyNumberFormat="1" applyFont="1" applyBorder="1" applyProtection="1"/>
    <xf numFmtId="166" fontId="15" fillId="0" borderId="8" xfId="0" applyNumberFormat="1" applyFont="1" applyBorder="1" applyProtection="1"/>
    <xf numFmtId="166" fontId="15" fillId="0" borderId="10" xfId="0" applyNumberFormat="1" applyFont="1" applyBorder="1" applyProtection="1"/>
    <xf numFmtId="166" fontId="15" fillId="0" borderId="2" xfId="0" applyNumberFormat="1" applyFont="1" applyBorder="1" applyProtection="1"/>
    <xf numFmtId="10" fontId="15" fillId="6" borderId="0" xfId="0" applyNumberFormat="1" applyFont="1" applyFill="1" applyProtection="1">
      <protection locked="0"/>
    </xf>
    <xf numFmtId="44" fontId="15" fillId="0" borderId="0" xfId="0" applyNumberFormat="1" applyFont="1" applyBorder="1" applyProtection="1"/>
    <xf numFmtId="0" fontId="23" fillId="3" borderId="0" xfId="0" applyFont="1" applyFill="1" applyBorder="1" applyAlignment="1" applyProtection="1">
      <alignment horizontal="center"/>
    </xf>
    <xf numFmtId="0" fontId="23" fillId="0" borderId="0" xfId="0" applyFont="1" applyFill="1" applyBorder="1" applyAlignment="1" applyProtection="1">
      <alignment horizontal="center"/>
    </xf>
    <xf numFmtId="170" fontId="15" fillId="0" borderId="0" xfId="0" applyNumberFormat="1" applyFont="1" applyBorder="1" applyProtection="1"/>
    <xf numFmtId="170" fontId="15" fillId="0" borderId="5" xfId="0" applyNumberFormat="1" applyFont="1" applyBorder="1" applyProtection="1"/>
    <xf numFmtId="0" fontId="25" fillId="0" borderId="0" xfId="0" applyFont="1" applyFill="1" applyProtection="1"/>
    <xf numFmtId="44" fontId="25" fillId="0" borderId="0" xfId="0" applyNumberFormat="1" applyFont="1" applyFill="1" applyProtection="1"/>
    <xf numFmtId="170" fontId="28" fillId="0" borderId="0" xfId="0" applyNumberFormat="1" applyFont="1" applyFill="1" applyBorder="1" applyAlignment="1" applyProtection="1">
      <alignment horizontal="right"/>
    </xf>
    <xf numFmtId="44" fontId="15" fillId="0" borderId="0" xfId="0" applyNumberFormat="1" applyFont="1" applyProtection="1"/>
    <xf numFmtId="44" fontId="2" fillId="0" borderId="0" xfId="0" quotePrefix="1" applyNumberFormat="1" applyFont="1" applyFill="1" applyBorder="1" applyAlignment="1" applyProtection="1">
      <alignment horizontal="left" vertical="center"/>
    </xf>
    <xf numFmtId="0" fontId="3" fillId="6" borderId="6" xfId="0" applyFont="1" applyFill="1" applyBorder="1" applyProtection="1">
      <protection locked="0"/>
    </xf>
    <xf numFmtId="0" fontId="3" fillId="6" borderId="6" xfId="0" applyFont="1" applyFill="1" applyBorder="1" applyAlignment="1" applyProtection="1">
      <alignment horizontal="center"/>
      <protection locked="0"/>
    </xf>
    <xf numFmtId="44" fontId="3" fillId="6" borderId="6" xfId="0" applyNumberFormat="1" applyFont="1" applyFill="1" applyBorder="1" applyAlignment="1" applyProtection="1">
      <alignment horizontal="center"/>
      <protection locked="0"/>
    </xf>
    <xf numFmtId="0" fontId="11" fillId="3" borderId="6" xfId="0" applyFont="1" applyFill="1" applyBorder="1" applyAlignment="1" applyProtection="1">
      <alignment horizontal="left"/>
    </xf>
    <xf numFmtId="0" fontId="7" fillId="3" borderId="6" xfId="0" applyFont="1" applyFill="1" applyBorder="1" applyAlignment="1" applyProtection="1">
      <alignment horizontal="left"/>
    </xf>
    <xf numFmtId="0" fontId="2" fillId="0" borderId="6" xfId="0" applyFont="1" applyFill="1" applyBorder="1" applyAlignment="1" applyProtection="1">
      <alignment horizontal="left"/>
      <protection locked="0"/>
    </xf>
    <xf numFmtId="0" fontId="7" fillId="2" borderId="0" xfId="0" applyFont="1" applyFill="1" applyBorder="1" applyAlignment="1" applyProtection="1">
      <alignment horizontal="center"/>
    </xf>
    <xf numFmtId="0" fontId="7" fillId="3" borderId="0" xfId="0" applyFont="1" applyFill="1" applyProtection="1"/>
    <xf numFmtId="0" fontId="7" fillId="3" borderId="6" xfId="0" applyFont="1" applyFill="1" applyBorder="1" applyAlignment="1" applyProtection="1">
      <alignment horizontal="center"/>
    </xf>
    <xf numFmtId="164" fontId="7" fillId="2" borderId="0" xfId="0" applyNumberFormat="1" applyFont="1" applyFill="1" applyBorder="1" applyAlignment="1" applyProtection="1">
      <alignment horizontal="center"/>
    </xf>
    <xf numFmtId="0" fontId="7" fillId="2" borderId="0" xfId="0" applyFont="1" applyFill="1" applyProtection="1"/>
    <xf numFmtId="3" fontId="21" fillId="3" borderId="6" xfId="0" applyNumberFormat="1" applyFont="1" applyFill="1" applyBorder="1" applyAlignment="1" applyProtection="1">
      <alignment horizontal="center"/>
    </xf>
    <xf numFmtId="169" fontId="21" fillId="3" borderId="6" xfId="0" applyNumberFormat="1" applyFont="1" applyFill="1" applyBorder="1" applyAlignment="1" applyProtection="1">
      <alignment horizontal="center"/>
    </xf>
    <xf numFmtId="165" fontId="5" fillId="3" borderId="7" xfId="0" applyNumberFormat="1" applyFont="1" applyFill="1" applyBorder="1" applyProtection="1"/>
    <xf numFmtId="3" fontId="13" fillId="3" borderId="7" xfId="0" applyNumberFormat="1" applyFont="1" applyFill="1" applyBorder="1" applyAlignment="1" applyProtection="1">
      <alignment horizontal="center"/>
    </xf>
    <xf numFmtId="169" fontId="13" fillId="3" borderId="7" xfId="0" applyNumberFormat="1" applyFont="1" applyFill="1" applyBorder="1" applyAlignment="1" applyProtection="1">
      <alignment horizontal="center"/>
    </xf>
    <xf numFmtId="49" fontId="5" fillId="3" borderId="6" xfId="0" applyNumberFormat="1" applyFont="1" applyFill="1" applyBorder="1" applyAlignment="1" applyProtection="1">
      <alignment horizontal="left"/>
    </xf>
    <xf numFmtId="0" fontId="5" fillId="3" borderId="6" xfId="0" applyFont="1" applyFill="1" applyBorder="1" applyAlignment="1" applyProtection="1">
      <alignment horizontal="right"/>
    </xf>
    <xf numFmtId="0" fontId="30" fillId="2" borderId="4" xfId="0" applyFont="1" applyFill="1" applyBorder="1" applyProtection="1"/>
    <xf numFmtId="0" fontId="30" fillId="2" borderId="0" xfId="0" applyFont="1" applyFill="1" applyBorder="1" applyProtection="1"/>
    <xf numFmtId="0" fontId="30" fillId="2" borderId="0" xfId="0" applyFont="1" applyFill="1" applyBorder="1" applyAlignment="1" applyProtection="1">
      <alignment horizontal="center"/>
    </xf>
    <xf numFmtId="164" fontId="31" fillId="2" borderId="0" xfId="0" applyNumberFormat="1" applyFont="1" applyFill="1" applyBorder="1" applyAlignment="1" applyProtection="1">
      <alignment horizontal="center"/>
    </xf>
    <xf numFmtId="0" fontId="30" fillId="2" borderId="5" xfId="0" applyFont="1" applyFill="1" applyBorder="1" applyProtection="1"/>
    <xf numFmtId="44" fontId="32" fillId="0" borderId="17" xfId="0" applyNumberFormat="1" applyFont="1" applyBorder="1" applyAlignment="1" applyProtection="1">
      <alignment horizontal="left"/>
    </xf>
    <xf numFmtId="44" fontId="32" fillId="0" borderId="5" xfId="0" applyNumberFormat="1" applyFont="1" applyBorder="1" applyProtection="1"/>
    <xf numFmtId="0" fontId="11" fillId="3" borderId="6" xfId="0" applyFont="1" applyFill="1" applyBorder="1" applyAlignment="1" applyProtection="1">
      <alignment horizontal="left"/>
    </xf>
    <xf numFmtId="0" fontId="7" fillId="3" borderId="6" xfId="0" applyFont="1" applyFill="1" applyBorder="1" applyAlignment="1" applyProtection="1">
      <alignment horizontal="left"/>
    </xf>
    <xf numFmtId="169" fontId="3" fillId="3" borderId="18" xfId="0" applyNumberFormat="1" applyFont="1" applyFill="1" applyBorder="1" applyAlignment="1" applyProtection="1">
      <alignment horizontal="center"/>
    </xf>
    <xf numFmtId="0" fontId="25" fillId="0" borderId="0" xfId="0" applyFont="1" applyAlignment="1" applyProtection="1">
      <alignment horizontal="right"/>
    </xf>
    <xf numFmtId="0" fontId="19" fillId="7" borderId="0" xfId="0" applyFont="1" applyFill="1" applyBorder="1" applyAlignment="1">
      <alignment wrapText="1"/>
    </xf>
    <xf numFmtId="0" fontId="18" fillId="7" borderId="0" xfId="0" applyFont="1" applyFill="1" applyBorder="1"/>
    <xf numFmtId="0" fontId="33" fillId="7" borderId="0" xfId="0" applyFont="1" applyFill="1" applyBorder="1" applyAlignment="1">
      <alignment wrapText="1"/>
    </xf>
    <xf numFmtId="0" fontId="18" fillId="7" borderId="0" xfId="0" applyFont="1" applyFill="1" applyBorder="1" applyAlignment="1">
      <alignment wrapText="1"/>
    </xf>
    <xf numFmtId="0" fontId="35" fillId="7" borderId="0" xfId="2" applyFont="1" applyFill="1" applyBorder="1" applyAlignment="1" applyProtection="1">
      <alignment wrapText="1"/>
    </xf>
    <xf numFmtId="0" fontId="36" fillId="7" borderId="0" xfId="0" applyFont="1" applyFill="1" applyBorder="1" applyAlignment="1">
      <alignment horizontal="left" wrapText="1"/>
    </xf>
    <xf numFmtId="0" fontId="37" fillId="7" borderId="0" xfId="0" applyFont="1" applyFill="1" applyBorder="1"/>
    <xf numFmtId="0" fontId="38" fillId="7" borderId="0" xfId="0" applyFont="1" applyFill="1" applyBorder="1" applyAlignment="1">
      <alignment horizontal="left"/>
    </xf>
    <xf numFmtId="0" fontId="10" fillId="7" borderId="0" xfId="0" applyFont="1" applyFill="1" applyBorder="1" applyAlignment="1">
      <alignment wrapText="1"/>
    </xf>
    <xf numFmtId="0" fontId="17" fillId="7" borderId="0" xfId="0" applyFont="1" applyFill="1" applyBorder="1"/>
    <xf numFmtId="44" fontId="2" fillId="6" borderId="0" xfId="1" applyFont="1" applyFill="1" applyAlignment="1" applyProtection="1">
      <alignment horizontal="left"/>
      <protection locked="0"/>
    </xf>
    <xf numFmtId="2" fontId="2" fillId="6" borderId="0" xfId="0" applyNumberFormat="1" applyFont="1" applyFill="1" applyAlignment="1" applyProtection="1">
      <alignment horizontal="center"/>
      <protection locked="0"/>
    </xf>
    <xf numFmtId="0" fontId="39" fillId="0" borderId="0" xfId="0" applyFont="1"/>
    <xf numFmtId="44" fontId="15" fillId="6" borderId="5" xfId="0" applyNumberFormat="1" applyFont="1" applyFill="1" applyBorder="1" applyProtection="1">
      <protection locked="0"/>
    </xf>
    <xf numFmtId="44" fontId="15" fillId="6" borderId="10" xfId="0" applyNumberFormat="1" applyFont="1" applyFill="1" applyBorder="1" applyProtection="1">
      <protection locked="0"/>
    </xf>
    <xf numFmtId="2" fontId="3" fillId="3" borderId="19" xfId="0" applyNumberFormat="1" applyFont="1" applyFill="1" applyBorder="1" applyProtection="1"/>
    <xf numFmtId="0" fontId="3" fillId="4" borderId="18" xfId="0" applyFont="1" applyFill="1" applyBorder="1" applyAlignment="1" applyProtection="1">
      <alignment horizontal="center"/>
    </xf>
    <xf numFmtId="0" fontId="3" fillId="3" borderId="20" xfId="0" applyFont="1" applyFill="1" applyBorder="1" applyAlignment="1" applyProtection="1">
      <alignment horizontal="center"/>
    </xf>
    <xf numFmtId="0" fontId="15" fillId="0" borderId="6" xfId="0" applyFont="1" applyBorder="1" applyAlignment="1" applyProtection="1">
      <alignment horizontal="center"/>
      <protection locked="0"/>
    </xf>
    <xf numFmtId="0" fontId="15" fillId="0" borderId="21"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22"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15" fillId="0" borderId="19" xfId="0" applyFont="1" applyBorder="1" applyAlignment="1" applyProtection="1">
      <alignment horizontal="center"/>
      <protection locked="0"/>
    </xf>
    <xf numFmtId="0" fontId="18" fillId="0" borderId="23" xfId="0" applyFont="1" applyFill="1" applyBorder="1" applyAlignment="1">
      <alignment wrapText="1"/>
    </xf>
    <xf numFmtId="0" fontId="18" fillId="0" borderId="24" xfId="0" applyFont="1" applyFill="1" applyBorder="1" applyAlignment="1">
      <alignment wrapText="1"/>
    </xf>
    <xf numFmtId="0" fontId="2" fillId="2" borderId="6" xfId="0" applyFont="1" applyFill="1" applyBorder="1" applyAlignment="1" applyProtection="1">
      <alignment horizontal="center"/>
    </xf>
    <xf numFmtId="3" fontId="24" fillId="5" borderId="6" xfId="0" applyNumberFormat="1" applyFont="1" applyFill="1" applyBorder="1" applyAlignment="1" applyProtection="1">
      <alignment horizontal="center"/>
      <protection locked="0"/>
    </xf>
    <xf numFmtId="0" fontId="15" fillId="0" borderId="1" xfId="0" applyFont="1" applyFill="1" applyBorder="1" applyProtection="1"/>
    <xf numFmtId="0" fontId="15" fillId="0" borderId="2" xfId="0" applyFont="1" applyFill="1" applyBorder="1" applyProtection="1"/>
    <xf numFmtId="0" fontId="15" fillId="0" borderId="3" xfId="0" applyFont="1" applyFill="1" applyBorder="1" applyProtection="1"/>
    <xf numFmtId="0" fontId="15" fillId="0" borderId="0" xfId="0" applyFont="1" applyFill="1" applyBorder="1" applyProtection="1"/>
    <xf numFmtId="0" fontId="15" fillId="0" borderId="5" xfId="0" applyFont="1" applyFill="1" applyBorder="1" applyProtection="1"/>
    <xf numFmtId="44" fontId="15" fillId="0" borderId="0" xfId="0" applyNumberFormat="1" applyFont="1" applyFill="1" applyBorder="1" applyProtection="1"/>
    <xf numFmtId="44" fontId="15" fillId="0" borderId="5" xfId="0" applyNumberFormat="1" applyFont="1" applyFill="1" applyBorder="1" applyProtection="1"/>
    <xf numFmtId="44" fontId="15" fillId="0" borderId="9" xfId="0" applyNumberFormat="1" applyFont="1" applyFill="1" applyBorder="1" applyProtection="1"/>
    <xf numFmtId="44" fontId="15" fillId="0" borderId="10" xfId="0" applyNumberFormat="1" applyFont="1" applyFill="1" applyBorder="1" applyProtection="1"/>
    <xf numFmtId="44" fontId="15" fillId="0" borderId="3" xfId="0" applyNumberFormat="1" applyFont="1" applyFill="1" applyBorder="1" applyProtection="1"/>
    <xf numFmtId="44" fontId="15" fillId="0" borderId="4" xfId="0" applyNumberFormat="1" applyFont="1" applyFill="1" applyBorder="1" applyProtection="1"/>
    <xf numFmtId="44" fontId="15" fillId="0" borderId="8" xfId="0" applyNumberFormat="1" applyFont="1" applyFill="1" applyBorder="1" applyProtection="1"/>
    <xf numFmtId="44" fontId="3" fillId="2" borderId="2" xfId="0" applyNumberFormat="1" applyFont="1" applyFill="1" applyBorder="1" applyAlignment="1" applyProtection="1">
      <alignment horizontal="center"/>
    </xf>
    <xf numFmtId="44" fontId="8" fillId="2" borderId="0" xfId="0" applyNumberFormat="1" applyFont="1" applyFill="1" applyBorder="1" applyAlignment="1" applyProtection="1">
      <alignment horizontal="center"/>
    </xf>
    <xf numFmtId="44" fontId="7" fillId="2" borderId="0" xfId="0" applyNumberFormat="1" applyFont="1" applyFill="1" applyBorder="1" applyAlignment="1" applyProtection="1">
      <alignment horizontal="center"/>
    </xf>
    <xf numFmtId="44" fontId="2" fillId="3" borderId="6" xfId="0" applyNumberFormat="1" applyFont="1" applyFill="1" applyBorder="1" applyAlignment="1" applyProtection="1">
      <alignment horizontal="center"/>
    </xf>
    <xf numFmtId="44" fontId="2" fillId="2" borderId="0" xfId="0" applyNumberFormat="1" applyFont="1" applyFill="1" applyBorder="1" applyAlignment="1" applyProtection="1">
      <alignment horizontal="center"/>
    </xf>
    <xf numFmtId="44" fontId="3" fillId="3" borderId="6" xfId="0" applyNumberFormat="1" applyFont="1" applyFill="1" applyBorder="1" applyAlignment="1" applyProtection="1">
      <alignment horizontal="center"/>
    </xf>
    <xf numFmtId="44" fontId="11" fillId="3" borderId="6" xfId="0" applyNumberFormat="1" applyFont="1" applyFill="1" applyBorder="1" applyAlignment="1" applyProtection="1">
      <alignment horizontal="center"/>
    </xf>
    <xf numFmtId="44" fontId="5" fillId="3" borderId="6" xfId="0" applyNumberFormat="1" applyFont="1" applyFill="1" applyBorder="1" applyAlignment="1" applyProtection="1">
      <alignment horizontal="center"/>
    </xf>
    <xf numFmtId="44" fontId="9" fillId="3" borderId="6" xfId="0" applyNumberFormat="1" applyFont="1" applyFill="1" applyBorder="1" applyAlignment="1" applyProtection="1">
      <alignment horizontal="center"/>
    </xf>
    <xf numFmtId="44" fontId="20" fillId="3" borderId="6" xfId="0" applyNumberFormat="1" applyFont="1" applyFill="1" applyBorder="1" applyAlignment="1" applyProtection="1">
      <alignment horizontal="center"/>
    </xf>
    <xf numFmtId="44" fontId="3" fillId="4" borderId="6" xfId="0" applyNumberFormat="1" applyFont="1" applyFill="1" applyBorder="1" applyAlignment="1" applyProtection="1">
      <alignment horizontal="center"/>
    </xf>
    <xf numFmtId="44" fontId="24" fillId="3" borderId="6"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7" fillId="3" borderId="6" xfId="0" applyNumberFormat="1" applyFont="1" applyFill="1" applyBorder="1" applyAlignment="1" applyProtection="1">
      <alignment horizontal="center"/>
    </xf>
    <xf numFmtId="44" fontId="16" fillId="3" borderId="6" xfId="0" applyNumberFormat="1" applyFont="1" applyFill="1" applyBorder="1" applyAlignment="1" applyProtection="1">
      <alignment horizontal="center"/>
    </xf>
    <xf numFmtId="44" fontId="13" fillId="3" borderId="6" xfId="0" applyNumberFormat="1" applyFont="1" applyFill="1" applyBorder="1" applyAlignment="1" applyProtection="1">
      <alignment horizontal="center"/>
    </xf>
    <xf numFmtId="44" fontId="22" fillId="3" borderId="6" xfId="0" applyNumberFormat="1" applyFont="1" applyFill="1" applyBorder="1" applyAlignment="1" applyProtection="1">
      <alignment horizontal="center"/>
    </xf>
    <xf numFmtId="44" fontId="22" fillId="5" borderId="6" xfId="0" applyNumberFormat="1" applyFont="1" applyFill="1" applyBorder="1" applyAlignment="1" applyProtection="1">
      <alignment horizontal="center"/>
    </xf>
    <xf numFmtId="44" fontId="13" fillId="3" borderId="7" xfId="0" applyNumberFormat="1" applyFont="1" applyFill="1" applyBorder="1" applyAlignment="1" applyProtection="1">
      <alignment horizontal="center"/>
    </xf>
    <xf numFmtId="44" fontId="13" fillId="5" borderId="7" xfId="0" applyNumberFormat="1" applyFont="1" applyFill="1" applyBorder="1" applyAlignment="1" applyProtection="1">
      <alignment horizontal="center"/>
    </xf>
    <xf numFmtId="44" fontId="13" fillId="2" borderId="0" xfId="0" applyNumberFormat="1" applyFont="1" applyFill="1" applyBorder="1" applyAlignment="1" applyProtection="1">
      <alignment horizontal="center"/>
    </xf>
    <xf numFmtId="44" fontId="3" fillId="2" borderId="9" xfId="0" applyNumberFormat="1" applyFont="1" applyFill="1" applyBorder="1" applyAlignment="1" applyProtection="1">
      <alignment horizontal="center"/>
    </xf>
    <xf numFmtId="44" fontId="30" fillId="2" borderId="0" xfId="0" applyNumberFormat="1" applyFont="1" applyFill="1" applyBorder="1" applyAlignment="1" applyProtection="1">
      <alignment horizontal="center"/>
    </xf>
    <xf numFmtId="44" fontId="3" fillId="2" borderId="0" xfId="0" applyNumberFormat="1" applyFont="1" applyFill="1" applyBorder="1" applyAlignment="1" applyProtection="1">
      <alignment horizontal="center"/>
    </xf>
    <xf numFmtId="44" fontId="29" fillId="3" borderId="6" xfId="0" applyNumberFormat="1" applyFont="1" applyFill="1" applyBorder="1" applyProtection="1"/>
    <xf numFmtId="44" fontId="3" fillId="3" borderId="0" xfId="0" applyNumberFormat="1" applyFont="1" applyFill="1" applyBorder="1" applyAlignment="1" applyProtection="1">
      <alignment horizontal="center"/>
    </xf>
    <xf numFmtId="44" fontId="3" fillId="3" borderId="18" xfId="0" applyNumberFormat="1" applyFont="1" applyFill="1" applyBorder="1" applyAlignment="1" applyProtection="1">
      <alignment horizontal="center"/>
    </xf>
    <xf numFmtId="44" fontId="3" fillId="4" borderId="18" xfId="0" applyNumberFormat="1" applyFont="1" applyFill="1" applyBorder="1" applyAlignment="1" applyProtection="1">
      <alignment horizontal="center"/>
    </xf>
    <xf numFmtId="0" fontId="15" fillId="0" borderId="11" xfId="0" applyFont="1" applyBorder="1" applyAlignment="1" applyProtection="1">
      <alignment horizontal="center"/>
    </xf>
    <xf numFmtId="0" fontId="15" fillId="0" borderId="12" xfId="0" applyFont="1" applyBorder="1" applyAlignment="1" applyProtection="1">
      <alignment horizontal="center"/>
    </xf>
    <xf numFmtId="0" fontId="15" fillId="0" borderId="11" xfId="0" quotePrefix="1" applyFont="1" applyBorder="1" applyAlignment="1" applyProtection="1">
      <alignment horizontal="center"/>
    </xf>
    <xf numFmtId="0" fontId="15" fillId="0" borderId="13" xfId="0" quotePrefix="1" applyFont="1" applyBorder="1" applyAlignment="1" applyProtection="1">
      <alignment horizontal="center"/>
    </xf>
    <xf numFmtId="2" fontId="15" fillId="6" borderId="0" xfId="0" applyNumberFormat="1" applyFont="1" applyFill="1" applyBorder="1" applyProtection="1"/>
    <xf numFmtId="2" fontId="15" fillId="6" borderId="5" xfId="0" applyNumberFormat="1" applyFont="1" applyFill="1" applyBorder="1" applyProtection="1"/>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6043083</xdr:colOff>
      <xdr:row>6</xdr:row>
      <xdr:rowOff>105834</xdr:rowOff>
    </xdr:from>
    <xdr:to>
      <xdr:col>2</xdr:col>
      <xdr:colOff>7436379</xdr:colOff>
      <xdr:row>8</xdr:row>
      <xdr:rowOff>135997</xdr:rowOff>
    </xdr:to>
    <xdr:pic>
      <xdr:nvPicPr>
        <xdr:cNvPr id="6" name="Picture 9"/>
        <xdr:cNvPicPr>
          <a:picLocks noChangeAspect="1" noChangeArrowheads="1"/>
        </xdr:cNvPicPr>
      </xdr:nvPicPr>
      <xdr:blipFill>
        <a:blip xmlns:r="http://schemas.openxmlformats.org/officeDocument/2006/relationships" r:embed="rId1"/>
        <a:srcRect/>
        <a:stretch>
          <a:fillRect/>
        </a:stretch>
      </xdr:blipFill>
      <xdr:spPr bwMode="auto">
        <a:xfrm>
          <a:off x="6471708" y="1420284"/>
          <a:ext cx="1393296" cy="411163"/>
        </a:xfrm>
        <a:prstGeom prst="rect">
          <a:avLst/>
        </a:prstGeom>
        <a:noFill/>
        <a:ln w="9525">
          <a:noFill/>
          <a:miter lim="800000"/>
          <a:headEnd/>
          <a:tailEnd/>
        </a:ln>
      </xdr:spPr>
    </xdr:pic>
    <xdr:clientData/>
  </xdr:twoCellAnchor>
  <xdr:twoCellAnchor editAs="oneCell">
    <xdr:from>
      <xdr:col>2</xdr:col>
      <xdr:colOff>7069667</xdr:colOff>
      <xdr:row>10</xdr:row>
      <xdr:rowOff>603250</xdr:rowOff>
    </xdr:from>
    <xdr:to>
      <xdr:col>2</xdr:col>
      <xdr:colOff>8328112</xdr:colOff>
      <xdr:row>13</xdr:row>
      <xdr:rowOff>158750</xdr:rowOff>
    </xdr:to>
    <xdr:pic>
      <xdr:nvPicPr>
        <xdr:cNvPr id="7" name="Afbeelding 6"/>
        <xdr:cNvPicPr>
          <a:picLocks noChangeAspect="1"/>
        </xdr:cNvPicPr>
      </xdr:nvPicPr>
      <xdr:blipFill>
        <a:blip xmlns:r="http://schemas.openxmlformats.org/officeDocument/2006/relationships" r:embed="rId2"/>
        <a:stretch>
          <a:fillRect/>
        </a:stretch>
      </xdr:blipFill>
      <xdr:spPr>
        <a:xfrm>
          <a:off x="7493000" y="2730500"/>
          <a:ext cx="1258445" cy="6138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448235</xdr:colOff>
      <xdr:row>6</xdr:row>
      <xdr:rowOff>145677</xdr:rowOff>
    </xdr:from>
    <xdr:to>
      <xdr:col>18</xdr:col>
      <xdr:colOff>843676</xdr:colOff>
      <xdr:row>9</xdr:row>
      <xdr:rowOff>100852</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499411" y="1243853"/>
          <a:ext cx="1706530" cy="425823"/>
        </a:xfrm>
        <a:prstGeom prst="rect">
          <a:avLst/>
        </a:prstGeom>
        <a:noFill/>
        <a:ln w="9525">
          <a:noFill/>
          <a:miter lim="800000"/>
          <a:headEnd/>
          <a:tailEnd/>
        </a:ln>
      </xdr:spPr>
    </xdr:pic>
    <xdr:clientData/>
  </xdr:twoCellAnchor>
  <xdr:twoCellAnchor editAs="oneCell">
    <xdr:from>
      <xdr:col>21</xdr:col>
      <xdr:colOff>44824</xdr:colOff>
      <xdr:row>5</xdr:row>
      <xdr:rowOff>145676</xdr:rowOff>
    </xdr:from>
    <xdr:to>
      <xdr:col>22</xdr:col>
      <xdr:colOff>694765</xdr:colOff>
      <xdr:row>10</xdr:row>
      <xdr:rowOff>93695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569824" y="1086970"/>
          <a:ext cx="1501588" cy="732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1097118</xdr:colOff>
      <xdr:row>7</xdr:row>
      <xdr:rowOff>67781</xdr:rowOff>
    </xdr:from>
    <xdr:to>
      <xdr:col>9</xdr:col>
      <xdr:colOff>750795</xdr:colOff>
      <xdr:row>13</xdr:row>
      <xdr:rowOff>17124</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9826500" y="1210781"/>
          <a:ext cx="1894854" cy="924255"/>
        </a:xfrm>
        <a:prstGeom prst="rect">
          <a:avLst/>
        </a:prstGeom>
      </xdr:spPr>
    </xdr:pic>
    <xdr:clientData/>
  </xdr:twoCellAnchor>
  <xdr:twoCellAnchor editAs="oneCell">
    <xdr:from>
      <xdr:col>4</xdr:col>
      <xdr:colOff>829235</xdr:colOff>
      <xdr:row>7</xdr:row>
      <xdr:rowOff>33822</xdr:rowOff>
    </xdr:from>
    <xdr:to>
      <xdr:col>6</xdr:col>
      <xdr:colOff>1008530</xdr:colOff>
      <xdr:row>13</xdr:row>
      <xdr:rowOff>85166</xdr:rowOff>
    </xdr:to>
    <xdr:pic>
      <xdr:nvPicPr>
        <xdr:cNvPr id="6" name="Afbeelding 5" descr="http://www.poraad.nl/sites/www.poraad.nl/themes/poraad/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6853" y="1176822"/>
          <a:ext cx="2420471" cy="1026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119"/>
  <sheetViews>
    <sheetView zoomScale="90" zoomScaleNormal="90" workbookViewId="0">
      <selection activeCell="C2" sqref="C2"/>
    </sheetView>
  </sheetViews>
  <sheetFormatPr defaultColWidth="9.140625" defaultRowHeight="15" x14ac:dyDescent="0.25"/>
  <cols>
    <col min="1" max="1" width="3.7109375" style="200" customWidth="1"/>
    <col min="2" max="2" width="2.7109375" style="200" customWidth="1"/>
    <col min="3" max="3" width="125.85546875" style="202" customWidth="1"/>
    <col min="4" max="4" width="3" style="200" customWidth="1"/>
    <col min="5" max="16384" width="9.140625" style="200"/>
  </cols>
  <sheetData>
    <row r="1" spans="3:5" ht="14.25" customHeight="1" x14ac:dyDescent="0.25"/>
    <row r="2" spans="3:5" s="205" customFormat="1" ht="28.5" customHeight="1" x14ac:dyDescent="0.25">
      <c r="C2" s="204" t="s">
        <v>156</v>
      </c>
      <c r="E2" s="206"/>
    </row>
    <row r="3" spans="3:5" x14ac:dyDescent="0.25">
      <c r="C3" s="199"/>
    </row>
    <row r="4" spans="3:5" s="208" customFormat="1" ht="15.75" x14ac:dyDescent="0.25">
      <c r="C4" s="207" t="s">
        <v>80</v>
      </c>
    </row>
    <row r="5" spans="3:5" ht="35.25" customHeight="1" x14ac:dyDescent="0.25">
      <c r="C5" s="201" t="s">
        <v>124</v>
      </c>
    </row>
    <row r="6" spans="3:5" ht="19.5" customHeight="1" x14ac:dyDescent="0.25">
      <c r="C6" s="201" t="s">
        <v>151</v>
      </c>
    </row>
    <row r="7" spans="3:5" ht="9.9499999999999993" customHeight="1" x14ac:dyDescent="0.25">
      <c r="C7" s="199"/>
    </row>
    <row r="8" spans="3:5" x14ac:dyDescent="0.25">
      <c r="C8" s="202" t="s">
        <v>89</v>
      </c>
    </row>
    <row r="9" spans="3:5" x14ac:dyDescent="0.25">
      <c r="C9" s="202" t="s">
        <v>81</v>
      </c>
    </row>
    <row r="10" spans="3:5" ht="9.9499999999999993" customHeight="1" x14ac:dyDescent="0.25"/>
    <row r="11" spans="3:5" ht="57.75" customHeight="1" x14ac:dyDescent="0.25">
      <c r="C11" s="202" t="s">
        <v>129</v>
      </c>
    </row>
    <row r="12" spans="3:5" ht="9.9499999999999993" customHeight="1" x14ac:dyDescent="0.25"/>
    <row r="13" spans="3:5" ht="15.75" customHeight="1" x14ac:dyDescent="0.25">
      <c r="C13" s="202" t="s">
        <v>152</v>
      </c>
    </row>
    <row r="14" spans="3:5" ht="19.5" customHeight="1" x14ac:dyDescent="0.25">
      <c r="C14" s="202" t="s">
        <v>153</v>
      </c>
    </row>
    <row r="15" spans="3:5" ht="9.9499999999999993" customHeight="1" x14ac:dyDescent="0.25"/>
    <row r="16" spans="3:5" ht="27" customHeight="1" x14ac:dyDescent="0.25">
      <c r="C16" s="202" t="s">
        <v>125</v>
      </c>
    </row>
    <row r="17" spans="3:3" ht="20.25" customHeight="1" x14ac:dyDescent="0.25">
      <c r="C17" s="207" t="s">
        <v>126</v>
      </c>
    </row>
    <row r="18" spans="3:3" ht="81" customHeight="1" x14ac:dyDescent="0.25">
      <c r="C18" s="202" t="s">
        <v>127</v>
      </c>
    </row>
    <row r="19" spans="3:3" ht="92.25" customHeight="1" x14ac:dyDescent="0.25">
      <c r="C19" s="202" t="s">
        <v>128</v>
      </c>
    </row>
    <row r="20" spans="3:3" ht="87" customHeight="1" x14ac:dyDescent="0.25">
      <c r="C20" s="202" t="s">
        <v>147</v>
      </c>
    </row>
    <row r="21" spans="3:3" ht="100.5" customHeight="1" x14ac:dyDescent="0.25">
      <c r="C21" s="202" t="s">
        <v>130</v>
      </c>
    </row>
    <row r="22" spans="3:3" ht="70.5" customHeight="1" x14ac:dyDescent="0.25">
      <c r="C22" s="223" t="s">
        <v>154</v>
      </c>
    </row>
    <row r="23" spans="3:3" ht="86.25" customHeight="1" x14ac:dyDescent="0.25">
      <c r="C23" s="224" t="s">
        <v>148</v>
      </c>
    </row>
    <row r="24" spans="3:3" ht="9.9499999999999993" customHeight="1" x14ac:dyDescent="0.25"/>
    <row r="25" spans="3:3" s="208" customFormat="1" ht="15" customHeight="1" x14ac:dyDescent="0.25">
      <c r="C25" s="207" t="s">
        <v>99</v>
      </c>
    </row>
    <row r="26" spans="3:3" ht="97.5" customHeight="1" x14ac:dyDescent="0.25">
      <c r="C26" s="202" t="s">
        <v>155</v>
      </c>
    </row>
    <row r="27" spans="3:3" ht="26.25" customHeight="1" x14ac:dyDescent="0.25">
      <c r="C27" s="202" t="s">
        <v>150</v>
      </c>
    </row>
    <row r="28" spans="3:3" ht="9.9499999999999993" customHeight="1" x14ac:dyDescent="0.25">
      <c r="C28" s="200"/>
    </row>
    <row r="29" spans="3:3" s="208" customFormat="1" ht="16.5" customHeight="1" x14ac:dyDescent="0.25">
      <c r="C29" s="207" t="s">
        <v>82</v>
      </c>
    </row>
    <row r="30" spans="3:3" ht="24.75" customHeight="1" x14ac:dyDescent="0.25">
      <c r="C30" s="202" t="s">
        <v>83</v>
      </c>
    </row>
    <row r="31" spans="3:3" ht="9.9499999999999993" customHeight="1" x14ac:dyDescent="0.25"/>
    <row r="32" spans="3:3" s="208" customFormat="1" ht="16.5" customHeight="1" x14ac:dyDescent="0.25">
      <c r="C32" s="207" t="s">
        <v>84</v>
      </c>
    </row>
    <row r="33" spans="3:3" ht="21.75" customHeight="1" x14ac:dyDescent="0.25">
      <c r="C33" s="202" t="s">
        <v>85</v>
      </c>
    </row>
    <row r="34" spans="3:3" ht="16.5" customHeight="1" x14ac:dyDescent="0.25">
      <c r="C34" s="203" t="s">
        <v>86</v>
      </c>
    </row>
    <row r="35" spans="3:3" ht="16.5" customHeight="1" x14ac:dyDescent="0.25">
      <c r="C35" s="203" t="s">
        <v>90</v>
      </c>
    </row>
    <row r="36" spans="3:3" ht="16.5" customHeight="1" x14ac:dyDescent="0.25">
      <c r="C36" s="203"/>
    </row>
    <row r="38" spans="3:3" ht="15" customHeight="1" x14ac:dyDescent="0.25"/>
    <row r="39" spans="3:3" ht="15" customHeight="1" x14ac:dyDescent="0.25"/>
    <row r="40" spans="3:3" ht="15" customHeight="1" x14ac:dyDescent="0.25"/>
    <row r="41" spans="3:3" ht="15" customHeight="1" x14ac:dyDescent="0.25"/>
    <row r="42" spans="3:3" ht="15" customHeight="1" x14ac:dyDescent="0.25"/>
    <row r="43" spans="3:3" ht="15" customHeight="1" x14ac:dyDescent="0.25"/>
    <row r="44" spans="3:3" ht="15" customHeight="1" x14ac:dyDescent="0.25"/>
    <row r="45" spans="3:3" ht="15" customHeight="1" x14ac:dyDescent="0.25"/>
    <row r="46" spans="3:3" ht="15" customHeight="1" x14ac:dyDescent="0.25"/>
    <row r="47" spans="3:3" ht="15" customHeight="1" x14ac:dyDescent="0.25"/>
    <row r="48" spans="3:3" ht="15" customHeight="1" x14ac:dyDescent="0.25"/>
    <row r="49" spans="3:3" ht="15" customHeight="1" x14ac:dyDescent="0.25"/>
    <row r="50" spans="3:3" ht="15" customHeight="1" x14ac:dyDescent="0.25"/>
    <row r="51" spans="3:3" ht="15" customHeight="1" x14ac:dyDescent="0.25"/>
    <row r="52" spans="3:3" ht="15" customHeight="1" x14ac:dyDescent="0.25">
      <c r="C52" s="200"/>
    </row>
    <row r="53" spans="3:3" ht="15" customHeight="1" x14ac:dyDescent="0.25">
      <c r="C53" s="200"/>
    </row>
    <row r="54" spans="3:3" ht="15" customHeight="1" x14ac:dyDescent="0.25">
      <c r="C54" s="200"/>
    </row>
    <row r="55" spans="3:3" ht="15" customHeight="1" x14ac:dyDescent="0.25">
      <c r="C55" s="200"/>
    </row>
    <row r="56" spans="3:3" ht="15" customHeight="1" x14ac:dyDescent="0.25">
      <c r="C56" s="200"/>
    </row>
    <row r="57" spans="3:3" ht="15" customHeight="1" x14ac:dyDescent="0.25">
      <c r="C57" s="200"/>
    </row>
    <row r="58" spans="3:3" ht="15" customHeight="1" x14ac:dyDescent="0.25">
      <c r="C58" s="200"/>
    </row>
    <row r="59" spans="3:3" ht="15" customHeight="1" x14ac:dyDescent="0.25">
      <c r="C59" s="200"/>
    </row>
    <row r="60" spans="3:3" ht="15" customHeight="1" x14ac:dyDescent="0.25">
      <c r="C60" s="200"/>
    </row>
    <row r="61" spans="3:3" ht="15" customHeight="1" x14ac:dyDescent="0.25">
      <c r="C61" s="200"/>
    </row>
    <row r="62" spans="3:3" ht="15" customHeight="1" x14ac:dyDescent="0.25">
      <c r="C62" s="200"/>
    </row>
    <row r="63" spans="3:3" ht="15" customHeight="1" x14ac:dyDescent="0.25">
      <c r="C63" s="200"/>
    </row>
    <row r="64" spans="3:3" ht="15" customHeight="1" x14ac:dyDescent="0.25">
      <c r="C64" s="200"/>
    </row>
    <row r="65" spans="3:3" ht="15" customHeight="1" x14ac:dyDescent="0.25">
      <c r="C65" s="200"/>
    </row>
    <row r="66" spans="3:3" ht="15" customHeight="1" x14ac:dyDescent="0.25">
      <c r="C66" s="200"/>
    </row>
    <row r="67" spans="3:3" ht="15" customHeight="1" x14ac:dyDescent="0.25">
      <c r="C67" s="200"/>
    </row>
    <row r="68" spans="3:3" ht="15" customHeight="1" x14ac:dyDescent="0.25">
      <c r="C68" s="200"/>
    </row>
    <row r="69" spans="3:3" ht="15" customHeight="1" x14ac:dyDescent="0.25">
      <c r="C69" s="200"/>
    </row>
    <row r="70" spans="3:3" ht="15" customHeight="1" x14ac:dyDescent="0.25">
      <c r="C70" s="200"/>
    </row>
    <row r="71" spans="3:3" ht="15" customHeight="1" x14ac:dyDescent="0.25">
      <c r="C71" s="200"/>
    </row>
    <row r="72" spans="3:3" ht="15" customHeight="1" x14ac:dyDescent="0.25">
      <c r="C72" s="200"/>
    </row>
    <row r="73" spans="3:3" ht="15" customHeight="1" x14ac:dyDescent="0.25">
      <c r="C73" s="200"/>
    </row>
    <row r="74" spans="3:3" ht="15" customHeight="1" x14ac:dyDescent="0.25">
      <c r="C74" s="200"/>
    </row>
    <row r="75" spans="3:3" ht="15" customHeight="1" x14ac:dyDescent="0.25">
      <c r="C75" s="200"/>
    </row>
    <row r="76" spans="3:3" x14ac:dyDescent="0.25">
      <c r="C76" s="200"/>
    </row>
    <row r="77" spans="3:3" ht="15.75" customHeight="1" x14ac:dyDescent="0.25">
      <c r="C77" s="200"/>
    </row>
    <row r="78" spans="3:3" ht="34.5" customHeight="1" x14ac:dyDescent="0.25">
      <c r="C78" s="200"/>
    </row>
    <row r="79" spans="3:3" ht="21.75" customHeight="1" x14ac:dyDescent="0.25">
      <c r="C79" s="200"/>
    </row>
    <row r="80" spans="3:3" ht="36" customHeight="1" x14ac:dyDescent="0.25">
      <c r="C80" s="200"/>
    </row>
    <row r="81" spans="3:3" ht="24" customHeight="1" x14ac:dyDescent="0.25">
      <c r="C81" s="200"/>
    </row>
    <row r="82" spans="3:3" ht="36" customHeight="1" x14ac:dyDescent="0.25">
      <c r="C82" s="200"/>
    </row>
    <row r="83" spans="3:3" ht="21.75" customHeight="1" x14ac:dyDescent="0.25">
      <c r="C83" s="200"/>
    </row>
    <row r="84" spans="3:3" x14ac:dyDescent="0.25">
      <c r="C84" s="200"/>
    </row>
    <row r="85" spans="3:3" x14ac:dyDescent="0.25">
      <c r="C85" s="200"/>
    </row>
    <row r="86" spans="3:3" x14ac:dyDescent="0.25">
      <c r="C86" s="200"/>
    </row>
    <row r="87" spans="3:3" x14ac:dyDescent="0.25">
      <c r="C87" s="200"/>
    </row>
    <row r="88" spans="3:3" x14ac:dyDescent="0.25">
      <c r="C88" s="200"/>
    </row>
    <row r="89" spans="3:3" x14ac:dyDescent="0.25">
      <c r="C89" s="200"/>
    </row>
    <row r="90" spans="3:3" x14ac:dyDescent="0.25">
      <c r="C90" s="200"/>
    </row>
    <row r="91" spans="3:3" x14ac:dyDescent="0.25">
      <c r="C91" s="200"/>
    </row>
    <row r="92" spans="3:3" x14ac:dyDescent="0.25">
      <c r="C92" s="200"/>
    </row>
    <row r="93" spans="3:3" x14ac:dyDescent="0.25">
      <c r="C93" s="200"/>
    </row>
    <row r="94" spans="3:3" x14ac:dyDescent="0.25">
      <c r="C94" s="200"/>
    </row>
    <row r="95" spans="3:3" x14ac:dyDescent="0.25">
      <c r="C95" s="200"/>
    </row>
    <row r="96" spans="3:3" x14ac:dyDescent="0.25">
      <c r="C96" s="200"/>
    </row>
    <row r="97" spans="3:3" x14ac:dyDescent="0.25">
      <c r="C97" s="200"/>
    </row>
    <row r="98" spans="3:3" x14ac:dyDescent="0.25">
      <c r="C98" s="200"/>
    </row>
    <row r="99" spans="3:3" x14ac:dyDescent="0.25">
      <c r="C99" s="200"/>
    </row>
    <row r="100" spans="3:3" ht="93" customHeight="1" x14ac:dyDescent="0.25">
      <c r="C100" s="200"/>
    </row>
    <row r="101" spans="3:3" ht="51.75" customHeight="1" x14ac:dyDescent="0.25">
      <c r="C101" s="200"/>
    </row>
    <row r="102" spans="3:3" ht="35.25" customHeight="1" x14ac:dyDescent="0.25">
      <c r="C102" s="200"/>
    </row>
    <row r="103" spans="3:3" ht="23.25" customHeight="1" x14ac:dyDescent="0.25">
      <c r="C103" s="200"/>
    </row>
    <row r="104" spans="3:3" ht="18.75" customHeight="1" x14ac:dyDescent="0.25">
      <c r="C104" s="200"/>
    </row>
    <row r="106" spans="3:3" x14ac:dyDescent="0.25">
      <c r="C106" s="200"/>
    </row>
    <row r="107" spans="3:3" x14ac:dyDescent="0.25">
      <c r="C107" s="200"/>
    </row>
    <row r="108" spans="3:3" x14ac:dyDescent="0.25">
      <c r="C108" s="200"/>
    </row>
    <row r="109" spans="3:3" x14ac:dyDescent="0.25">
      <c r="C109" s="200"/>
    </row>
    <row r="117" spans="3:3" x14ac:dyDescent="0.25">
      <c r="C117" s="200"/>
    </row>
    <row r="118" spans="3:3" x14ac:dyDescent="0.25">
      <c r="C118" s="200"/>
    </row>
    <row r="119" spans="3:3" x14ac:dyDescent="0.25">
      <c r="C119" s="200"/>
    </row>
  </sheetData>
  <sheetProtection algorithmName="SHA-512" hashValue="J6tZyKftftmGW3I5dYYiDXseH2y688SamGrM2W/1ur6a8P1gNSvuO7cQZt7p4vw7gAEPJk4Mg1nW0MAbzo617Q==" saltValue="BKd+STnBUKQSxhQqykqCdg==" spinCount="100000" sheet="1" objects="1" scenarios="1"/>
  <hyperlinks>
    <hyperlink ref="C34" r:id="rId1" display="Reinier Goedhart, tel.: 06-25341033 of e-mail: r.goedhart@poraad.nl "/>
    <hyperlink ref="C35" r:id="rId2" display="be.keizer@wxs.nl "/>
  </hyperlinks>
  <pageMargins left="0.70866141732283472" right="0.70866141732283472" top="0.74803149606299213" bottom="0.74803149606299213" header="0.31496062992125984" footer="0.31496062992125984"/>
  <pageSetup paperSize="9" scale="60" orientation="portrait" r:id="rId3"/>
  <headerFooter>
    <oddHeader>&amp;L&amp;"Arial,Vet"&amp;F&amp;R&amp;"Arial,Vet"&amp;A</oddHeader>
    <oddFooter>&amp;L&amp;"Arial,Vet"keizer / goedhart&amp;C&amp;"Arial,Vet"pagina &amp;P&amp;R&amp;"Arial,Vet"&amp;D</oddFooter>
  </headerFooter>
  <rowBreaks count="2" manualBreakCount="2">
    <brk id="39" min="2" max="2" man="1"/>
    <brk id="78" min="2" max="2" man="1"/>
  </rowBreaks>
  <colBreaks count="1" manualBreakCount="1">
    <brk id="2" min="1" max="164" man="1"/>
  </col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L861"/>
  <sheetViews>
    <sheetView tabSelected="1" zoomScale="85" zoomScaleNormal="85" zoomScaleSheetLayoutView="85" workbookViewId="0"/>
  </sheetViews>
  <sheetFormatPr defaultColWidth="9.140625" defaultRowHeight="12" customHeight="1" x14ac:dyDescent="0.2"/>
  <cols>
    <col min="1" max="1" width="3.7109375" style="7" customWidth="1"/>
    <col min="2" max="2" width="2.7109375" style="7" customWidth="1"/>
    <col min="3" max="3" width="3.85546875" style="57" customWidth="1"/>
    <col min="4" max="4" width="12.85546875" style="7" customWidth="1"/>
    <col min="5" max="5" width="8.7109375" style="7" customWidth="1"/>
    <col min="6" max="6" width="0.85546875" style="7" customWidth="1"/>
    <col min="7" max="7" width="9.28515625" style="8" customWidth="1"/>
    <col min="8" max="10" width="6.7109375" style="8" customWidth="1"/>
    <col min="11" max="11" width="0.85546875" style="8" customWidth="1"/>
    <col min="12" max="15" width="6.7109375" style="8" customWidth="1"/>
    <col min="16" max="16" width="0.85546875" style="8" customWidth="1"/>
    <col min="17" max="17" width="6.85546875" style="8" customWidth="1"/>
    <col min="18" max="20" width="12.7109375" style="264" customWidth="1"/>
    <col min="21" max="21" width="6.85546875" style="8" customWidth="1"/>
    <col min="22" max="24" width="12.7109375" style="264" customWidth="1"/>
    <col min="25" max="26" width="2.7109375" style="7" customWidth="1"/>
    <col min="27" max="16384" width="9.140625" style="7"/>
  </cols>
  <sheetData>
    <row r="2" spans="1:64" ht="12" customHeight="1" x14ac:dyDescent="0.2">
      <c r="B2" s="9"/>
      <c r="C2" s="58"/>
      <c r="D2" s="10"/>
      <c r="E2" s="10"/>
      <c r="F2" s="10"/>
      <c r="G2" s="11"/>
      <c r="H2" s="11"/>
      <c r="I2" s="11"/>
      <c r="J2" s="11"/>
      <c r="K2" s="11"/>
      <c r="L2" s="11"/>
      <c r="M2" s="11"/>
      <c r="N2" s="11"/>
      <c r="O2" s="11"/>
      <c r="P2" s="11"/>
      <c r="Q2" s="11"/>
      <c r="R2" s="239"/>
      <c r="S2" s="239"/>
      <c r="T2" s="239"/>
      <c r="U2" s="11"/>
      <c r="V2" s="239"/>
      <c r="W2" s="239"/>
      <c r="X2" s="239"/>
      <c r="Y2" s="10"/>
      <c r="Z2" s="12"/>
    </row>
    <row r="3" spans="1:64" s="13" customFormat="1" ht="12" customHeight="1" x14ac:dyDescent="0.2">
      <c r="B3" s="14"/>
      <c r="C3" s="59"/>
      <c r="D3" s="15"/>
      <c r="E3" s="15"/>
      <c r="F3" s="15"/>
      <c r="G3" s="16"/>
      <c r="H3" s="16"/>
      <c r="I3" s="16"/>
      <c r="J3" s="16"/>
      <c r="K3" s="16"/>
      <c r="L3" s="16"/>
      <c r="M3" s="16"/>
      <c r="N3" s="16"/>
      <c r="O3" s="16"/>
      <c r="P3" s="16"/>
      <c r="Q3" s="16"/>
      <c r="R3" s="240"/>
      <c r="S3" s="240"/>
      <c r="T3" s="240"/>
      <c r="U3" s="16"/>
      <c r="V3" s="240"/>
      <c r="W3" s="240"/>
      <c r="X3" s="240"/>
      <c r="Y3" s="15"/>
      <c r="Z3" s="17"/>
    </row>
    <row r="4" spans="1:64" s="180" customFormat="1" ht="18.75" customHeight="1" x14ac:dyDescent="0.3">
      <c r="A4" s="177"/>
      <c r="B4" s="63"/>
      <c r="C4" s="85" t="s">
        <v>116</v>
      </c>
      <c r="D4" s="72"/>
      <c r="E4" s="72"/>
      <c r="F4" s="72"/>
      <c r="G4" s="176"/>
      <c r="H4" s="176"/>
      <c r="I4" s="179"/>
      <c r="J4" s="176"/>
      <c r="K4" s="176"/>
      <c r="L4" s="176"/>
      <c r="M4" s="176"/>
      <c r="N4" s="179"/>
      <c r="O4" s="176"/>
      <c r="P4" s="176"/>
      <c r="Q4" s="176"/>
      <c r="R4" s="241"/>
      <c r="S4" s="241"/>
      <c r="T4" s="241"/>
      <c r="U4" s="176"/>
      <c r="V4" s="241"/>
      <c r="W4" s="241"/>
      <c r="X4" s="241"/>
      <c r="Y4" s="72"/>
      <c r="Z4" s="64"/>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row>
    <row r="5" spans="1:64" s="180" customFormat="1" ht="18.75" customHeight="1" x14ac:dyDescent="0.3">
      <c r="A5" s="177"/>
      <c r="B5" s="63"/>
      <c r="C5" s="85"/>
      <c r="D5" s="72"/>
      <c r="E5" s="72"/>
      <c r="F5" s="72"/>
      <c r="G5" s="176"/>
      <c r="H5" s="176"/>
      <c r="I5" s="179"/>
      <c r="J5" s="176"/>
      <c r="K5" s="176"/>
      <c r="L5" s="176"/>
      <c r="M5" s="176"/>
      <c r="N5" s="179"/>
      <c r="O5" s="176"/>
      <c r="P5" s="176"/>
      <c r="Q5" s="176"/>
      <c r="R5" s="241"/>
      <c r="S5" s="241"/>
      <c r="T5" s="241"/>
      <c r="U5" s="176"/>
      <c r="V5" s="241"/>
      <c r="W5" s="241"/>
      <c r="X5" s="241"/>
      <c r="Y5" s="72"/>
      <c r="Z5" s="64"/>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row>
    <row r="6" spans="1:64" s="79" customFormat="1" ht="13.15" customHeight="1" x14ac:dyDescent="0.2">
      <c r="B6" s="80"/>
      <c r="C6" s="81"/>
      <c r="D6" s="81"/>
      <c r="E6" s="81"/>
      <c r="F6" s="81"/>
      <c r="G6" s="82"/>
      <c r="H6" s="82"/>
      <c r="I6" s="82"/>
      <c r="J6" s="82"/>
      <c r="K6" s="82"/>
      <c r="L6" s="82"/>
      <c r="M6" s="82"/>
      <c r="N6" s="82"/>
      <c r="O6" s="82"/>
      <c r="P6" s="82"/>
      <c r="Q6" s="82"/>
      <c r="R6" s="242"/>
      <c r="S6" s="242"/>
      <c r="T6" s="242"/>
      <c r="U6" s="82"/>
      <c r="V6" s="242"/>
      <c r="W6" s="242"/>
      <c r="X6" s="242"/>
      <c r="Y6" s="81"/>
      <c r="Z6" s="102"/>
    </row>
    <row r="7" spans="1:64" s="79" customFormat="1" ht="13.15" customHeight="1" x14ac:dyDescent="0.2">
      <c r="B7" s="80"/>
      <c r="C7" s="81"/>
      <c r="D7" s="81" t="s">
        <v>49</v>
      </c>
      <c r="E7" s="81"/>
      <c r="F7" s="81"/>
      <c r="G7" s="175" t="s">
        <v>52</v>
      </c>
      <c r="H7" s="225"/>
      <c r="I7" s="82"/>
      <c r="J7" s="82"/>
      <c r="K7" s="82"/>
      <c r="L7" s="82"/>
      <c r="M7" s="82"/>
      <c r="N7" s="82"/>
      <c r="O7" s="82"/>
      <c r="P7" s="82"/>
      <c r="Q7" s="82"/>
      <c r="R7" s="242"/>
      <c r="S7" s="242"/>
      <c r="T7" s="242"/>
      <c r="U7" s="82"/>
      <c r="V7" s="242"/>
      <c r="W7" s="242"/>
      <c r="X7" s="242"/>
      <c r="Y7" s="81"/>
      <c r="Z7" s="102"/>
      <c r="AD7" s="79" t="s">
        <v>48</v>
      </c>
      <c r="AE7" s="79" t="s">
        <v>57</v>
      </c>
    </row>
    <row r="8" spans="1:64" s="79" customFormat="1" ht="13.15" customHeight="1" x14ac:dyDescent="0.2">
      <c r="B8" s="80"/>
      <c r="C8" s="81"/>
      <c r="D8" s="81" t="s">
        <v>50</v>
      </c>
      <c r="E8" s="81"/>
      <c r="F8" s="81"/>
      <c r="G8" s="175" t="s">
        <v>131</v>
      </c>
      <c r="H8" s="82"/>
      <c r="I8" s="82"/>
      <c r="J8" s="82"/>
      <c r="K8" s="82"/>
      <c r="L8" s="82"/>
      <c r="M8" s="82"/>
      <c r="N8" s="82"/>
      <c r="O8" s="82"/>
      <c r="P8" s="82"/>
      <c r="Q8" s="82"/>
      <c r="R8" s="242"/>
      <c r="S8" s="242"/>
      <c r="T8" s="242"/>
      <c r="U8" s="82"/>
      <c r="V8" s="242"/>
      <c r="W8" s="242"/>
      <c r="X8" s="242"/>
      <c r="Y8" s="81"/>
      <c r="Z8" s="102"/>
      <c r="AD8" s="79" t="s">
        <v>1</v>
      </c>
      <c r="AE8" s="79" t="s">
        <v>9</v>
      </c>
    </row>
    <row r="9" spans="1:64" s="79" customFormat="1" ht="13.15" customHeight="1" x14ac:dyDescent="0.2">
      <c r="B9" s="80"/>
      <c r="C9" s="81"/>
      <c r="D9" s="1" t="s">
        <v>51</v>
      </c>
      <c r="E9" s="81"/>
      <c r="F9" s="81"/>
      <c r="G9" s="103" t="s">
        <v>26</v>
      </c>
      <c r="H9" s="82"/>
      <c r="I9" s="82"/>
      <c r="J9" s="82"/>
      <c r="K9" s="82"/>
      <c r="L9" s="82"/>
      <c r="M9" s="82"/>
      <c r="N9" s="82"/>
      <c r="O9" s="82"/>
      <c r="P9" s="82"/>
      <c r="Q9" s="82"/>
      <c r="R9" s="242"/>
      <c r="S9" s="242"/>
      <c r="T9" s="242"/>
      <c r="U9" s="82"/>
      <c r="V9" s="242"/>
      <c r="W9" s="242"/>
      <c r="X9" s="242"/>
      <c r="Y9" s="81"/>
      <c r="Z9" s="102"/>
      <c r="AD9" s="79" t="s">
        <v>26</v>
      </c>
    </row>
    <row r="10" spans="1:64" s="79" customFormat="1" ht="13.15" customHeight="1" x14ac:dyDescent="0.2">
      <c r="B10" s="80"/>
      <c r="C10" s="81"/>
      <c r="D10" s="2" t="s">
        <v>0</v>
      </c>
      <c r="E10" s="81"/>
      <c r="F10" s="81"/>
      <c r="G10" s="103" t="s">
        <v>30</v>
      </c>
      <c r="H10" s="82"/>
      <c r="I10" s="82"/>
      <c r="J10" s="82"/>
      <c r="K10" s="82"/>
      <c r="L10" s="82"/>
      <c r="M10" s="82"/>
      <c r="N10" s="82"/>
      <c r="O10" s="82"/>
      <c r="P10" s="82"/>
      <c r="Q10" s="82"/>
      <c r="R10" s="242"/>
      <c r="S10" s="242"/>
      <c r="T10" s="242"/>
      <c r="U10" s="82"/>
      <c r="V10" s="242"/>
      <c r="W10" s="242"/>
      <c r="X10" s="242"/>
      <c r="Y10" s="81"/>
      <c r="Z10" s="102"/>
    </row>
    <row r="11" spans="1:64" s="79" customFormat="1" ht="13.15" customHeight="1" x14ac:dyDescent="0.2">
      <c r="B11" s="80"/>
      <c r="C11" s="81"/>
      <c r="D11" s="2" t="s">
        <v>56</v>
      </c>
      <c r="E11" s="81"/>
      <c r="F11" s="81"/>
      <c r="G11" s="103" t="s">
        <v>9</v>
      </c>
      <c r="H11" s="82"/>
      <c r="I11" s="82"/>
      <c r="J11" s="82"/>
      <c r="K11" s="82"/>
      <c r="L11" s="82"/>
      <c r="M11" s="82"/>
      <c r="N11" s="82"/>
      <c r="O11" s="82"/>
      <c r="P11" s="82"/>
      <c r="Q11" s="82"/>
      <c r="R11" s="242"/>
      <c r="S11" s="242"/>
      <c r="T11" s="242"/>
      <c r="U11" s="82"/>
      <c r="V11" s="242"/>
      <c r="W11" s="242"/>
      <c r="X11" s="242"/>
      <c r="Y11" s="81"/>
      <c r="Z11" s="102"/>
      <c r="AD11" s="79" t="s">
        <v>30</v>
      </c>
    </row>
    <row r="12" spans="1:64" s="79" customFormat="1" ht="13.15" customHeight="1" x14ac:dyDescent="0.2">
      <c r="B12" s="80"/>
      <c r="C12" s="81"/>
      <c r="D12" s="81"/>
      <c r="E12" s="81"/>
      <c r="F12" s="81"/>
      <c r="G12" s="82"/>
      <c r="H12" s="82"/>
      <c r="I12" s="82"/>
      <c r="J12" s="82"/>
      <c r="K12" s="82"/>
      <c r="L12" s="82"/>
      <c r="M12" s="82"/>
      <c r="N12" s="82"/>
      <c r="O12" s="82"/>
      <c r="P12" s="82"/>
      <c r="Q12" s="82"/>
      <c r="R12" s="242"/>
      <c r="S12" s="242"/>
      <c r="T12" s="242"/>
      <c r="U12" s="82"/>
      <c r="V12" s="242"/>
      <c r="W12" s="242"/>
      <c r="X12" s="242"/>
      <c r="Y12" s="81"/>
      <c r="Z12" s="102"/>
      <c r="AD12" s="5" t="s">
        <v>32</v>
      </c>
    </row>
    <row r="13" spans="1:64" s="79" customFormat="1" ht="13.15" customHeight="1" x14ac:dyDescent="0.2">
      <c r="B13" s="80"/>
      <c r="C13" s="83"/>
      <c r="D13" s="83"/>
      <c r="E13" s="83"/>
      <c r="F13" s="83"/>
      <c r="G13" s="99"/>
      <c r="H13" s="99"/>
      <c r="I13" s="99"/>
      <c r="J13" s="99"/>
      <c r="K13" s="99"/>
      <c r="L13" s="99"/>
      <c r="M13" s="99"/>
      <c r="N13" s="99"/>
      <c r="O13" s="99"/>
      <c r="P13" s="99"/>
      <c r="Q13" s="99"/>
      <c r="R13" s="243"/>
      <c r="S13" s="243"/>
      <c r="T13" s="243"/>
      <c r="U13" s="99"/>
      <c r="V13" s="243"/>
      <c r="W13" s="243"/>
      <c r="X13" s="243"/>
      <c r="Y13" s="83"/>
      <c r="Z13" s="102"/>
      <c r="AD13" s="5" t="s">
        <v>53</v>
      </c>
    </row>
    <row r="14" spans="1:64" ht="12" customHeight="1" x14ac:dyDescent="0.2">
      <c r="B14" s="18"/>
      <c r="C14" s="1"/>
      <c r="D14" s="3"/>
      <c r="E14" s="3"/>
      <c r="F14" s="3"/>
      <c r="G14" s="161"/>
      <c r="H14" s="42"/>
      <c r="I14" s="42"/>
      <c r="J14" s="42"/>
      <c r="K14" s="42"/>
      <c r="L14" s="69"/>
      <c r="M14" s="42"/>
      <c r="N14" s="42"/>
      <c r="O14" s="42"/>
      <c r="P14" s="42"/>
      <c r="Q14" s="42"/>
      <c r="R14" s="244"/>
      <c r="S14" s="244"/>
      <c r="T14" s="244"/>
      <c r="U14" s="42"/>
      <c r="V14" s="244"/>
      <c r="W14" s="244"/>
      <c r="X14" s="244"/>
      <c r="Y14" s="3"/>
      <c r="Z14" s="22"/>
      <c r="AD14" s="5" t="s">
        <v>31</v>
      </c>
      <c r="AE14" s="79"/>
    </row>
    <row r="15" spans="1:64" s="23" customFormat="1" ht="12" customHeight="1" x14ac:dyDescent="0.2">
      <c r="B15" s="24"/>
      <c r="C15" s="173"/>
      <c r="D15" s="173" t="s">
        <v>58</v>
      </c>
      <c r="E15" s="25"/>
      <c r="F15" s="25"/>
      <c r="G15" s="26" t="s">
        <v>108</v>
      </c>
      <c r="H15" s="27"/>
      <c r="I15" s="27"/>
      <c r="J15" s="28"/>
      <c r="K15" s="28"/>
      <c r="L15" s="26"/>
      <c r="M15" s="27"/>
      <c r="N15" s="104"/>
      <c r="O15" s="28"/>
      <c r="P15" s="28"/>
      <c r="Q15" s="173"/>
      <c r="R15" s="245"/>
      <c r="S15" s="245"/>
      <c r="T15" s="245"/>
      <c r="U15" s="28"/>
      <c r="V15" s="245"/>
      <c r="W15" s="245"/>
      <c r="X15" s="245"/>
      <c r="Y15" s="25"/>
      <c r="Z15" s="29"/>
      <c r="AD15" s="5" t="s">
        <v>55</v>
      </c>
      <c r="AE15" s="79"/>
    </row>
    <row r="16" spans="1:64" s="30" customFormat="1" ht="12" customHeight="1" x14ac:dyDescent="0.2">
      <c r="B16" s="31"/>
      <c r="C16" s="36"/>
      <c r="D16" s="32"/>
      <c r="E16" s="25"/>
      <c r="F16" s="33"/>
      <c r="G16" s="56"/>
      <c r="H16" s="34"/>
      <c r="I16" s="105"/>
      <c r="J16" s="35"/>
      <c r="K16" s="35"/>
      <c r="L16" s="186"/>
      <c r="M16" s="34"/>
      <c r="N16" s="106"/>
      <c r="O16" s="35"/>
      <c r="P16" s="35"/>
      <c r="Q16" s="187" t="s">
        <v>87</v>
      </c>
      <c r="R16" s="246" t="s">
        <v>60</v>
      </c>
      <c r="S16" s="247"/>
      <c r="T16" s="247"/>
      <c r="U16" s="187" t="s">
        <v>87</v>
      </c>
      <c r="V16" s="246" t="s">
        <v>60</v>
      </c>
      <c r="W16" s="247"/>
      <c r="X16" s="247"/>
      <c r="Y16" s="33"/>
      <c r="Z16" s="37"/>
    </row>
    <row r="17" spans="2:26" s="30" customFormat="1" ht="12" customHeight="1" x14ac:dyDescent="0.2">
      <c r="B17" s="31"/>
      <c r="C17" s="36"/>
      <c r="D17" s="38" t="s">
        <v>59</v>
      </c>
      <c r="E17" s="26"/>
      <c r="F17" s="25"/>
      <c r="G17" s="32" t="s">
        <v>109</v>
      </c>
      <c r="H17" s="28"/>
      <c r="I17" s="28"/>
      <c r="J17" s="28"/>
      <c r="K17" s="28"/>
      <c r="L17" s="32" t="s">
        <v>110</v>
      </c>
      <c r="M17" s="28"/>
      <c r="N17" s="28"/>
      <c r="O17" s="28"/>
      <c r="P17" s="28"/>
      <c r="Q17" s="187" t="s">
        <v>111</v>
      </c>
      <c r="R17" s="246"/>
      <c r="S17" s="246"/>
      <c r="T17" s="246" t="s">
        <v>114</v>
      </c>
      <c r="U17" s="32" t="s">
        <v>113</v>
      </c>
      <c r="V17" s="246"/>
      <c r="W17" s="246"/>
      <c r="X17" s="246" t="s">
        <v>115</v>
      </c>
      <c r="Y17" s="33"/>
      <c r="Z17" s="37"/>
    </row>
    <row r="18" spans="2:26" s="89" customFormat="1" ht="12" customHeight="1" x14ac:dyDescent="0.2">
      <c r="B18" s="73"/>
      <c r="C18" s="67"/>
      <c r="D18" s="70" t="s">
        <v>62</v>
      </c>
      <c r="E18" s="67" t="s">
        <v>63</v>
      </c>
      <c r="F18" s="70"/>
      <c r="G18" s="68" t="s">
        <v>17</v>
      </c>
      <c r="H18" s="68" t="s">
        <v>18</v>
      </c>
      <c r="I18" s="68" t="s">
        <v>19</v>
      </c>
      <c r="J18" s="68" t="s">
        <v>64</v>
      </c>
      <c r="K18" s="68"/>
      <c r="L18" s="68" t="s">
        <v>17</v>
      </c>
      <c r="M18" s="68" t="s">
        <v>18</v>
      </c>
      <c r="N18" s="68" t="s">
        <v>19</v>
      </c>
      <c r="O18" s="67" t="s">
        <v>64</v>
      </c>
      <c r="P18" s="68"/>
      <c r="Q18" s="68" t="s">
        <v>88</v>
      </c>
      <c r="R18" s="248" t="s">
        <v>69</v>
      </c>
      <c r="S18" s="248" t="s">
        <v>70</v>
      </c>
      <c r="T18" s="248" t="s">
        <v>103</v>
      </c>
      <c r="U18" s="68" t="s">
        <v>88</v>
      </c>
      <c r="V18" s="248" t="s">
        <v>112</v>
      </c>
      <c r="W18" s="248" t="s">
        <v>70</v>
      </c>
      <c r="X18" s="248" t="s">
        <v>103</v>
      </c>
      <c r="Y18" s="70"/>
      <c r="Z18" s="71"/>
    </row>
    <row r="19" spans="2:26" ht="12" customHeight="1" x14ac:dyDescent="0.2">
      <c r="B19" s="18"/>
      <c r="C19" s="1">
        <v>1</v>
      </c>
      <c r="D19" s="100" t="s">
        <v>104</v>
      </c>
      <c r="E19" s="101" t="s">
        <v>132</v>
      </c>
      <c r="F19" s="43"/>
      <c r="G19" s="44">
        <v>4</v>
      </c>
      <c r="H19" s="44">
        <v>0</v>
      </c>
      <c r="I19" s="44">
        <v>0</v>
      </c>
      <c r="J19" s="62">
        <f>SUM(G19:I19)</f>
        <v>4</v>
      </c>
      <c r="K19" s="42"/>
      <c r="L19" s="44">
        <v>2</v>
      </c>
      <c r="M19" s="44">
        <v>0</v>
      </c>
      <c r="N19" s="44">
        <v>0</v>
      </c>
      <c r="O19" s="62">
        <f>SUM(L19:N19)</f>
        <v>2</v>
      </c>
      <c r="P19" s="42"/>
      <c r="Q19" s="84" t="s">
        <v>57</v>
      </c>
      <c r="R19" s="249">
        <f>IF(Q19="nee",0,(J19-O19)*(tab!$C$20*tab!$C$8+tab!$D$24))</f>
        <v>7871.3097699999998</v>
      </c>
      <c r="S19" s="249">
        <f>IF(AND(J19=0,O19=0),0,(G19-L19)*tab!$E$30+(H19-M19)*tab!$F$30+(I19-N19)*tab!$G$30)</f>
        <v>17540.178742</v>
      </c>
      <c r="T19" s="249">
        <f>IF(SUM(R19:S19)&lt;0,0,SUM(R19:S19))</f>
        <v>25411.488512</v>
      </c>
      <c r="U19" s="84" t="s">
        <v>57</v>
      </c>
      <c r="V19" s="249">
        <f>IF(U19="nee",0,(J19-O19)*(tab!$C$44))</f>
        <v>1278.8599999999999</v>
      </c>
      <c r="W19" s="249">
        <f>IF(AND(J19=0,O19=0),0,(G19-L19)*tab!$G$44+(H19-M19)*tab!$H$44+(I19-N19)*tab!$I$44)</f>
        <v>1404.52</v>
      </c>
      <c r="X19" s="249">
        <f>IF(SUM(V19:W19)&lt;0,0,SUM(V19:W19))</f>
        <v>2683.38</v>
      </c>
      <c r="Y19" s="3"/>
      <c r="Z19" s="22"/>
    </row>
    <row r="20" spans="2:26" ht="12" customHeight="1" x14ac:dyDescent="0.2">
      <c r="B20" s="18"/>
      <c r="C20" s="1">
        <v>2</v>
      </c>
      <c r="D20" s="100" t="s">
        <v>91</v>
      </c>
      <c r="E20" s="101" t="s">
        <v>133</v>
      </c>
      <c r="F20" s="43"/>
      <c r="G20" s="44">
        <v>16</v>
      </c>
      <c r="H20" s="44">
        <v>0</v>
      </c>
      <c r="I20" s="44">
        <v>0</v>
      </c>
      <c r="J20" s="62">
        <f t="shared" ref="J20:J48" si="0">SUM(G20:I20)</f>
        <v>16</v>
      </c>
      <c r="K20" s="42"/>
      <c r="L20" s="44">
        <v>7</v>
      </c>
      <c r="M20" s="44">
        <v>0</v>
      </c>
      <c r="N20" s="44">
        <v>0</v>
      </c>
      <c r="O20" s="62">
        <f t="shared" ref="O20:O48" si="1">SUM(L20:N20)</f>
        <v>7</v>
      </c>
      <c r="P20" s="42"/>
      <c r="Q20" s="84" t="s">
        <v>57</v>
      </c>
      <c r="R20" s="249">
        <f>IF(Q20="nee",0,(J20-O20)*(tab!$C$20*tab!$C$8+tab!$D$24))</f>
        <v>35420.893964999996</v>
      </c>
      <c r="S20" s="249">
        <f>IF(AND(J20=0,O20=0),0,(G20-L20)*tab!$E$30+(H20-M20)*tab!$F$30+(I20-N20)*tab!$G$30)</f>
        <v>78930.804338999995</v>
      </c>
      <c r="T20" s="249">
        <f t="shared" ref="T20:T48" si="2">IF(SUM(R20:S20)&lt;0,0,SUM(R20:S20))</f>
        <v>114351.69830399999</v>
      </c>
      <c r="U20" s="84" t="s">
        <v>57</v>
      </c>
      <c r="V20" s="249">
        <f>IF(U20="nee",0,(J20-O20)*(tab!$C$44))</f>
        <v>5754.87</v>
      </c>
      <c r="W20" s="249">
        <f>IF(AND(J20=0,O20=0),0,(G20-L20)*tab!$G$44+(H20-M20)*tab!$H$44+(I20-N20)*tab!$I$44)</f>
        <v>6320.34</v>
      </c>
      <c r="X20" s="249">
        <f t="shared" ref="X20:X48" si="3">IF(SUM(V20:W20)&lt;0,0,SUM(V20:W20))</f>
        <v>12075.21</v>
      </c>
      <c r="Y20" s="3"/>
      <c r="Z20" s="22"/>
    </row>
    <row r="21" spans="2:26" ht="12" customHeight="1" x14ac:dyDescent="0.2">
      <c r="B21" s="18"/>
      <c r="C21" s="1">
        <v>3</v>
      </c>
      <c r="D21" s="100" t="s">
        <v>92</v>
      </c>
      <c r="E21" s="101" t="s">
        <v>149</v>
      </c>
      <c r="F21" s="43"/>
      <c r="G21" s="44">
        <v>2</v>
      </c>
      <c r="H21" s="44">
        <v>2</v>
      </c>
      <c r="I21" s="44">
        <v>2</v>
      </c>
      <c r="J21" s="62">
        <f t="shared" si="0"/>
        <v>6</v>
      </c>
      <c r="K21" s="42"/>
      <c r="L21" s="44">
        <v>1</v>
      </c>
      <c r="M21" s="44">
        <v>1</v>
      </c>
      <c r="N21" s="44">
        <v>1</v>
      </c>
      <c r="O21" s="62">
        <f t="shared" si="1"/>
        <v>3</v>
      </c>
      <c r="P21" s="42"/>
      <c r="Q21" s="84" t="s">
        <v>57</v>
      </c>
      <c r="R21" s="249">
        <f>IF(Q21="nee",0,(J21-O21)*(tab!$C$20*tab!$C$8+tab!$D$24))</f>
        <v>11806.964655</v>
      </c>
      <c r="S21" s="249">
        <f>IF(AND(J21=0,O21=0),0,(G21-L21)*tab!$E$30+(H21-M21)*tab!$F$30+(I21-N21)*tab!$G$30)</f>
        <v>41207.910938000001</v>
      </c>
      <c r="T21" s="249">
        <f t="shared" si="2"/>
        <v>53014.875593000004</v>
      </c>
      <c r="U21" s="84" t="s">
        <v>57</v>
      </c>
      <c r="V21" s="249">
        <f>IF(U21="nee",0,(J21-O21)*(tab!$C$44))</f>
        <v>1918.29</v>
      </c>
      <c r="W21" s="249">
        <f>IF(AND(J21=0,O21=0),0,(G21-L21)*tab!$G$44+(H21-M21)*tab!$H$44+(I21-N21)*tab!$I$44)</f>
        <v>3419.42</v>
      </c>
      <c r="X21" s="249">
        <f t="shared" si="3"/>
        <v>5337.71</v>
      </c>
      <c r="Y21" s="3"/>
      <c r="Z21" s="22"/>
    </row>
    <row r="22" spans="2:26" ht="12" customHeight="1" x14ac:dyDescent="0.2">
      <c r="B22" s="18"/>
      <c r="C22" s="1">
        <v>4</v>
      </c>
      <c r="D22" s="100"/>
      <c r="E22" s="101"/>
      <c r="F22" s="43"/>
      <c r="G22" s="44"/>
      <c r="H22" s="44"/>
      <c r="I22" s="44"/>
      <c r="J22" s="62">
        <f t="shared" si="0"/>
        <v>0</v>
      </c>
      <c r="K22" s="42"/>
      <c r="L22" s="44"/>
      <c r="M22" s="44"/>
      <c r="N22" s="44"/>
      <c r="O22" s="62">
        <f t="shared" si="1"/>
        <v>0</v>
      </c>
      <c r="P22" s="42"/>
      <c r="Q22" s="84" t="s">
        <v>57</v>
      </c>
      <c r="R22" s="249">
        <f>IF(Q22="nee",0,(J22-O22)*(tab!$C$20*tab!$C$8+tab!$D$24))</f>
        <v>0</v>
      </c>
      <c r="S22" s="249">
        <f>IF(AND(J22=0,O22=0),0,(G22-L22)*tab!$E$30+(H22-M22)*tab!$F$30+(I22-N22)*tab!$G$30)</f>
        <v>0</v>
      </c>
      <c r="T22" s="249">
        <f t="shared" si="2"/>
        <v>0</v>
      </c>
      <c r="U22" s="84" t="s">
        <v>57</v>
      </c>
      <c r="V22" s="249">
        <f>IF(U22="nee",0,(J22-O22)*(tab!$C$44))</f>
        <v>0</v>
      </c>
      <c r="W22" s="249">
        <f>IF(AND(J22=0,O22=0),0,(G22-L22)*tab!$G$44+(H22-M22)*tab!$H$44+(I22-N22)*tab!$I$44)</f>
        <v>0</v>
      </c>
      <c r="X22" s="249">
        <f t="shared" si="3"/>
        <v>0</v>
      </c>
      <c r="Y22" s="3"/>
      <c r="Z22" s="22"/>
    </row>
    <row r="23" spans="2:26" ht="12" customHeight="1" x14ac:dyDescent="0.2">
      <c r="B23" s="18"/>
      <c r="C23" s="1">
        <v>5</v>
      </c>
      <c r="D23" s="100"/>
      <c r="E23" s="101"/>
      <c r="F23" s="43"/>
      <c r="G23" s="44"/>
      <c r="H23" s="44"/>
      <c r="I23" s="44"/>
      <c r="J23" s="62">
        <f t="shared" si="0"/>
        <v>0</v>
      </c>
      <c r="K23" s="42"/>
      <c r="L23" s="44"/>
      <c r="M23" s="44"/>
      <c r="N23" s="44"/>
      <c r="O23" s="62">
        <f t="shared" si="1"/>
        <v>0</v>
      </c>
      <c r="P23" s="42"/>
      <c r="Q23" s="84" t="s">
        <v>57</v>
      </c>
      <c r="R23" s="249">
        <f>IF(Q23="nee",0,(J23-O23)*(tab!$C$20*tab!$C$8+tab!$D$24))</f>
        <v>0</v>
      </c>
      <c r="S23" s="249">
        <f>IF(AND(J23=0,O23=0),0,(G23-L23)*tab!$E$30+(H23-M23)*tab!$F$30+(I23-N23)*tab!$G$30)</f>
        <v>0</v>
      </c>
      <c r="T23" s="249">
        <f t="shared" si="2"/>
        <v>0</v>
      </c>
      <c r="U23" s="84" t="s">
        <v>57</v>
      </c>
      <c r="V23" s="249">
        <f>IF(U23="nee",0,(J23-O23)*(tab!$C$44))</f>
        <v>0</v>
      </c>
      <c r="W23" s="249">
        <f>IF(AND(J23=0,O23=0),0,(G23-L23)*tab!$G$44+(H23-M23)*tab!$H$44+(I23-N23)*tab!$I$44)</f>
        <v>0</v>
      </c>
      <c r="X23" s="249">
        <f t="shared" si="3"/>
        <v>0</v>
      </c>
      <c r="Y23" s="3"/>
      <c r="Z23" s="22"/>
    </row>
    <row r="24" spans="2:26" ht="12" customHeight="1" x14ac:dyDescent="0.2">
      <c r="B24" s="18"/>
      <c r="C24" s="1">
        <v>6</v>
      </c>
      <c r="D24" s="100"/>
      <c r="E24" s="101"/>
      <c r="F24" s="43"/>
      <c r="G24" s="44"/>
      <c r="H24" s="44"/>
      <c r="I24" s="44"/>
      <c r="J24" s="62">
        <f t="shared" si="0"/>
        <v>0</v>
      </c>
      <c r="K24" s="42"/>
      <c r="L24" s="44"/>
      <c r="M24" s="44"/>
      <c r="N24" s="44"/>
      <c r="O24" s="62">
        <f t="shared" si="1"/>
        <v>0</v>
      </c>
      <c r="P24" s="42"/>
      <c r="Q24" s="84" t="s">
        <v>57</v>
      </c>
      <c r="R24" s="249">
        <f>IF(Q24="nee",0,(J24-O24)*(tab!$C$20*tab!$C$8+tab!$D$24))</f>
        <v>0</v>
      </c>
      <c r="S24" s="249">
        <f>IF(AND(J24=0,O24=0),0,(G24-L24)*tab!$E$30+(H24-M24)*tab!$F$30+(I24-N24)*tab!$G$30)</f>
        <v>0</v>
      </c>
      <c r="T24" s="249">
        <f t="shared" si="2"/>
        <v>0</v>
      </c>
      <c r="U24" s="84" t="s">
        <v>57</v>
      </c>
      <c r="V24" s="249">
        <f>IF(U24="nee",0,(J24-O24)*(tab!$C$44))</f>
        <v>0</v>
      </c>
      <c r="W24" s="249">
        <f>IF(AND(J24=0,O24=0),0,(G24-L24)*tab!$G$44+(H24-M24)*tab!$H$44+(I24-N24)*tab!$I$44)</f>
        <v>0</v>
      </c>
      <c r="X24" s="249">
        <f t="shared" si="3"/>
        <v>0</v>
      </c>
      <c r="Y24" s="3"/>
      <c r="Z24" s="22"/>
    </row>
    <row r="25" spans="2:26" ht="12" customHeight="1" x14ac:dyDescent="0.2">
      <c r="B25" s="18"/>
      <c r="C25" s="1">
        <v>7</v>
      </c>
      <c r="D25" s="100"/>
      <c r="E25" s="101"/>
      <c r="F25" s="43"/>
      <c r="G25" s="44"/>
      <c r="H25" s="44"/>
      <c r="I25" s="44"/>
      <c r="J25" s="62">
        <f t="shared" si="0"/>
        <v>0</v>
      </c>
      <c r="K25" s="42"/>
      <c r="L25" s="44"/>
      <c r="M25" s="44"/>
      <c r="N25" s="44"/>
      <c r="O25" s="62">
        <f t="shared" si="1"/>
        <v>0</v>
      </c>
      <c r="P25" s="42"/>
      <c r="Q25" s="84" t="s">
        <v>57</v>
      </c>
      <c r="R25" s="249">
        <f>IF(Q25="nee",0,(J25-O25)*(tab!$C$20*tab!$C$8+tab!$D$24))</f>
        <v>0</v>
      </c>
      <c r="S25" s="249">
        <f>IF(AND(J25=0,O25=0),0,(G25-L25)*tab!$E$30+(H25-M25)*tab!$F$30+(I25-N25)*tab!$G$30)</f>
        <v>0</v>
      </c>
      <c r="T25" s="249">
        <f t="shared" si="2"/>
        <v>0</v>
      </c>
      <c r="U25" s="84" t="s">
        <v>57</v>
      </c>
      <c r="V25" s="249">
        <f>IF(U25="nee",0,(J25-O25)*(tab!$C$44))</f>
        <v>0</v>
      </c>
      <c r="W25" s="249">
        <f>IF(AND(J25=0,O25=0),0,(G25-L25)*tab!$G$44+(H25-M25)*tab!$H$44+(I25-N25)*tab!$I$44)</f>
        <v>0</v>
      </c>
      <c r="X25" s="249">
        <f t="shared" si="3"/>
        <v>0</v>
      </c>
      <c r="Y25" s="3"/>
      <c r="Z25" s="22"/>
    </row>
    <row r="26" spans="2:26" ht="12" customHeight="1" x14ac:dyDescent="0.2">
      <c r="B26" s="18"/>
      <c r="C26" s="1">
        <v>8</v>
      </c>
      <c r="D26" s="100"/>
      <c r="E26" s="101"/>
      <c r="F26" s="43"/>
      <c r="G26" s="44"/>
      <c r="H26" s="44"/>
      <c r="I26" s="44"/>
      <c r="J26" s="62">
        <f t="shared" si="0"/>
        <v>0</v>
      </c>
      <c r="K26" s="42"/>
      <c r="L26" s="44"/>
      <c r="M26" s="44"/>
      <c r="N26" s="44"/>
      <c r="O26" s="62">
        <f t="shared" si="1"/>
        <v>0</v>
      </c>
      <c r="P26" s="42"/>
      <c r="Q26" s="84" t="s">
        <v>57</v>
      </c>
      <c r="R26" s="249">
        <f>IF(Q26="nee",0,(J26-O26)*(tab!$C$20*tab!$C$8+tab!$D$24))</f>
        <v>0</v>
      </c>
      <c r="S26" s="249">
        <f>IF(AND(J26=0,O26=0),0,(G26-L26)*tab!$E$30+(H26-M26)*tab!$F$30+(I26-N26)*tab!$G$30)</f>
        <v>0</v>
      </c>
      <c r="T26" s="249">
        <f t="shared" si="2"/>
        <v>0</v>
      </c>
      <c r="U26" s="84" t="s">
        <v>57</v>
      </c>
      <c r="V26" s="249">
        <f>IF(U26="nee",0,(J26-O26)*(tab!$C$44))</f>
        <v>0</v>
      </c>
      <c r="W26" s="249">
        <f>IF(AND(J26=0,O26=0),0,(G26-L26)*tab!$G$44+(H26-M26)*tab!$H$44+(I26-N26)*tab!$I$44)</f>
        <v>0</v>
      </c>
      <c r="X26" s="249">
        <f t="shared" si="3"/>
        <v>0</v>
      </c>
      <c r="Y26" s="3"/>
      <c r="Z26" s="22"/>
    </row>
    <row r="27" spans="2:26" ht="12" customHeight="1" x14ac:dyDescent="0.2">
      <c r="B27" s="18"/>
      <c r="C27" s="1">
        <v>9</v>
      </c>
      <c r="D27" s="100"/>
      <c r="E27" s="101"/>
      <c r="F27" s="43"/>
      <c r="G27" s="44"/>
      <c r="H27" s="44"/>
      <c r="I27" s="44"/>
      <c r="J27" s="62">
        <f t="shared" si="0"/>
        <v>0</v>
      </c>
      <c r="K27" s="42"/>
      <c r="L27" s="44"/>
      <c r="M27" s="44"/>
      <c r="N27" s="44"/>
      <c r="O27" s="62">
        <f t="shared" si="1"/>
        <v>0</v>
      </c>
      <c r="P27" s="42"/>
      <c r="Q27" s="84" t="s">
        <v>57</v>
      </c>
      <c r="R27" s="249">
        <f>IF(Q27="nee",0,(J27-O27)*(tab!$C$20*tab!$C$8+tab!$D$24))</f>
        <v>0</v>
      </c>
      <c r="S27" s="249">
        <f>IF(AND(J27=0,O27=0),0,(G27-L27)*tab!$E$30+(H27-M27)*tab!$F$30+(I27-N27)*tab!$G$30)</f>
        <v>0</v>
      </c>
      <c r="T27" s="249">
        <f t="shared" si="2"/>
        <v>0</v>
      </c>
      <c r="U27" s="84" t="s">
        <v>57</v>
      </c>
      <c r="V27" s="249">
        <f>IF(U27="nee",0,(J27-O27)*(tab!$C$44))</f>
        <v>0</v>
      </c>
      <c r="W27" s="249">
        <f>IF(AND(J27=0,O27=0),0,(G27-L27)*tab!$G$44+(H27-M27)*tab!$H$44+(I27-N27)*tab!$I$44)</f>
        <v>0</v>
      </c>
      <c r="X27" s="249">
        <f t="shared" si="3"/>
        <v>0</v>
      </c>
      <c r="Y27" s="3"/>
      <c r="Z27" s="22"/>
    </row>
    <row r="28" spans="2:26" ht="12" customHeight="1" x14ac:dyDescent="0.2">
      <c r="B28" s="18"/>
      <c r="C28" s="1">
        <v>10</v>
      </c>
      <c r="D28" s="100"/>
      <c r="E28" s="101"/>
      <c r="F28" s="43"/>
      <c r="G28" s="44"/>
      <c r="H28" s="44"/>
      <c r="I28" s="44"/>
      <c r="J28" s="62">
        <f t="shared" si="0"/>
        <v>0</v>
      </c>
      <c r="K28" s="42"/>
      <c r="L28" s="44"/>
      <c r="M28" s="44"/>
      <c r="N28" s="44"/>
      <c r="O28" s="62">
        <f t="shared" si="1"/>
        <v>0</v>
      </c>
      <c r="P28" s="42"/>
      <c r="Q28" s="84" t="s">
        <v>57</v>
      </c>
      <c r="R28" s="249">
        <f>IF(Q28="nee",0,(J28-O28)*(tab!$C$20*tab!$C$8+tab!$D$24))</f>
        <v>0</v>
      </c>
      <c r="S28" s="249">
        <f>IF(AND(J28=0,O28=0),0,(G28-L28)*tab!$E$30+(H28-M28)*tab!$F$30+(I28-N28)*tab!$G$30)</f>
        <v>0</v>
      </c>
      <c r="T28" s="249">
        <f t="shared" si="2"/>
        <v>0</v>
      </c>
      <c r="U28" s="84" t="s">
        <v>57</v>
      </c>
      <c r="V28" s="249">
        <f>IF(U28="nee",0,(J28-O28)*(tab!$C$44))</f>
        <v>0</v>
      </c>
      <c r="W28" s="249">
        <f>IF(AND(J28=0,O28=0),0,(G28-L28)*tab!$G$44+(H28-M28)*tab!$H$44+(I28-N28)*tab!$I$44)</f>
        <v>0</v>
      </c>
      <c r="X28" s="249">
        <f t="shared" si="3"/>
        <v>0</v>
      </c>
      <c r="Y28" s="3"/>
      <c r="Z28" s="22"/>
    </row>
    <row r="29" spans="2:26" ht="12" customHeight="1" x14ac:dyDescent="0.2">
      <c r="B29" s="18"/>
      <c r="C29" s="1">
        <v>11</v>
      </c>
      <c r="D29" s="100"/>
      <c r="E29" s="101"/>
      <c r="F29" s="43"/>
      <c r="G29" s="44"/>
      <c r="H29" s="44"/>
      <c r="I29" s="44"/>
      <c r="J29" s="62">
        <f t="shared" si="0"/>
        <v>0</v>
      </c>
      <c r="K29" s="42"/>
      <c r="L29" s="44"/>
      <c r="M29" s="44"/>
      <c r="N29" s="44"/>
      <c r="O29" s="62">
        <f t="shared" si="1"/>
        <v>0</v>
      </c>
      <c r="P29" s="42"/>
      <c r="Q29" s="84" t="s">
        <v>57</v>
      </c>
      <c r="R29" s="249">
        <f>IF(Q29="nee",0,(J29-O29)*(tab!$C$20*tab!$C$8+tab!$D$24))</f>
        <v>0</v>
      </c>
      <c r="S29" s="249">
        <f>IF(AND(J29=0,O29=0),0,(G29-L29)*tab!$E$30+(H29-M29)*tab!$F$30+(I29-N29)*tab!$G$30)</f>
        <v>0</v>
      </c>
      <c r="T29" s="249">
        <f t="shared" si="2"/>
        <v>0</v>
      </c>
      <c r="U29" s="84" t="s">
        <v>57</v>
      </c>
      <c r="V29" s="249">
        <f>IF(U29="nee",0,(J29-O29)*(tab!$C$44))</f>
        <v>0</v>
      </c>
      <c r="W29" s="249">
        <f>IF(AND(J29=0,O29=0),0,(G29-L29)*tab!$G$44+(H29-M29)*tab!$H$44+(I29-N29)*tab!$I$44)</f>
        <v>0</v>
      </c>
      <c r="X29" s="249">
        <f t="shared" si="3"/>
        <v>0</v>
      </c>
      <c r="Y29" s="3"/>
      <c r="Z29" s="22"/>
    </row>
    <row r="30" spans="2:26" ht="12" customHeight="1" x14ac:dyDescent="0.2">
      <c r="B30" s="18"/>
      <c r="C30" s="1">
        <v>12</v>
      </c>
      <c r="D30" s="100"/>
      <c r="E30" s="101"/>
      <c r="F30" s="43"/>
      <c r="G30" s="44"/>
      <c r="H30" s="44"/>
      <c r="I30" s="44"/>
      <c r="J30" s="62">
        <f t="shared" si="0"/>
        <v>0</v>
      </c>
      <c r="K30" s="42"/>
      <c r="L30" s="44"/>
      <c r="M30" s="44"/>
      <c r="N30" s="44"/>
      <c r="O30" s="62">
        <f t="shared" si="1"/>
        <v>0</v>
      </c>
      <c r="P30" s="42"/>
      <c r="Q30" s="84" t="s">
        <v>57</v>
      </c>
      <c r="R30" s="249">
        <f>IF(Q30="nee",0,(J30-O30)*(tab!$C$20*tab!$C$8+tab!$D$24))</f>
        <v>0</v>
      </c>
      <c r="S30" s="249">
        <f>IF(AND(J30=0,O30=0),0,(G30-L30)*tab!$E$30+(H30-M30)*tab!$F$30+(I30-N30)*tab!$G$30)</f>
        <v>0</v>
      </c>
      <c r="T30" s="249">
        <f t="shared" si="2"/>
        <v>0</v>
      </c>
      <c r="U30" s="84" t="s">
        <v>57</v>
      </c>
      <c r="V30" s="249">
        <f>IF(U30="nee",0,(J30-O30)*(tab!$C$44))</f>
        <v>0</v>
      </c>
      <c r="W30" s="249">
        <f>IF(AND(J30=0,O30=0),0,(G30-L30)*tab!$G$44+(H30-M30)*tab!$H$44+(I30-N30)*tab!$I$44)</f>
        <v>0</v>
      </c>
      <c r="X30" s="249">
        <f t="shared" si="3"/>
        <v>0</v>
      </c>
      <c r="Y30" s="3"/>
      <c r="Z30" s="22"/>
    </row>
    <row r="31" spans="2:26" ht="12" customHeight="1" x14ac:dyDescent="0.2">
      <c r="B31" s="18"/>
      <c r="C31" s="1">
        <v>13</v>
      </c>
      <c r="D31" s="100"/>
      <c r="E31" s="101"/>
      <c r="F31" s="43"/>
      <c r="G31" s="44"/>
      <c r="H31" s="44"/>
      <c r="I31" s="44"/>
      <c r="J31" s="62">
        <f t="shared" si="0"/>
        <v>0</v>
      </c>
      <c r="K31" s="42"/>
      <c r="L31" s="44"/>
      <c r="M31" s="44"/>
      <c r="N31" s="44"/>
      <c r="O31" s="62">
        <f t="shared" si="1"/>
        <v>0</v>
      </c>
      <c r="P31" s="42"/>
      <c r="Q31" s="84" t="s">
        <v>57</v>
      </c>
      <c r="R31" s="249">
        <f>IF(Q31="nee",0,(J31-O31)*(tab!$C$20*tab!$C$8+tab!$D$24))</f>
        <v>0</v>
      </c>
      <c r="S31" s="249">
        <f>IF(AND(J31=0,O31=0),0,(G31-L31)*tab!$E$30+(H31-M31)*tab!$F$30+(I31-N31)*tab!$G$30)</f>
        <v>0</v>
      </c>
      <c r="T31" s="249">
        <f t="shared" si="2"/>
        <v>0</v>
      </c>
      <c r="U31" s="84" t="s">
        <v>57</v>
      </c>
      <c r="V31" s="249">
        <f>IF(U31="nee",0,(J31-O31)*(tab!$C$44))</f>
        <v>0</v>
      </c>
      <c r="W31" s="249">
        <f>IF(AND(J31=0,O31=0),0,(G31-L31)*tab!$G$44+(H31-M31)*tab!$H$44+(I31-N31)*tab!$I$44)</f>
        <v>0</v>
      </c>
      <c r="X31" s="249">
        <f t="shared" si="3"/>
        <v>0</v>
      </c>
      <c r="Y31" s="3"/>
      <c r="Z31" s="22"/>
    </row>
    <row r="32" spans="2:26" ht="12" customHeight="1" x14ac:dyDescent="0.2">
      <c r="B32" s="18"/>
      <c r="C32" s="1">
        <v>14</v>
      </c>
      <c r="D32" s="100"/>
      <c r="E32" s="101"/>
      <c r="F32" s="43"/>
      <c r="G32" s="44"/>
      <c r="H32" s="44"/>
      <c r="I32" s="44"/>
      <c r="J32" s="62">
        <f t="shared" si="0"/>
        <v>0</v>
      </c>
      <c r="K32" s="42"/>
      <c r="L32" s="44"/>
      <c r="M32" s="44"/>
      <c r="N32" s="44"/>
      <c r="O32" s="62">
        <f t="shared" si="1"/>
        <v>0</v>
      </c>
      <c r="P32" s="42"/>
      <c r="Q32" s="84" t="s">
        <v>57</v>
      </c>
      <c r="R32" s="249">
        <f>IF(Q32="nee",0,(J32-O32)*(tab!$C$20*tab!$C$8+tab!$D$24))</f>
        <v>0</v>
      </c>
      <c r="S32" s="249">
        <f>IF(AND(J32=0,O32=0),0,(G32-L32)*tab!$E$30+(H32-M32)*tab!$F$30+(I32-N32)*tab!$G$30)</f>
        <v>0</v>
      </c>
      <c r="T32" s="249">
        <f t="shared" si="2"/>
        <v>0</v>
      </c>
      <c r="U32" s="84" t="s">
        <v>57</v>
      </c>
      <c r="V32" s="249">
        <f>IF(U32="nee",0,(J32-O32)*(tab!$C$44))</f>
        <v>0</v>
      </c>
      <c r="W32" s="249">
        <f>IF(AND(J32=0,O32=0),0,(G32-L32)*tab!$G$44+(H32-M32)*tab!$H$44+(I32-N32)*tab!$I$44)</f>
        <v>0</v>
      </c>
      <c r="X32" s="249">
        <f t="shared" si="3"/>
        <v>0</v>
      </c>
      <c r="Y32" s="3"/>
      <c r="Z32" s="22"/>
    </row>
    <row r="33" spans="2:26" ht="12" customHeight="1" x14ac:dyDescent="0.2">
      <c r="B33" s="18"/>
      <c r="C33" s="1">
        <v>15</v>
      </c>
      <c r="D33" s="100"/>
      <c r="E33" s="101"/>
      <c r="F33" s="43"/>
      <c r="G33" s="44"/>
      <c r="H33" s="44"/>
      <c r="I33" s="44"/>
      <c r="J33" s="62">
        <f t="shared" si="0"/>
        <v>0</v>
      </c>
      <c r="K33" s="42"/>
      <c r="L33" s="44"/>
      <c r="M33" s="44"/>
      <c r="N33" s="44"/>
      <c r="O33" s="62">
        <f t="shared" si="1"/>
        <v>0</v>
      </c>
      <c r="P33" s="42"/>
      <c r="Q33" s="84" t="s">
        <v>57</v>
      </c>
      <c r="R33" s="249">
        <f>IF(Q33="nee",0,(J33-O33)*(tab!$C$20*tab!$C$8+tab!$D$24))</f>
        <v>0</v>
      </c>
      <c r="S33" s="249">
        <f>IF(AND(J33=0,O33=0),0,(G33-L33)*tab!$E$30+(H33-M33)*tab!$F$30+(I33-N33)*tab!$G$30)</f>
        <v>0</v>
      </c>
      <c r="T33" s="249">
        <f t="shared" si="2"/>
        <v>0</v>
      </c>
      <c r="U33" s="84" t="s">
        <v>57</v>
      </c>
      <c r="V33" s="249">
        <f>IF(U33="nee",0,(J33-O33)*(tab!$C$44))</f>
        <v>0</v>
      </c>
      <c r="W33" s="249">
        <f>IF(AND(J33=0,O33=0),0,(G33-L33)*tab!$G$44+(H33-M33)*tab!$H$44+(I33-N33)*tab!$I$44)</f>
        <v>0</v>
      </c>
      <c r="X33" s="249">
        <f t="shared" si="3"/>
        <v>0</v>
      </c>
      <c r="Y33" s="3"/>
      <c r="Z33" s="22"/>
    </row>
    <row r="34" spans="2:26" ht="12" customHeight="1" x14ac:dyDescent="0.2">
      <c r="B34" s="18"/>
      <c r="C34" s="1">
        <v>16</v>
      </c>
      <c r="D34" s="100"/>
      <c r="E34" s="101"/>
      <c r="F34" s="43"/>
      <c r="G34" s="44"/>
      <c r="H34" s="44"/>
      <c r="I34" s="44"/>
      <c r="J34" s="62">
        <f t="shared" si="0"/>
        <v>0</v>
      </c>
      <c r="K34" s="42"/>
      <c r="L34" s="44"/>
      <c r="M34" s="44"/>
      <c r="N34" s="44"/>
      <c r="O34" s="62">
        <f t="shared" si="1"/>
        <v>0</v>
      </c>
      <c r="P34" s="42"/>
      <c r="Q34" s="84" t="s">
        <v>57</v>
      </c>
      <c r="R34" s="249">
        <f>IF(Q34="nee",0,(J34-O34)*(tab!$C$20*tab!$C$8+tab!$D$24))</f>
        <v>0</v>
      </c>
      <c r="S34" s="249">
        <f>IF(AND(J34=0,O34=0),0,(G34-L34)*tab!$E$30+(H34-M34)*tab!$F$30+(I34-N34)*tab!$G$30)</f>
        <v>0</v>
      </c>
      <c r="T34" s="249">
        <f t="shared" si="2"/>
        <v>0</v>
      </c>
      <c r="U34" s="84" t="s">
        <v>57</v>
      </c>
      <c r="V34" s="249">
        <f>IF(U34="nee",0,(J34-O34)*(tab!$C$44))</f>
        <v>0</v>
      </c>
      <c r="W34" s="249">
        <f>IF(AND(J34=0,O34=0),0,(G34-L34)*tab!$G$44+(H34-M34)*tab!$H$44+(I34-N34)*tab!$I$44)</f>
        <v>0</v>
      </c>
      <c r="X34" s="249">
        <f t="shared" si="3"/>
        <v>0</v>
      </c>
      <c r="Y34" s="3"/>
      <c r="Z34" s="22"/>
    </row>
    <row r="35" spans="2:26" ht="12" customHeight="1" x14ac:dyDescent="0.2">
      <c r="B35" s="18"/>
      <c r="C35" s="1">
        <v>17</v>
      </c>
      <c r="D35" s="100"/>
      <c r="E35" s="101"/>
      <c r="F35" s="43"/>
      <c r="G35" s="44"/>
      <c r="H35" s="44"/>
      <c r="I35" s="44"/>
      <c r="J35" s="62">
        <f t="shared" si="0"/>
        <v>0</v>
      </c>
      <c r="K35" s="42"/>
      <c r="L35" s="44"/>
      <c r="M35" s="44"/>
      <c r="N35" s="44"/>
      <c r="O35" s="62">
        <f t="shared" si="1"/>
        <v>0</v>
      </c>
      <c r="P35" s="42"/>
      <c r="Q35" s="84" t="s">
        <v>57</v>
      </c>
      <c r="R35" s="249">
        <f>IF(Q35="nee",0,(J35-O35)*(tab!$C$20*tab!$C$8+tab!$D$24))</f>
        <v>0</v>
      </c>
      <c r="S35" s="249">
        <f>IF(AND(J35=0,O35=0),0,(G35-L35)*tab!$E$30+(H35-M35)*tab!$F$30+(I35-N35)*tab!$G$30)</f>
        <v>0</v>
      </c>
      <c r="T35" s="249">
        <f t="shared" si="2"/>
        <v>0</v>
      </c>
      <c r="U35" s="84" t="s">
        <v>57</v>
      </c>
      <c r="V35" s="249">
        <f>IF(U35="nee",0,(J35-O35)*(tab!$C$44))</f>
        <v>0</v>
      </c>
      <c r="W35" s="249">
        <f>IF(AND(J35=0,O35=0),0,(G35-L35)*tab!$G$44+(H35-M35)*tab!$H$44+(I35-N35)*tab!$I$44)</f>
        <v>0</v>
      </c>
      <c r="X35" s="249">
        <f t="shared" si="3"/>
        <v>0</v>
      </c>
      <c r="Y35" s="3"/>
      <c r="Z35" s="22"/>
    </row>
    <row r="36" spans="2:26" ht="12" customHeight="1" x14ac:dyDescent="0.2">
      <c r="B36" s="18"/>
      <c r="C36" s="1">
        <v>18</v>
      </c>
      <c r="D36" s="100"/>
      <c r="E36" s="101"/>
      <c r="F36" s="43"/>
      <c r="G36" s="44"/>
      <c r="H36" s="44"/>
      <c r="I36" s="44"/>
      <c r="J36" s="62">
        <f t="shared" si="0"/>
        <v>0</v>
      </c>
      <c r="K36" s="42"/>
      <c r="L36" s="44"/>
      <c r="M36" s="44"/>
      <c r="N36" s="44"/>
      <c r="O36" s="62">
        <f t="shared" si="1"/>
        <v>0</v>
      </c>
      <c r="P36" s="42"/>
      <c r="Q36" s="84" t="s">
        <v>57</v>
      </c>
      <c r="R36" s="249">
        <f>IF(Q36="nee",0,(J36-O36)*(tab!$C$20*tab!$C$8+tab!$D$24))</f>
        <v>0</v>
      </c>
      <c r="S36" s="249">
        <f>IF(AND(J36=0,O36=0),0,(G36-L36)*tab!$E$30+(H36-M36)*tab!$F$30+(I36-N36)*tab!$G$30)</f>
        <v>0</v>
      </c>
      <c r="T36" s="249">
        <f t="shared" si="2"/>
        <v>0</v>
      </c>
      <c r="U36" s="84" t="s">
        <v>57</v>
      </c>
      <c r="V36" s="249">
        <f>IF(U36="nee",0,(J36-O36)*(tab!$C$44))</f>
        <v>0</v>
      </c>
      <c r="W36" s="249">
        <f>IF(AND(J36=0,O36=0),0,(G36-L36)*tab!$G$44+(H36-M36)*tab!$H$44+(I36-N36)*tab!$I$44)</f>
        <v>0</v>
      </c>
      <c r="X36" s="249">
        <f t="shared" si="3"/>
        <v>0</v>
      </c>
      <c r="Y36" s="3"/>
      <c r="Z36" s="22"/>
    </row>
    <row r="37" spans="2:26" ht="12" customHeight="1" x14ac:dyDescent="0.2">
      <c r="B37" s="18"/>
      <c r="C37" s="1">
        <v>19</v>
      </c>
      <c r="D37" s="100"/>
      <c r="E37" s="101"/>
      <c r="F37" s="43"/>
      <c r="G37" s="44"/>
      <c r="H37" s="44"/>
      <c r="I37" s="44"/>
      <c r="J37" s="62">
        <f t="shared" si="0"/>
        <v>0</v>
      </c>
      <c r="K37" s="42"/>
      <c r="L37" s="44"/>
      <c r="M37" s="44"/>
      <c r="N37" s="44"/>
      <c r="O37" s="62">
        <f t="shared" si="1"/>
        <v>0</v>
      </c>
      <c r="P37" s="42"/>
      <c r="Q37" s="84" t="s">
        <v>57</v>
      </c>
      <c r="R37" s="249">
        <f>IF(Q37="nee",0,(J37-O37)*(tab!$C$20*tab!$C$8+tab!$D$24))</f>
        <v>0</v>
      </c>
      <c r="S37" s="249">
        <f>IF(AND(J37=0,O37=0),0,(G37-L37)*tab!$E$30+(H37-M37)*tab!$F$30+(I37-N37)*tab!$G$30)</f>
        <v>0</v>
      </c>
      <c r="T37" s="249">
        <f t="shared" si="2"/>
        <v>0</v>
      </c>
      <c r="U37" s="84" t="s">
        <v>57</v>
      </c>
      <c r="V37" s="249">
        <f>IF(U37="nee",0,(J37-O37)*(tab!$C$44))</f>
        <v>0</v>
      </c>
      <c r="W37" s="249">
        <f>IF(AND(J37=0,O37=0),0,(G37-L37)*tab!$G$44+(H37-M37)*tab!$H$44+(I37-N37)*tab!$I$44)</f>
        <v>0</v>
      </c>
      <c r="X37" s="249">
        <f t="shared" si="3"/>
        <v>0</v>
      </c>
      <c r="Y37" s="3"/>
      <c r="Z37" s="22"/>
    </row>
    <row r="38" spans="2:26" ht="12" customHeight="1" x14ac:dyDescent="0.2">
      <c r="B38" s="18"/>
      <c r="C38" s="1">
        <v>20</v>
      </c>
      <c r="D38" s="100"/>
      <c r="E38" s="101"/>
      <c r="F38" s="43"/>
      <c r="G38" s="44"/>
      <c r="H38" s="44"/>
      <c r="I38" s="44"/>
      <c r="J38" s="62">
        <f t="shared" si="0"/>
        <v>0</v>
      </c>
      <c r="K38" s="42"/>
      <c r="L38" s="44"/>
      <c r="M38" s="44"/>
      <c r="N38" s="44"/>
      <c r="O38" s="62">
        <f t="shared" si="1"/>
        <v>0</v>
      </c>
      <c r="P38" s="42"/>
      <c r="Q38" s="84" t="s">
        <v>57</v>
      </c>
      <c r="R38" s="249">
        <f>IF(Q38="nee",0,(J38-O38)*(tab!$C$20*tab!$C$8+tab!$D$24))</f>
        <v>0</v>
      </c>
      <c r="S38" s="249">
        <f>IF(AND(J38=0,O38=0),0,(G38-L38)*tab!$E$30+(H38-M38)*tab!$F$30+(I38-N38)*tab!$G$30)</f>
        <v>0</v>
      </c>
      <c r="T38" s="249">
        <f t="shared" si="2"/>
        <v>0</v>
      </c>
      <c r="U38" s="84" t="s">
        <v>57</v>
      </c>
      <c r="V38" s="249">
        <f>IF(U38="nee",0,(J38-O38)*(tab!$C$44))</f>
        <v>0</v>
      </c>
      <c r="W38" s="249">
        <f>IF(AND(J38=0,O38=0),0,(G38-L38)*tab!$G$44+(H38-M38)*tab!$H$44+(I38-N38)*tab!$I$44)</f>
        <v>0</v>
      </c>
      <c r="X38" s="249">
        <f t="shared" si="3"/>
        <v>0</v>
      </c>
      <c r="Y38" s="3"/>
      <c r="Z38" s="22"/>
    </row>
    <row r="39" spans="2:26" ht="12" customHeight="1" x14ac:dyDescent="0.2">
      <c r="B39" s="18"/>
      <c r="C39" s="1">
        <v>21</v>
      </c>
      <c r="D39" s="100"/>
      <c r="E39" s="101"/>
      <c r="F39" s="43"/>
      <c r="G39" s="44"/>
      <c r="H39" s="44"/>
      <c r="I39" s="44"/>
      <c r="J39" s="62">
        <f t="shared" si="0"/>
        <v>0</v>
      </c>
      <c r="K39" s="42"/>
      <c r="L39" s="44"/>
      <c r="M39" s="44"/>
      <c r="N39" s="44"/>
      <c r="O39" s="62">
        <f t="shared" si="1"/>
        <v>0</v>
      </c>
      <c r="P39" s="42"/>
      <c r="Q39" s="84" t="s">
        <v>57</v>
      </c>
      <c r="R39" s="249">
        <f>IF(Q39="nee",0,(J39-O39)*(tab!$C$20*tab!$C$8+tab!$D$24))</f>
        <v>0</v>
      </c>
      <c r="S39" s="249">
        <f>IF(AND(J39=0,O39=0),0,(G39-L39)*tab!$E$30+(H39-M39)*tab!$F$30+(I39-N39)*tab!$G$30)</f>
        <v>0</v>
      </c>
      <c r="T39" s="249">
        <f t="shared" si="2"/>
        <v>0</v>
      </c>
      <c r="U39" s="84" t="s">
        <v>57</v>
      </c>
      <c r="V39" s="249">
        <f>IF(U39="nee",0,(J39-O39)*(tab!$C$44))</f>
        <v>0</v>
      </c>
      <c r="W39" s="249">
        <f>IF(AND(J39=0,O39=0),0,(G39-L39)*tab!$G$44+(H39-M39)*tab!$H$44+(I39-N39)*tab!$I$44)</f>
        <v>0</v>
      </c>
      <c r="X39" s="249">
        <f t="shared" si="3"/>
        <v>0</v>
      </c>
      <c r="Y39" s="3"/>
      <c r="Z39" s="22"/>
    </row>
    <row r="40" spans="2:26" ht="12" customHeight="1" x14ac:dyDescent="0.2">
      <c r="B40" s="18"/>
      <c r="C40" s="1">
        <v>22</v>
      </c>
      <c r="D40" s="100"/>
      <c r="E40" s="100"/>
      <c r="F40" s="43"/>
      <c r="G40" s="44"/>
      <c r="H40" s="44"/>
      <c r="I40" s="44"/>
      <c r="J40" s="62">
        <f t="shared" si="0"/>
        <v>0</v>
      </c>
      <c r="K40" s="42"/>
      <c r="L40" s="44"/>
      <c r="M40" s="44"/>
      <c r="N40" s="44"/>
      <c r="O40" s="62">
        <f t="shared" si="1"/>
        <v>0</v>
      </c>
      <c r="P40" s="42"/>
      <c r="Q40" s="84" t="s">
        <v>57</v>
      </c>
      <c r="R40" s="249">
        <f>IF(Q40="nee",0,(J40-O40)*(tab!$C$20*tab!$C$8+tab!$D$24))</f>
        <v>0</v>
      </c>
      <c r="S40" s="249">
        <f>IF(AND(J40=0,O40=0),0,(G40-L40)*tab!$E$30+(H40-M40)*tab!$F$30+(I40-N40)*tab!$G$30)</f>
        <v>0</v>
      </c>
      <c r="T40" s="249">
        <f t="shared" si="2"/>
        <v>0</v>
      </c>
      <c r="U40" s="84" t="s">
        <v>57</v>
      </c>
      <c r="V40" s="249">
        <f>IF(U40="nee",0,(J40-O40)*(tab!$C$44))</f>
        <v>0</v>
      </c>
      <c r="W40" s="249">
        <f>IF(AND(J40=0,O40=0),0,(G40-L40)*tab!$G$44+(H40-M40)*tab!$H$44+(I40-N40)*tab!$I$44)</f>
        <v>0</v>
      </c>
      <c r="X40" s="249">
        <f t="shared" si="3"/>
        <v>0</v>
      </c>
      <c r="Y40" s="3"/>
      <c r="Z40" s="22"/>
    </row>
    <row r="41" spans="2:26" ht="12" customHeight="1" x14ac:dyDescent="0.2">
      <c r="B41" s="18"/>
      <c r="C41" s="1">
        <v>23</v>
      </c>
      <c r="D41" s="100"/>
      <c r="E41" s="100"/>
      <c r="F41" s="43"/>
      <c r="G41" s="44"/>
      <c r="H41" s="44"/>
      <c r="I41" s="44"/>
      <c r="J41" s="62">
        <f t="shared" si="0"/>
        <v>0</v>
      </c>
      <c r="K41" s="42"/>
      <c r="L41" s="44"/>
      <c r="M41" s="44"/>
      <c r="N41" s="44"/>
      <c r="O41" s="62">
        <f t="shared" si="1"/>
        <v>0</v>
      </c>
      <c r="P41" s="42"/>
      <c r="Q41" s="84" t="s">
        <v>57</v>
      </c>
      <c r="R41" s="249">
        <f>IF(Q41="nee",0,(J41-O41)*(tab!$C$20*tab!$C$8+tab!$D$24))</f>
        <v>0</v>
      </c>
      <c r="S41" s="249">
        <f>IF(AND(J41=0,O41=0),0,(G41-L41)*tab!$E$30+(H41-M41)*tab!$F$30+(I41-N41)*tab!$G$30)</f>
        <v>0</v>
      </c>
      <c r="T41" s="249">
        <f t="shared" si="2"/>
        <v>0</v>
      </c>
      <c r="U41" s="84" t="s">
        <v>57</v>
      </c>
      <c r="V41" s="249">
        <f>IF(U41="nee",0,(J41-O41)*(tab!$C$44))</f>
        <v>0</v>
      </c>
      <c r="W41" s="249">
        <f>IF(AND(J41=0,O41=0),0,(G41-L41)*tab!$G$44+(H41-M41)*tab!$H$44+(I41-N41)*tab!$I$44)</f>
        <v>0</v>
      </c>
      <c r="X41" s="249">
        <f t="shared" si="3"/>
        <v>0</v>
      </c>
      <c r="Y41" s="3"/>
      <c r="Z41" s="22"/>
    </row>
    <row r="42" spans="2:26" ht="12" customHeight="1" x14ac:dyDescent="0.2">
      <c r="B42" s="18"/>
      <c r="C42" s="1">
        <v>24</v>
      </c>
      <c r="D42" s="100"/>
      <c r="E42" s="100"/>
      <c r="F42" s="43"/>
      <c r="G42" s="44"/>
      <c r="H42" s="44"/>
      <c r="I42" s="44"/>
      <c r="J42" s="62">
        <f t="shared" si="0"/>
        <v>0</v>
      </c>
      <c r="K42" s="42"/>
      <c r="L42" s="44"/>
      <c r="M42" s="44"/>
      <c r="N42" s="44"/>
      <c r="O42" s="62">
        <f t="shared" si="1"/>
        <v>0</v>
      </c>
      <c r="P42" s="42"/>
      <c r="Q42" s="84" t="s">
        <v>57</v>
      </c>
      <c r="R42" s="249">
        <f>IF(Q42="nee",0,(J42-O42)*(tab!$C$20*tab!$C$8+tab!$D$24))</f>
        <v>0</v>
      </c>
      <c r="S42" s="249">
        <f>IF(AND(J42=0,O42=0),0,(G42-L42)*tab!$E$30+(H42-M42)*tab!$F$30+(I42-N42)*tab!$G$30)</f>
        <v>0</v>
      </c>
      <c r="T42" s="249">
        <f t="shared" si="2"/>
        <v>0</v>
      </c>
      <c r="U42" s="84" t="s">
        <v>57</v>
      </c>
      <c r="V42" s="249">
        <f>IF(U42="nee",0,(J42-O42)*(tab!$C$44))</f>
        <v>0</v>
      </c>
      <c r="W42" s="249">
        <f>IF(AND(J42=0,O42=0),0,(G42-L42)*tab!$G$44+(H42-M42)*tab!$H$44+(I42-N42)*tab!$I$44)</f>
        <v>0</v>
      </c>
      <c r="X42" s="249">
        <f t="shared" si="3"/>
        <v>0</v>
      </c>
      <c r="Y42" s="3"/>
      <c r="Z42" s="22"/>
    </row>
    <row r="43" spans="2:26" ht="12" customHeight="1" x14ac:dyDescent="0.2">
      <c r="B43" s="18"/>
      <c r="C43" s="1">
        <v>25</v>
      </c>
      <c r="D43" s="100"/>
      <c r="E43" s="100"/>
      <c r="F43" s="43"/>
      <c r="G43" s="44"/>
      <c r="H43" s="44"/>
      <c r="I43" s="44"/>
      <c r="J43" s="62">
        <f t="shared" si="0"/>
        <v>0</v>
      </c>
      <c r="K43" s="42"/>
      <c r="L43" s="44"/>
      <c r="M43" s="44"/>
      <c r="N43" s="44"/>
      <c r="O43" s="62">
        <f t="shared" si="1"/>
        <v>0</v>
      </c>
      <c r="P43" s="42"/>
      <c r="Q43" s="84" t="s">
        <v>57</v>
      </c>
      <c r="R43" s="249">
        <f>IF(Q43="nee",0,(J43-O43)*(tab!$C$20*tab!$C$8+tab!$D$24))</f>
        <v>0</v>
      </c>
      <c r="S43" s="249">
        <f>IF(AND(J43=0,O43=0),0,(G43-L43)*tab!$E$30+(H43-M43)*tab!$F$30+(I43-N43)*tab!$G$30)</f>
        <v>0</v>
      </c>
      <c r="T43" s="249">
        <f t="shared" si="2"/>
        <v>0</v>
      </c>
      <c r="U43" s="84" t="s">
        <v>57</v>
      </c>
      <c r="V43" s="249">
        <f>IF(U43="nee",0,(J43-O43)*(tab!$C$44))</f>
        <v>0</v>
      </c>
      <c r="W43" s="249">
        <f>IF(AND(J43=0,O43=0),0,(G43-L43)*tab!$G$44+(H43-M43)*tab!$H$44+(I43-N43)*tab!$I$44)</f>
        <v>0</v>
      </c>
      <c r="X43" s="249">
        <f t="shared" si="3"/>
        <v>0</v>
      </c>
      <c r="Y43" s="3"/>
      <c r="Z43" s="22"/>
    </row>
    <row r="44" spans="2:26" ht="12" customHeight="1" x14ac:dyDescent="0.2">
      <c r="B44" s="18"/>
      <c r="C44" s="1">
        <v>26</v>
      </c>
      <c r="D44" s="100"/>
      <c r="E44" s="100"/>
      <c r="F44" s="43"/>
      <c r="G44" s="44"/>
      <c r="H44" s="44"/>
      <c r="I44" s="44"/>
      <c r="J44" s="62">
        <f t="shared" si="0"/>
        <v>0</v>
      </c>
      <c r="K44" s="42"/>
      <c r="L44" s="44"/>
      <c r="M44" s="44"/>
      <c r="N44" s="44"/>
      <c r="O44" s="62">
        <f t="shared" si="1"/>
        <v>0</v>
      </c>
      <c r="P44" s="42"/>
      <c r="Q44" s="84" t="s">
        <v>57</v>
      </c>
      <c r="R44" s="249">
        <f>IF(Q44="nee",0,(J44-O44)*(tab!$C$20*tab!$C$8+tab!$D$24))</f>
        <v>0</v>
      </c>
      <c r="S44" s="249">
        <f>IF(AND(J44=0,O44=0),0,(G44-L44)*tab!$E$30+(H44-M44)*tab!$F$30+(I44-N44)*tab!$G$30)</f>
        <v>0</v>
      </c>
      <c r="T44" s="249">
        <f t="shared" si="2"/>
        <v>0</v>
      </c>
      <c r="U44" s="84" t="s">
        <v>57</v>
      </c>
      <c r="V44" s="249">
        <f>IF(U44="nee",0,(J44-O44)*(tab!$C$44))</f>
        <v>0</v>
      </c>
      <c r="W44" s="249">
        <f>IF(AND(J44=0,O44=0),0,(G44-L44)*tab!$G$44+(H44-M44)*tab!$H$44+(I44-N44)*tab!$I$44)</f>
        <v>0</v>
      </c>
      <c r="X44" s="249">
        <f t="shared" si="3"/>
        <v>0</v>
      </c>
      <c r="Y44" s="3"/>
      <c r="Z44" s="22"/>
    </row>
    <row r="45" spans="2:26" ht="12" customHeight="1" x14ac:dyDescent="0.2">
      <c r="B45" s="18"/>
      <c r="C45" s="1">
        <v>27</v>
      </c>
      <c r="D45" s="100"/>
      <c r="E45" s="100"/>
      <c r="F45" s="43"/>
      <c r="G45" s="44"/>
      <c r="H45" s="44"/>
      <c r="I45" s="44"/>
      <c r="J45" s="62">
        <f t="shared" si="0"/>
        <v>0</v>
      </c>
      <c r="K45" s="42"/>
      <c r="L45" s="44"/>
      <c r="M45" s="44"/>
      <c r="N45" s="44"/>
      <c r="O45" s="62">
        <f t="shared" si="1"/>
        <v>0</v>
      </c>
      <c r="P45" s="42"/>
      <c r="Q45" s="84" t="s">
        <v>57</v>
      </c>
      <c r="R45" s="249">
        <f>IF(Q45="nee",0,(J45-O45)*(tab!$C$20*tab!$C$8+tab!$D$24))</f>
        <v>0</v>
      </c>
      <c r="S45" s="249">
        <f>IF(AND(J45=0,O45=0),0,(G45-L45)*tab!$E$30+(H45-M45)*tab!$F$30+(I45-N45)*tab!$G$30)</f>
        <v>0</v>
      </c>
      <c r="T45" s="249">
        <f t="shared" si="2"/>
        <v>0</v>
      </c>
      <c r="U45" s="84" t="s">
        <v>57</v>
      </c>
      <c r="V45" s="249">
        <f>IF(U45="nee",0,(J45-O45)*(tab!$C$44))</f>
        <v>0</v>
      </c>
      <c r="W45" s="249">
        <f>IF(AND(J45=0,O45=0),0,(G45-L45)*tab!$G$44+(H45-M45)*tab!$H$44+(I45-N45)*tab!$I$44)</f>
        <v>0</v>
      </c>
      <c r="X45" s="249">
        <f t="shared" si="3"/>
        <v>0</v>
      </c>
      <c r="Y45" s="3"/>
      <c r="Z45" s="22"/>
    </row>
    <row r="46" spans="2:26" ht="12" customHeight="1" x14ac:dyDescent="0.2">
      <c r="B46" s="18"/>
      <c r="C46" s="1">
        <v>28</v>
      </c>
      <c r="D46" s="100"/>
      <c r="E46" s="100"/>
      <c r="F46" s="43"/>
      <c r="G46" s="44"/>
      <c r="H46" s="44"/>
      <c r="I46" s="44"/>
      <c r="J46" s="62">
        <f t="shared" si="0"/>
        <v>0</v>
      </c>
      <c r="K46" s="42"/>
      <c r="L46" s="44"/>
      <c r="M46" s="44"/>
      <c r="N46" s="44"/>
      <c r="O46" s="62">
        <f t="shared" si="1"/>
        <v>0</v>
      </c>
      <c r="P46" s="42"/>
      <c r="Q46" s="84" t="s">
        <v>57</v>
      </c>
      <c r="R46" s="249">
        <f>IF(Q46="nee",0,(J46-O46)*(tab!$C$20*tab!$C$8+tab!$D$24))</f>
        <v>0</v>
      </c>
      <c r="S46" s="249">
        <f>IF(AND(J46=0,O46=0),0,(G46-L46)*tab!$E$30+(H46-M46)*tab!$F$30+(I46-N46)*tab!$G$30)</f>
        <v>0</v>
      </c>
      <c r="T46" s="249">
        <f t="shared" si="2"/>
        <v>0</v>
      </c>
      <c r="U46" s="84" t="s">
        <v>57</v>
      </c>
      <c r="V46" s="249">
        <f>IF(U46="nee",0,(J46-O46)*(tab!$C$44))</f>
        <v>0</v>
      </c>
      <c r="W46" s="249">
        <f>IF(AND(J46=0,O46=0),0,(G46-L46)*tab!$G$44+(H46-M46)*tab!$H$44+(I46-N46)*tab!$I$44)</f>
        <v>0</v>
      </c>
      <c r="X46" s="249">
        <f t="shared" si="3"/>
        <v>0</v>
      </c>
      <c r="Y46" s="3"/>
      <c r="Z46" s="22"/>
    </row>
    <row r="47" spans="2:26" ht="12" customHeight="1" x14ac:dyDescent="0.2">
      <c r="B47" s="18"/>
      <c r="C47" s="1">
        <v>29</v>
      </c>
      <c r="D47" s="100"/>
      <c r="E47" s="100"/>
      <c r="F47" s="43"/>
      <c r="G47" s="44"/>
      <c r="H47" s="44"/>
      <c r="I47" s="44"/>
      <c r="J47" s="62">
        <f t="shared" si="0"/>
        <v>0</v>
      </c>
      <c r="K47" s="42"/>
      <c r="L47" s="44"/>
      <c r="M47" s="44"/>
      <c r="N47" s="44"/>
      <c r="O47" s="62">
        <f t="shared" si="1"/>
        <v>0</v>
      </c>
      <c r="P47" s="42"/>
      <c r="Q47" s="84" t="s">
        <v>57</v>
      </c>
      <c r="R47" s="249">
        <f>IF(Q47="nee",0,(J47-O47)*(tab!$C$20*tab!$C$8+tab!$D$24))</f>
        <v>0</v>
      </c>
      <c r="S47" s="249">
        <f>IF(AND(J47=0,O47=0),0,(G47-L47)*tab!$E$30+(H47-M47)*tab!$F$30+(I47-N47)*tab!$G$30)</f>
        <v>0</v>
      </c>
      <c r="T47" s="249">
        <f t="shared" si="2"/>
        <v>0</v>
      </c>
      <c r="U47" s="84" t="s">
        <v>57</v>
      </c>
      <c r="V47" s="249">
        <f>IF(U47="nee",0,(J47-O47)*(tab!$C$44))</f>
        <v>0</v>
      </c>
      <c r="W47" s="249">
        <f>IF(AND(J47=0,O47=0),0,(G47-L47)*tab!$G$44+(H47-M47)*tab!$H$44+(I47-N47)*tab!$I$44)</f>
        <v>0</v>
      </c>
      <c r="X47" s="249">
        <f t="shared" si="3"/>
        <v>0</v>
      </c>
      <c r="Y47" s="3"/>
      <c r="Z47" s="22"/>
    </row>
    <row r="48" spans="2:26" ht="12" customHeight="1" x14ac:dyDescent="0.2">
      <c r="B48" s="18"/>
      <c r="C48" s="1">
        <v>30</v>
      </c>
      <c r="D48" s="100"/>
      <c r="E48" s="100"/>
      <c r="F48" s="43"/>
      <c r="G48" s="44"/>
      <c r="H48" s="44"/>
      <c r="I48" s="44"/>
      <c r="J48" s="62">
        <f t="shared" si="0"/>
        <v>0</v>
      </c>
      <c r="K48" s="42"/>
      <c r="L48" s="44"/>
      <c r="M48" s="44"/>
      <c r="N48" s="44"/>
      <c r="O48" s="62">
        <f t="shared" si="1"/>
        <v>0</v>
      </c>
      <c r="P48" s="42"/>
      <c r="Q48" s="84" t="s">
        <v>57</v>
      </c>
      <c r="R48" s="249">
        <f>IF(Q48="nee",0,(J48-O48)*(tab!$C$20*tab!$C$8+tab!$D$24))</f>
        <v>0</v>
      </c>
      <c r="S48" s="249">
        <f>IF(AND(J48=0,O48=0),0,(G48-L48)*tab!$E$30+(H48-M48)*tab!$F$30+(I48-N48)*tab!$G$30)</f>
        <v>0</v>
      </c>
      <c r="T48" s="249">
        <f t="shared" si="2"/>
        <v>0</v>
      </c>
      <c r="U48" s="84" t="s">
        <v>57</v>
      </c>
      <c r="V48" s="249">
        <f>IF(U48="nee",0,(J48-O48)*(tab!$C$44))</f>
        <v>0</v>
      </c>
      <c r="W48" s="249">
        <f>IF(AND(J48=0,O48=0),0,(G48-L48)*tab!$G$44+(H48-M48)*tab!$H$44+(I48-N48)*tab!$I$44)</f>
        <v>0</v>
      </c>
      <c r="X48" s="249">
        <f t="shared" si="3"/>
        <v>0</v>
      </c>
      <c r="Y48" s="3"/>
      <c r="Z48" s="22"/>
    </row>
    <row r="49" spans="2:26" s="89" customFormat="1" ht="12" customHeight="1" x14ac:dyDescent="0.2">
      <c r="B49" s="73"/>
      <c r="C49" s="67"/>
      <c r="D49" s="78"/>
      <c r="E49" s="78"/>
      <c r="F49" s="93"/>
      <c r="G49" s="94">
        <f>SUM(G19:G44)</f>
        <v>22</v>
      </c>
      <c r="H49" s="94">
        <f>SUM(H19:H44)</f>
        <v>2</v>
      </c>
      <c r="I49" s="94">
        <f>SUM(I19:I44)</f>
        <v>2</v>
      </c>
      <c r="J49" s="94">
        <f>SUM(J19:J44)</f>
        <v>26</v>
      </c>
      <c r="K49" s="95"/>
      <c r="L49" s="94">
        <f>SUM(L19:L44)</f>
        <v>10</v>
      </c>
      <c r="M49" s="94">
        <f>SUM(M19:M44)</f>
        <v>1</v>
      </c>
      <c r="N49" s="94">
        <f>SUM(N19:N44)</f>
        <v>1</v>
      </c>
      <c r="O49" s="94">
        <f>SUM(O19:O44)</f>
        <v>12</v>
      </c>
      <c r="P49" s="95"/>
      <c r="Q49" s="95"/>
      <c r="R49" s="250"/>
      <c r="S49" s="250"/>
      <c r="T49" s="251">
        <f t="shared" ref="T49" si="4">SUM(T19:T48)</f>
        <v>192778.06240900001</v>
      </c>
      <c r="U49" s="95"/>
      <c r="V49" s="250"/>
      <c r="W49" s="250"/>
      <c r="X49" s="251">
        <f t="shared" ref="X49" si="5">SUM(X19:X48)</f>
        <v>20096.3</v>
      </c>
      <c r="Y49" s="70"/>
      <c r="Z49" s="71"/>
    </row>
    <row r="50" spans="2:26" ht="12" customHeight="1" x14ac:dyDescent="0.2">
      <c r="B50" s="18"/>
      <c r="C50" s="1"/>
      <c r="D50" s="38"/>
      <c r="E50" s="3"/>
      <c r="F50" s="3"/>
      <c r="G50" s="42"/>
      <c r="H50" s="42"/>
      <c r="I50" s="42"/>
      <c r="J50" s="42"/>
      <c r="K50" s="42"/>
      <c r="L50" s="42"/>
      <c r="M50" s="42"/>
      <c r="N50" s="42"/>
      <c r="O50" s="42"/>
      <c r="P50" s="42"/>
      <c r="Q50" s="42"/>
      <c r="R50" s="244"/>
      <c r="S50" s="244"/>
      <c r="T50" s="244"/>
      <c r="U50" s="42"/>
      <c r="V50" s="244"/>
      <c r="W50" s="244"/>
      <c r="X50" s="244"/>
      <c r="Y50" s="3"/>
      <c r="Z50" s="22"/>
    </row>
    <row r="51" spans="2:26" s="177" customFormat="1" ht="12" customHeight="1" x14ac:dyDescent="0.2">
      <c r="B51" s="63"/>
      <c r="C51" s="174"/>
      <c r="D51" s="173" t="s">
        <v>65</v>
      </c>
      <c r="E51" s="25"/>
      <c r="F51" s="25"/>
      <c r="G51" s="26"/>
      <c r="H51" s="27"/>
      <c r="I51" s="27"/>
      <c r="J51" s="28"/>
      <c r="K51" s="28"/>
      <c r="L51" s="26"/>
      <c r="M51" s="27"/>
      <c r="N51" s="104"/>
      <c r="O51" s="178"/>
      <c r="P51" s="178"/>
      <c r="Q51" s="178"/>
      <c r="R51" s="252"/>
      <c r="S51" s="252"/>
      <c r="T51" s="252"/>
      <c r="U51" s="178"/>
      <c r="V51" s="252"/>
      <c r="W51" s="252"/>
      <c r="X51" s="252"/>
      <c r="Y51" s="6"/>
      <c r="Z51" s="64"/>
    </row>
    <row r="52" spans="2:26" ht="12" customHeight="1" x14ac:dyDescent="0.2">
      <c r="B52" s="18"/>
      <c r="C52" s="87"/>
      <c r="D52" s="38" t="s">
        <v>59</v>
      </c>
      <c r="E52" s="26"/>
      <c r="F52" s="25"/>
      <c r="G52" s="32" t="s">
        <v>109</v>
      </c>
      <c r="H52" s="28"/>
      <c r="I52" s="28"/>
      <c r="J52" s="28"/>
      <c r="K52" s="28"/>
      <c r="L52" s="32" t="s">
        <v>110</v>
      </c>
      <c r="M52" s="28"/>
      <c r="N52" s="28"/>
      <c r="O52" s="39"/>
      <c r="P52" s="39"/>
      <c r="Q52" s="40"/>
      <c r="R52" s="246" t="s">
        <v>60</v>
      </c>
      <c r="S52" s="246"/>
      <c r="T52" s="253" t="s">
        <v>61</v>
      </c>
      <c r="U52" s="74"/>
      <c r="V52" s="253"/>
      <c r="W52" s="253"/>
      <c r="X52" s="253"/>
      <c r="Y52" s="48"/>
      <c r="Z52" s="17"/>
    </row>
    <row r="53" spans="2:26" ht="12" customHeight="1" x14ac:dyDescent="0.2">
      <c r="B53" s="18"/>
      <c r="C53" s="1"/>
      <c r="D53" s="38" t="s">
        <v>62</v>
      </c>
      <c r="E53" s="32" t="s">
        <v>63</v>
      </c>
      <c r="F53" s="38"/>
      <c r="G53" s="216" t="s">
        <v>17</v>
      </c>
      <c r="H53" s="216" t="s">
        <v>18</v>
      </c>
      <c r="I53" s="216" t="s">
        <v>19</v>
      </c>
      <c r="J53" s="42" t="s">
        <v>64</v>
      </c>
      <c r="K53" s="42"/>
      <c r="L53" s="42" t="s">
        <v>17</v>
      </c>
      <c r="M53" s="42" t="s">
        <v>18</v>
      </c>
      <c r="N53" s="42" t="s">
        <v>19</v>
      </c>
      <c r="O53" s="42" t="s">
        <v>64</v>
      </c>
      <c r="P53" s="42"/>
      <c r="Q53" s="42"/>
      <c r="R53" s="244" t="s">
        <v>69</v>
      </c>
      <c r="S53" s="244" t="s">
        <v>70</v>
      </c>
      <c r="T53" s="248" t="s">
        <v>103</v>
      </c>
      <c r="U53" s="68"/>
      <c r="V53" s="248"/>
      <c r="W53" s="248"/>
      <c r="X53" s="248"/>
      <c r="Y53" s="3"/>
      <c r="Z53" s="22"/>
    </row>
    <row r="54" spans="2:26" ht="12" customHeight="1" x14ac:dyDescent="0.2">
      <c r="B54" s="18"/>
      <c r="C54" s="1">
        <v>1</v>
      </c>
      <c r="D54" s="100" t="str">
        <f>+D19</f>
        <v>A</v>
      </c>
      <c r="E54" s="101" t="str">
        <f>+E19</f>
        <v>PO5301</v>
      </c>
      <c r="F54" s="214"/>
      <c r="G54" s="218">
        <v>2</v>
      </c>
      <c r="H54" s="219">
        <v>0</v>
      </c>
      <c r="I54" s="220">
        <v>0</v>
      </c>
      <c r="J54" s="215">
        <f>SUM(G54:I54)</f>
        <v>2</v>
      </c>
      <c r="K54" s="42"/>
      <c r="L54" s="221">
        <v>0</v>
      </c>
      <c r="M54" s="217">
        <v>0</v>
      </c>
      <c r="N54" s="222">
        <v>0</v>
      </c>
      <c r="O54" s="62">
        <f>SUM(L54:N54)</f>
        <v>0</v>
      </c>
      <c r="P54" s="42"/>
      <c r="Q54" s="84" t="str">
        <f>+Q19</f>
        <v>ja</v>
      </c>
      <c r="R54" s="249">
        <f>IF(Q54="nee",0,(J54-O54)*(tab!$C$20*tab!$C$8+tab!$D$24))</f>
        <v>7871.3097699999998</v>
      </c>
      <c r="S54" s="249">
        <f>IF(AND(J54=0,O54=0),0,(G54-L54)*tab!$E$31+(H54-M54)*tab!$F$31+(I54-N54)*tab!$G$31)</f>
        <v>15916.761343999999</v>
      </c>
      <c r="T54" s="249">
        <f t="shared" ref="T54:T55" si="6">IF(SUM(R54:S54)&lt;0,0,SUM(R54:S54))</f>
        <v>23788.071113999998</v>
      </c>
      <c r="U54" s="84" t="s">
        <v>57</v>
      </c>
      <c r="V54" s="249">
        <f>IF(U54="nee",0,(J54-O54)*(tab!$C$45))</f>
        <v>1118.46</v>
      </c>
      <c r="W54" s="249">
        <f>IF(AND(J54=0,O54=0),0,(G54-L54)*tab!$G$45+(H54-M54)*tab!$H$45+(I54-N54)*tab!$I$45)</f>
        <v>1568.8</v>
      </c>
      <c r="X54" s="249">
        <f>IF(SUM(V54:W54)&lt;0,0,SUM(V54:W54))</f>
        <v>2687.26</v>
      </c>
      <c r="Y54" s="3"/>
      <c r="Z54" s="22"/>
    </row>
    <row r="55" spans="2:26" ht="12" customHeight="1" x14ac:dyDescent="0.2">
      <c r="B55" s="18"/>
      <c r="C55" s="1">
        <v>2</v>
      </c>
      <c r="D55" s="100" t="str">
        <f t="shared" ref="D55:E83" si="7">+D20</f>
        <v xml:space="preserve">B </v>
      </c>
      <c r="E55" s="101" t="str">
        <f t="shared" si="7"/>
        <v>PO5302</v>
      </c>
      <c r="F55" s="214"/>
      <c r="G55" s="221">
        <v>13</v>
      </c>
      <c r="H55" s="217">
        <v>0</v>
      </c>
      <c r="I55" s="222">
        <v>0</v>
      </c>
      <c r="J55" s="215">
        <f t="shared" ref="J55:J83" si="8">SUM(G55:I55)</f>
        <v>13</v>
      </c>
      <c r="K55" s="42"/>
      <c r="L55" s="221">
        <v>10</v>
      </c>
      <c r="M55" s="217">
        <v>0</v>
      </c>
      <c r="N55" s="222">
        <v>0</v>
      </c>
      <c r="O55" s="62">
        <f t="shared" ref="O55:O83" si="9">SUM(L55:N55)</f>
        <v>10</v>
      </c>
      <c r="P55" s="42"/>
      <c r="Q55" s="84" t="str">
        <f t="shared" ref="Q55:Q83" si="10">+Q20</f>
        <v>ja</v>
      </c>
      <c r="R55" s="249">
        <f>IF(Q55="nee",0,(J55-O55)*(tab!$C$20*tab!$C$8+tab!$D$24))</f>
        <v>11806.964655</v>
      </c>
      <c r="S55" s="249">
        <f>IF(AND(J55=0,O55=0),0,(G55-L55)*tab!$E$31+(H55-M55)*tab!$F$31+(I55-N55)*tab!$G$31)</f>
        <v>23875.142015999998</v>
      </c>
      <c r="T55" s="249">
        <f t="shared" si="6"/>
        <v>35682.106671000001</v>
      </c>
      <c r="U55" s="84" t="s">
        <v>57</v>
      </c>
      <c r="V55" s="249">
        <f>IF(U55="nee",0,(J55-O55)*(tab!$C$45))</f>
        <v>1677.69</v>
      </c>
      <c r="W55" s="249">
        <f>IF(AND(J55=0,O55=0),0,(G55-L55)*tab!$G$45+(H55-M55)*tab!$H$45+(I55-N55)*tab!$I$45)</f>
        <v>2353.1999999999998</v>
      </c>
      <c r="X55" s="249">
        <f t="shared" ref="X55:X83" si="11">IF(SUM(V55:W55)&lt;0,0,SUM(V55:W55))</f>
        <v>4030.89</v>
      </c>
      <c r="Y55" s="3"/>
      <c r="Z55" s="22"/>
    </row>
    <row r="56" spans="2:26" ht="12" customHeight="1" x14ac:dyDescent="0.2">
      <c r="B56" s="18"/>
      <c r="C56" s="1">
        <v>3</v>
      </c>
      <c r="D56" s="100" t="s">
        <v>92</v>
      </c>
      <c r="E56" s="101" t="s">
        <v>134</v>
      </c>
      <c r="F56" s="214"/>
      <c r="G56" s="221">
        <v>0</v>
      </c>
      <c r="H56" s="217">
        <v>0</v>
      </c>
      <c r="I56" s="222">
        <v>0</v>
      </c>
      <c r="J56" s="215">
        <f t="shared" si="8"/>
        <v>0</v>
      </c>
      <c r="K56" s="42"/>
      <c r="L56" s="221">
        <v>0</v>
      </c>
      <c r="M56" s="217">
        <v>0</v>
      </c>
      <c r="N56" s="222">
        <v>0</v>
      </c>
      <c r="O56" s="62">
        <f t="shared" si="9"/>
        <v>0</v>
      </c>
      <c r="P56" s="42"/>
      <c r="Q56" s="84" t="str">
        <f t="shared" si="10"/>
        <v>ja</v>
      </c>
      <c r="R56" s="249">
        <f>IF(Q56="nee",0,(J56-O56)*(tab!$C$20*tab!$C$8+tab!$D$24))</f>
        <v>0</v>
      </c>
      <c r="S56" s="249">
        <f>IF(AND(J56=0,O56=0),0,(G56-L56)*tab!$E$31+(H56-M56)*tab!$F$31+(I56-N56)*tab!$G$31)</f>
        <v>0</v>
      </c>
      <c r="T56" s="249">
        <f>IF(SUM(R56:S56)&lt;0,0,SUM(R56:S56))</f>
        <v>0</v>
      </c>
      <c r="U56" s="84" t="s">
        <v>57</v>
      </c>
      <c r="V56" s="249">
        <f>IF(U56="nee",0,(J56-O56)*(tab!$C$45))</f>
        <v>0</v>
      </c>
      <c r="W56" s="249">
        <f>IF(AND(J56=0,O56=0),0,(G56-L56)*tab!$G$45+(H56-M56)*tab!$H$45+(I56-N56)*tab!$I$45)</f>
        <v>0</v>
      </c>
      <c r="X56" s="249">
        <f t="shared" si="11"/>
        <v>0</v>
      </c>
      <c r="Y56" s="3"/>
      <c r="Z56" s="22"/>
    </row>
    <row r="57" spans="2:26" ht="12" customHeight="1" x14ac:dyDescent="0.2">
      <c r="B57" s="18"/>
      <c r="C57" s="1">
        <v>4</v>
      </c>
      <c r="D57" s="100" t="s">
        <v>93</v>
      </c>
      <c r="E57" s="101" t="s">
        <v>135</v>
      </c>
      <c r="F57" s="214"/>
      <c r="G57" s="221">
        <v>1</v>
      </c>
      <c r="H57" s="217">
        <v>0</v>
      </c>
      <c r="I57" s="222">
        <v>0</v>
      </c>
      <c r="J57" s="215">
        <f t="shared" si="8"/>
        <v>1</v>
      </c>
      <c r="K57" s="42"/>
      <c r="L57" s="221">
        <v>0</v>
      </c>
      <c r="M57" s="217">
        <v>0</v>
      </c>
      <c r="N57" s="222">
        <v>0</v>
      </c>
      <c r="O57" s="62">
        <f t="shared" si="9"/>
        <v>0</v>
      </c>
      <c r="P57" s="42"/>
      <c r="Q57" s="84" t="str">
        <f t="shared" si="10"/>
        <v>ja</v>
      </c>
      <c r="R57" s="249">
        <f>IF(Q57="nee",0,(J57-O57)*(tab!$C$20*tab!$C$8+tab!$D$24))</f>
        <v>3935.6548849999999</v>
      </c>
      <c r="S57" s="249">
        <f>IF(AND(J57=0,O57=0),0,(G57-L57)*tab!$E$31+(H57-M57)*tab!$F$31+(I57-N57)*tab!$G$31)</f>
        <v>7958.3806719999993</v>
      </c>
      <c r="T57" s="249">
        <f t="shared" ref="T57:T83" si="12">IF(SUM(R57:S57)&lt;0,0,SUM(R57:S57))</f>
        <v>11894.035556999999</v>
      </c>
      <c r="U57" s="84" t="s">
        <v>57</v>
      </c>
      <c r="V57" s="249">
        <f>IF(U57="nee",0,(J57-O57)*(tab!$C$45))</f>
        <v>559.23</v>
      </c>
      <c r="W57" s="249">
        <f>IF(AND(J57=0,O57=0),0,(G57-L57)*tab!$G$45+(H57-M57)*tab!$H$45+(I57-N57)*tab!$I$45)</f>
        <v>784.4</v>
      </c>
      <c r="X57" s="249">
        <f t="shared" si="11"/>
        <v>1343.63</v>
      </c>
      <c r="Y57" s="3"/>
      <c r="Z57" s="22"/>
    </row>
    <row r="58" spans="2:26" ht="12" customHeight="1" x14ac:dyDescent="0.2">
      <c r="B58" s="18"/>
      <c r="C58" s="1">
        <v>5</v>
      </c>
      <c r="D58" s="100" t="s">
        <v>94</v>
      </c>
      <c r="E58" s="101" t="s">
        <v>136</v>
      </c>
      <c r="F58" s="214"/>
      <c r="G58" s="221">
        <v>2</v>
      </c>
      <c r="H58" s="217">
        <v>0</v>
      </c>
      <c r="I58" s="222">
        <v>0</v>
      </c>
      <c r="J58" s="215">
        <f t="shared" si="8"/>
        <v>2</v>
      </c>
      <c r="K58" s="42"/>
      <c r="L58" s="221">
        <v>1</v>
      </c>
      <c r="M58" s="217">
        <v>0</v>
      </c>
      <c r="N58" s="222">
        <v>0</v>
      </c>
      <c r="O58" s="62">
        <f t="shared" si="9"/>
        <v>1</v>
      </c>
      <c r="P58" s="42"/>
      <c r="Q58" s="84" t="str">
        <f t="shared" si="10"/>
        <v>ja</v>
      </c>
      <c r="R58" s="249">
        <f>IF(Q58="nee",0,(J58-O58)*(tab!$C$20*tab!$C$8+tab!$D$24))</f>
        <v>3935.6548849999999</v>
      </c>
      <c r="S58" s="249">
        <f>IF(AND(J58=0,O58=0),0,(G58-L58)*tab!$E$31+(H58-M58)*tab!$F$31+(I58-N58)*tab!$G$31)</f>
        <v>7958.3806719999993</v>
      </c>
      <c r="T58" s="249">
        <f t="shared" si="12"/>
        <v>11894.035556999999</v>
      </c>
      <c r="U58" s="84" t="s">
        <v>57</v>
      </c>
      <c r="V58" s="249">
        <f>IF(U58="nee",0,(J58-O58)*(tab!$C$45))</f>
        <v>559.23</v>
      </c>
      <c r="W58" s="249">
        <f>IF(AND(J58=0,O58=0),0,(G58-L58)*tab!$G$45+(H58-M58)*tab!$H$45+(I58-N58)*tab!$I$45)</f>
        <v>784.4</v>
      </c>
      <c r="X58" s="249">
        <f t="shared" si="11"/>
        <v>1343.63</v>
      </c>
      <c r="Y58" s="3"/>
      <c r="Z58" s="22"/>
    </row>
    <row r="59" spans="2:26" ht="12" customHeight="1" x14ac:dyDescent="0.2">
      <c r="B59" s="18"/>
      <c r="C59" s="1">
        <v>6</v>
      </c>
      <c r="D59" s="100" t="s">
        <v>95</v>
      </c>
      <c r="E59" s="101" t="s">
        <v>137</v>
      </c>
      <c r="F59" s="214"/>
      <c r="G59" s="221">
        <v>0</v>
      </c>
      <c r="H59" s="217">
        <v>0</v>
      </c>
      <c r="I59" s="222">
        <v>0</v>
      </c>
      <c r="J59" s="215">
        <f t="shared" si="8"/>
        <v>0</v>
      </c>
      <c r="K59" s="42"/>
      <c r="L59" s="221">
        <v>0</v>
      </c>
      <c r="M59" s="217">
        <v>0</v>
      </c>
      <c r="N59" s="222">
        <v>0</v>
      </c>
      <c r="O59" s="62">
        <f t="shared" si="9"/>
        <v>0</v>
      </c>
      <c r="P59" s="42"/>
      <c r="Q59" s="84" t="str">
        <f t="shared" si="10"/>
        <v>ja</v>
      </c>
      <c r="R59" s="249">
        <f>IF(Q59="nee",0,(J59-O59)*(tab!$C$20*tab!$C$8+tab!$D$24))</f>
        <v>0</v>
      </c>
      <c r="S59" s="249">
        <f>IF(AND(J59=0,O59=0),0,(G59-L59)*tab!$E$31+(H59-M59)*tab!$F$31+(I59-N59)*tab!$G$31)</f>
        <v>0</v>
      </c>
      <c r="T59" s="249">
        <f t="shared" si="12"/>
        <v>0</v>
      </c>
      <c r="U59" s="84" t="s">
        <v>57</v>
      </c>
      <c r="V59" s="249">
        <f>IF(U59="nee",0,(J59-O59)*(tab!$C$45))</f>
        <v>0</v>
      </c>
      <c r="W59" s="249">
        <f>IF(AND(J59=0,O59=0),0,(G59-L59)*tab!$G$45+(H59-M59)*tab!$H$45+(I59-N59)*tab!$I$45)</f>
        <v>0</v>
      </c>
      <c r="X59" s="249">
        <f t="shared" si="11"/>
        <v>0</v>
      </c>
      <c r="Y59" s="3"/>
      <c r="Z59" s="22"/>
    </row>
    <row r="60" spans="2:26" ht="12" customHeight="1" x14ac:dyDescent="0.2">
      <c r="B60" s="18"/>
      <c r="C60" s="1">
        <v>7</v>
      </c>
      <c r="D60" s="100">
        <f t="shared" si="7"/>
        <v>0</v>
      </c>
      <c r="E60" s="101">
        <f t="shared" si="7"/>
        <v>0</v>
      </c>
      <c r="F60" s="43"/>
      <c r="G60" s="44"/>
      <c r="H60" s="44"/>
      <c r="I60" s="44"/>
      <c r="J60" s="62">
        <f t="shared" si="8"/>
        <v>0</v>
      </c>
      <c r="K60" s="42"/>
      <c r="L60" s="44"/>
      <c r="M60" s="44"/>
      <c r="N60" s="44"/>
      <c r="O60" s="62">
        <f t="shared" si="9"/>
        <v>0</v>
      </c>
      <c r="P60" s="42"/>
      <c r="Q60" s="84" t="str">
        <f t="shared" si="10"/>
        <v>ja</v>
      </c>
      <c r="R60" s="249">
        <f>IF(Q60="nee",0,(J60-O60)*(tab!$C$20*tab!$C$8+tab!$D$24))</f>
        <v>0</v>
      </c>
      <c r="S60" s="249">
        <f>IF(AND(J60=0,O60=0),0,(G60-L60)*tab!$E$31+(H60-M60)*tab!$F$31+(I60-N60)*tab!$G$31)</f>
        <v>0</v>
      </c>
      <c r="T60" s="249">
        <f t="shared" si="12"/>
        <v>0</v>
      </c>
      <c r="U60" s="84" t="s">
        <v>57</v>
      </c>
      <c r="V60" s="249">
        <f>IF(U60="nee",0,(J60-O60)*(tab!$C$45))</f>
        <v>0</v>
      </c>
      <c r="W60" s="249">
        <f>IF(AND(J60=0,O60=0),0,(G60-L60)*tab!$G$45+(H60-M60)*tab!$H$45+(I60-N60)*tab!$I$45)</f>
        <v>0</v>
      </c>
      <c r="X60" s="249">
        <f t="shared" si="11"/>
        <v>0</v>
      </c>
      <c r="Y60" s="3"/>
      <c r="Z60" s="22"/>
    </row>
    <row r="61" spans="2:26" ht="12" customHeight="1" x14ac:dyDescent="0.2">
      <c r="B61" s="18"/>
      <c r="C61" s="1">
        <v>8</v>
      </c>
      <c r="D61" s="100">
        <f t="shared" si="7"/>
        <v>0</v>
      </c>
      <c r="E61" s="101">
        <f t="shared" si="7"/>
        <v>0</v>
      </c>
      <c r="F61" s="43"/>
      <c r="G61" s="44"/>
      <c r="H61" s="44"/>
      <c r="I61" s="44"/>
      <c r="J61" s="62">
        <f t="shared" si="8"/>
        <v>0</v>
      </c>
      <c r="K61" s="42"/>
      <c r="L61" s="44"/>
      <c r="M61" s="44"/>
      <c r="N61" s="44"/>
      <c r="O61" s="62">
        <f t="shared" si="9"/>
        <v>0</v>
      </c>
      <c r="P61" s="42"/>
      <c r="Q61" s="84" t="str">
        <f t="shared" si="10"/>
        <v>ja</v>
      </c>
      <c r="R61" s="249">
        <f>IF(Q61="nee",0,(J61-O61)*(tab!$C$20*tab!$C$8+tab!$D$24))</f>
        <v>0</v>
      </c>
      <c r="S61" s="249">
        <f>IF(AND(J61=0,O61=0),0,(G61-L61)*tab!$E$31+(H61-M61)*tab!$F$31+(I61-N61)*tab!$G$31)</f>
        <v>0</v>
      </c>
      <c r="T61" s="249">
        <f t="shared" si="12"/>
        <v>0</v>
      </c>
      <c r="U61" s="84" t="s">
        <v>57</v>
      </c>
      <c r="V61" s="249">
        <f>IF(U61="nee",0,(J61-O61)*(tab!$C$45))</f>
        <v>0</v>
      </c>
      <c r="W61" s="249">
        <f>IF(AND(J61=0,O61=0),0,(G61-L61)*tab!$G$45+(H61-M61)*tab!$H$45+(I61-N61)*tab!$I$45)</f>
        <v>0</v>
      </c>
      <c r="X61" s="249">
        <f t="shared" si="11"/>
        <v>0</v>
      </c>
      <c r="Y61" s="3"/>
      <c r="Z61" s="22"/>
    </row>
    <row r="62" spans="2:26" ht="12" customHeight="1" x14ac:dyDescent="0.2">
      <c r="B62" s="18"/>
      <c r="C62" s="1">
        <v>9</v>
      </c>
      <c r="D62" s="100">
        <f t="shared" si="7"/>
        <v>0</v>
      </c>
      <c r="E62" s="101">
        <f t="shared" si="7"/>
        <v>0</v>
      </c>
      <c r="F62" s="43"/>
      <c r="G62" s="44"/>
      <c r="H62" s="44"/>
      <c r="I62" s="44"/>
      <c r="J62" s="62">
        <f t="shared" si="8"/>
        <v>0</v>
      </c>
      <c r="K62" s="42"/>
      <c r="L62" s="44"/>
      <c r="M62" s="44"/>
      <c r="N62" s="44"/>
      <c r="O62" s="62">
        <f t="shared" si="9"/>
        <v>0</v>
      </c>
      <c r="P62" s="42"/>
      <c r="Q62" s="84" t="str">
        <f t="shared" si="10"/>
        <v>ja</v>
      </c>
      <c r="R62" s="249">
        <f>IF(Q62="nee",0,(J62-O62)*(tab!$C$20*tab!$C$8+tab!$D$24))</f>
        <v>0</v>
      </c>
      <c r="S62" s="249">
        <f>IF(AND(J62=0,O62=0),0,(G62-L62)*tab!$E$31+(H62-M62)*tab!$F$31+(I62-N62)*tab!$G$31)</f>
        <v>0</v>
      </c>
      <c r="T62" s="249">
        <f t="shared" si="12"/>
        <v>0</v>
      </c>
      <c r="U62" s="84" t="s">
        <v>57</v>
      </c>
      <c r="V62" s="249">
        <f>IF(U62="nee",0,(J62-O62)*(tab!$C$45))</f>
        <v>0</v>
      </c>
      <c r="W62" s="249">
        <f>IF(AND(J62=0,O62=0),0,(G62-L62)*tab!$G$45+(H62-M62)*tab!$H$45+(I62-N62)*tab!$I$45)</f>
        <v>0</v>
      </c>
      <c r="X62" s="249">
        <f t="shared" si="11"/>
        <v>0</v>
      </c>
      <c r="Y62" s="3"/>
      <c r="Z62" s="22"/>
    </row>
    <row r="63" spans="2:26" ht="12" customHeight="1" x14ac:dyDescent="0.2">
      <c r="B63" s="18"/>
      <c r="C63" s="1">
        <v>10</v>
      </c>
      <c r="D63" s="100">
        <f t="shared" si="7"/>
        <v>0</v>
      </c>
      <c r="E63" s="101">
        <f t="shared" si="7"/>
        <v>0</v>
      </c>
      <c r="F63" s="43"/>
      <c r="G63" s="44"/>
      <c r="H63" s="44"/>
      <c r="I63" s="44"/>
      <c r="J63" s="62">
        <f t="shared" si="8"/>
        <v>0</v>
      </c>
      <c r="K63" s="42"/>
      <c r="L63" s="44"/>
      <c r="M63" s="44"/>
      <c r="N63" s="44"/>
      <c r="O63" s="62">
        <f t="shared" si="9"/>
        <v>0</v>
      </c>
      <c r="P63" s="42"/>
      <c r="Q63" s="84" t="str">
        <f t="shared" si="10"/>
        <v>ja</v>
      </c>
      <c r="R63" s="249">
        <f>IF(Q63="nee",0,(J63-O63)*(tab!$C$20*tab!$C$8+tab!$D$24))</f>
        <v>0</v>
      </c>
      <c r="S63" s="249">
        <f>IF(AND(J63=0,O63=0),0,(G63-L63)*tab!$E$31+(H63-M63)*tab!$F$31+(I63-N63)*tab!$G$31)</f>
        <v>0</v>
      </c>
      <c r="T63" s="249">
        <f t="shared" si="12"/>
        <v>0</v>
      </c>
      <c r="U63" s="84" t="s">
        <v>57</v>
      </c>
      <c r="V63" s="249">
        <f>IF(U63="nee",0,(J63-O63)*(tab!$C$45))</f>
        <v>0</v>
      </c>
      <c r="W63" s="249">
        <f>IF(AND(J63=0,O63=0),0,(G63-L63)*tab!$G$45+(H63-M63)*tab!$H$45+(I63-N63)*tab!$I$45)</f>
        <v>0</v>
      </c>
      <c r="X63" s="249">
        <f t="shared" si="11"/>
        <v>0</v>
      </c>
      <c r="Y63" s="3"/>
      <c r="Z63" s="22"/>
    </row>
    <row r="64" spans="2:26" ht="12" customHeight="1" x14ac:dyDescent="0.2">
      <c r="B64" s="18"/>
      <c r="C64" s="1">
        <v>11</v>
      </c>
      <c r="D64" s="100">
        <f t="shared" si="7"/>
        <v>0</v>
      </c>
      <c r="E64" s="101">
        <f t="shared" si="7"/>
        <v>0</v>
      </c>
      <c r="F64" s="43"/>
      <c r="G64" s="44"/>
      <c r="H64" s="44"/>
      <c r="I64" s="44"/>
      <c r="J64" s="62">
        <f t="shared" si="8"/>
        <v>0</v>
      </c>
      <c r="K64" s="42"/>
      <c r="L64" s="44"/>
      <c r="M64" s="44"/>
      <c r="N64" s="44"/>
      <c r="O64" s="62">
        <f t="shared" si="9"/>
        <v>0</v>
      </c>
      <c r="P64" s="42"/>
      <c r="Q64" s="84" t="str">
        <f t="shared" si="10"/>
        <v>ja</v>
      </c>
      <c r="R64" s="249">
        <f>IF(Q64="nee",0,(J64-O64)*(tab!$C$20*tab!$C$8+tab!$D$24))</f>
        <v>0</v>
      </c>
      <c r="S64" s="249">
        <f>IF(AND(J64=0,O64=0),0,(G64-L64)*tab!$E$31+(H64-M64)*tab!$F$31+(I64-N64)*tab!$G$31)</f>
        <v>0</v>
      </c>
      <c r="T64" s="249">
        <f t="shared" si="12"/>
        <v>0</v>
      </c>
      <c r="U64" s="84" t="s">
        <v>57</v>
      </c>
      <c r="V64" s="249">
        <f>IF(U64="nee",0,(J64-O64)*(tab!$C$45))</f>
        <v>0</v>
      </c>
      <c r="W64" s="249">
        <f>IF(AND(J64=0,O64=0),0,(G64-L64)*tab!$G$45+(H64-M64)*tab!$H$45+(I64-N64)*tab!$I$45)</f>
        <v>0</v>
      </c>
      <c r="X64" s="249">
        <f t="shared" si="11"/>
        <v>0</v>
      </c>
      <c r="Y64" s="3"/>
      <c r="Z64" s="22"/>
    </row>
    <row r="65" spans="2:26" ht="12" customHeight="1" x14ac:dyDescent="0.2">
      <c r="B65" s="18"/>
      <c r="C65" s="1">
        <v>12</v>
      </c>
      <c r="D65" s="100">
        <f t="shared" si="7"/>
        <v>0</v>
      </c>
      <c r="E65" s="101">
        <f t="shared" si="7"/>
        <v>0</v>
      </c>
      <c r="F65" s="43"/>
      <c r="G65" s="44"/>
      <c r="H65" s="44"/>
      <c r="I65" s="44"/>
      <c r="J65" s="62">
        <f t="shared" si="8"/>
        <v>0</v>
      </c>
      <c r="K65" s="42"/>
      <c r="L65" s="44"/>
      <c r="M65" s="44"/>
      <c r="N65" s="44"/>
      <c r="O65" s="62">
        <f t="shared" si="9"/>
        <v>0</v>
      </c>
      <c r="P65" s="42"/>
      <c r="Q65" s="84" t="str">
        <f t="shared" si="10"/>
        <v>ja</v>
      </c>
      <c r="R65" s="249">
        <f>IF(Q65="nee",0,(J65-O65)*(tab!$C$20*tab!$C$8+tab!$D$24))</f>
        <v>0</v>
      </c>
      <c r="S65" s="249">
        <f>IF(AND(J65=0,O65=0),0,(G65-L65)*tab!$E$31+(H65-M65)*tab!$F$31+(I65-N65)*tab!$G$31)</f>
        <v>0</v>
      </c>
      <c r="T65" s="249">
        <f t="shared" si="12"/>
        <v>0</v>
      </c>
      <c r="U65" s="84" t="s">
        <v>57</v>
      </c>
      <c r="V65" s="249">
        <f>IF(U65="nee",0,(J65-O65)*(tab!$C$45))</f>
        <v>0</v>
      </c>
      <c r="W65" s="249">
        <f>IF(AND(J65=0,O65=0),0,(G65-L65)*tab!$G$45+(H65-M65)*tab!$H$45+(I65-N65)*tab!$I$45)</f>
        <v>0</v>
      </c>
      <c r="X65" s="249">
        <f t="shared" si="11"/>
        <v>0</v>
      </c>
      <c r="Y65" s="3"/>
      <c r="Z65" s="22"/>
    </row>
    <row r="66" spans="2:26" ht="12" customHeight="1" x14ac:dyDescent="0.2">
      <c r="B66" s="18"/>
      <c r="C66" s="1">
        <v>13</v>
      </c>
      <c r="D66" s="100">
        <f t="shared" si="7"/>
        <v>0</v>
      </c>
      <c r="E66" s="101">
        <f t="shared" si="7"/>
        <v>0</v>
      </c>
      <c r="F66" s="43"/>
      <c r="G66" s="44"/>
      <c r="H66" s="44"/>
      <c r="I66" s="44"/>
      <c r="J66" s="62">
        <f t="shared" si="8"/>
        <v>0</v>
      </c>
      <c r="K66" s="42"/>
      <c r="L66" s="44"/>
      <c r="M66" s="44"/>
      <c r="N66" s="44"/>
      <c r="O66" s="62">
        <f t="shared" si="9"/>
        <v>0</v>
      </c>
      <c r="P66" s="42"/>
      <c r="Q66" s="84" t="str">
        <f t="shared" si="10"/>
        <v>ja</v>
      </c>
      <c r="R66" s="249">
        <f>IF(Q66="nee",0,(J66-O66)*(tab!$C$20*tab!$C$8+tab!$D$24))</f>
        <v>0</v>
      </c>
      <c r="S66" s="249">
        <f>IF(AND(J66=0,O66=0),0,(G66-L66)*tab!$E$31+(H66-M66)*tab!$F$31+(I66-N66)*tab!$G$31)</f>
        <v>0</v>
      </c>
      <c r="T66" s="249">
        <f t="shared" si="12"/>
        <v>0</v>
      </c>
      <c r="U66" s="84" t="s">
        <v>57</v>
      </c>
      <c r="V66" s="249">
        <f>IF(U66="nee",0,(J66-O66)*(tab!$C$45))</f>
        <v>0</v>
      </c>
      <c r="W66" s="249">
        <f>IF(AND(J66=0,O66=0),0,(G66-L66)*tab!$G$45+(H66-M66)*tab!$H$45+(I66-N66)*tab!$I$45)</f>
        <v>0</v>
      </c>
      <c r="X66" s="249">
        <f t="shared" si="11"/>
        <v>0</v>
      </c>
      <c r="Y66" s="3"/>
      <c r="Z66" s="22"/>
    </row>
    <row r="67" spans="2:26" ht="12" customHeight="1" x14ac:dyDescent="0.2">
      <c r="B67" s="18"/>
      <c r="C67" s="1">
        <v>14</v>
      </c>
      <c r="D67" s="100">
        <f t="shared" si="7"/>
        <v>0</v>
      </c>
      <c r="E67" s="101">
        <f t="shared" si="7"/>
        <v>0</v>
      </c>
      <c r="F67" s="43"/>
      <c r="G67" s="44"/>
      <c r="H67" s="44"/>
      <c r="I67" s="44"/>
      <c r="J67" s="62">
        <f t="shared" si="8"/>
        <v>0</v>
      </c>
      <c r="K67" s="42"/>
      <c r="L67" s="44"/>
      <c r="M67" s="44"/>
      <c r="N67" s="44"/>
      <c r="O67" s="62">
        <f t="shared" si="9"/>
        <v>0</v>
      </c>
      <c r="P67" s="42"/>
      <c r="Q67" s="84" t="str">
        <f t="shared" si="10"/>
        <v>ja</v>
      </c>
      <c r="R67" s="249">
        <f>IF(Q67="nee",0,(J67-O67)*(tab!$C$20*tab!$C$8+tab!$D$24))</f>
        <v>0</v>
      </c>
      <c r="S67" s="249">
        <f>IF(AND(J67=0,O67=0),0,(G67-L67)*tab!$E$31+(H67-M67)*tab!$F$31+(I67-N67)*tab!$G$31)</f>
        <v>0</v>
      </c>
      <c r="T67" s="249">
        <f t="shared" si="12"/>
        <v>0</v>
      </c>
      <c r="U67" s="84" t="s">
        <v>57</v>
      </c>
      <c r="V67" s="249">
        <f>IF(U67="nee",0,(J67-O67)*(tab!$C$45))</f>
        <v>0</v>
      </c>
      <c r="W67" s="249">
        <f>IF(AND(J67=0,O67=0),0,(G67-L67)*tab!$G$45+(H67-M67)*tab!$H$45+(I67-N67)*tab!$I$45)</f>
        <v>0</v>
      </c>
      <c r="X67" s="249">
        <f t="shared" si="11"/>
        <v>0</v>
      </c>
      <c r="Y67" s="3"/>
      <c r="Z67" s="22"/>
    </row>
    <row r="68" spans="2:26" ht="12" customHeight="1" x14ac:dyDescent="0.2">
      <c r="B68" s="18"/>
      <c r="C68" s="1">
        <v>15</v>
      </c>
      <c r="D68" s="100">
        <f t="shared" si="7"/>
        <v>0</v>
      </c>
      <c r="E68" s="101">
        <f t="shared" si="7"/>
        <v>0</v>
      </c>
      <c r="F68" s="43"/>
      <c r="G68" s="44"/>
      <c r="H68" s="44"/>
      <c r="I68" s="44"/>
      <c r="J68" s="62">
        <f t="shared" si="8"/>
        <v>0</v>
      </c>
      <c r="K68" s="42"/>
      <c r="L68" s="44"/>
      <c r="M68" s="44"/>
      <c r="N68" s="44"/>
      <c r="O68" s="62">
        <f t="shared" si="9"/>
        <v>0</v>
      </c>
      <c r="P68" s="42"/>
      <c r="Q68" s="84" t="str">
        <f t="shared" si="10"/>
        <v>ja</v>
      </c>
      <c r="R68" s="249">
        <f>IF(Q68="nee",0,(J68-O68)*(tab!$C$20*tab!$C$8+tab!$D$24))</f>
        <v>0</v>
      </c>
      <c r="S68" s="249">
        <f>IF(AND(J68=0,O68=0),0,(G68-L68)*tab!$E$31+(H68-M68)*tab!$F$31+(I68-N68)*tab!$G$31)</f>
        <v>0</v>
      </c>
      <c r="T68" s="249">
        <f t="shared" si="12"/>
        <v>0</v>
      </c>
      <c r="U68" s="84" t="s">
        <v>57</v>
      </c>
      <c r="V68" s="249">
        <f>IF(U68="nee",0,(J68-O68)*(tab!$C$45))</f>
        <v>0</v>
      </c>
      <c r="W68" s="249">
        <f>IF(AND(J68=0,O68=0),0,(G68-L68)*tab!$G$45+(H68-M68)*tab!$H$45+(I68-N68)*tab!$I$45)</f>
        <v>0</v>
      </c>
      <c r="X68" s="249">
        <f t="shared" si="11"/>
        <v>0</v>
      </c>
      <c r="Y68" s="3"/>
      <c r="Z68" s="22"/>
    </row>
    <row r="69" spans="2:26" ht="12" customHeight="1" x14ac:dyDescent="0.2">
      <c r="B69" s="18"/>
      <c r="C69" s="1">
        <v>16</v>
      </c>
      <c r="D69" s="100">
        <f t="shared" si="7"/>
        <v>0</v>
      </c>
      <c r="E69" s="101">
        <f t="shared" si="7"/>
        <v>0</v>
      </c>
      <c r="F69" s="43"/>
      <c r="G69" s="44"/>
      <c r="H69" s="44"/>
      <c r="I69" s="44"/>
      <c r="J69" s="62">
        <f t="shared" si="8"/>
        <v>0</v>
      </c>
      <c r="K69" s="42"/>
      <c r="L69" s="44"/>
      <c r="M69" s="44"/>
      <c r="N69" s="44"/>
      <c r="O69" s="62">
        <f t="shared" si="9"/>
        <v>0</v>
      </c>
      <c r="P69" s="42"/>
      <c r="Q69" s="84" t="str">
        <f t="shared" si="10"/>
        <v>ja</v>
      </c>
      <c r="R69" s="249">
        <f>IF(Q69="nee",0,(J69-O69)*(tab!$C$20*tab!$C$8+tab!$D$24))</f>
        <v>0</v>
      </c>
      <c r="S69" s="249">
        <f>IF(AND(J69=0,O69=0),0,(G69-L69)*tab!$E$31+(H69-M69)*tab!$F$31+(I69-N69)*tab!$G$31)</f>
        <v>0</v>
      </c>
      <c r="T69" s="249">
        <f t="shared" si="12"/>
        <v>0</v>
      </c>
      <c r="U69" s="84" t="s">
        <v>57</v>
      </c>
      <c r="V69" s="249">
        <f>IF(U69="nee",0,(J69-O69)*(tab!$C$45))</f>
        <v>0</v>
      </c>
      <c r="W69" s="249">
        <f>IF(AND(J69=0,O69=0),0,(G69-L69)*tab!$G$45+(H69-M69)*tab!$H$45+(I69-N69)*tab!$I$45)</f>
        <v>0</v>
      </c>
      <c r="X69" s="249">
        <f t="shared" si="11"/>
        <v>0</v>
      </c>
      <c r="Y69" s="3"/>
      <c r="Z69" s="22"/>
    </row>
    <row r="70" spans="2:26" ht="12" customHeight="1" x14ac:dyDescent="0.2">
      <c r="B70" s="18"/>
      <c r="C70" s="1">
        <v>17</v>
      </c>
      <c r="D70" s="100">
        <f t="shared" si="7"/>
        <v>0</v>
      </c>
      <c r="E70" s="101">
        <f t="shared" si="7"/>
        <v>0</v>
      </c>
      <c r="F70" s="43"/>
      <c r="G70" s="44"/>
      <c r="H70" s="44"/>
      <c r="I70" s="44"/>
      <c r="J70" s="62">
        <f t="shared" si="8"/>
        <v>0</v>
      </c>
      <c r="K70" s="42"/>
      <c r="L70" s="44"/>
      <c r="M70" s="44"/>
      <c r="N70" s="44"/>
      <c r="O70" s="62">
        <f t="shared" si="9"/>
        <v>0</v>
      </c>
      <c r="P70" s="42"/>
      <c r="Q70" s="84" t="str">
        <f t="shared" si="10"/>
        <v>ja</v>
      </c>
      <c r="R70" s="249">
        <f>IF(Q70="nee",0,(J70-O70)*(tab!$C$20*tab!$C$8+tab!$D$24))</f>
        <v>0</v>
      </c>
      <c r="S70" s="249">
        <f>IF(AND(J70=0,O70=0),0,(G70-L70)*tab!$E$31+(H70-M70)*tab!$F$31+(I70-N70)*tab!$G$31)</f>
        <v>0</v>
      </c>
      <c r="T70" s="249">
        <f t="shared" si="12"/>
        <v>0</v>
      </c>
      <c r="U70" s="84" t="s">
        <v>57</v>
      </c>
      <c r="V70" s="249">
        <f>IF(U70="nee",0,(J70-O70)*(tab!$C$45))</f>
        <v>0</v>
      </c>
      <c r="W70" s="249">
        <f>IF(AND(J70=0,O70=0),0,(G70-L70)*tab!$G$45+(H70-M70)*tab!$H$45+(I70-N70)*tab!$I$45)</f>
        <v>0</v>
      </c>
      <c r="X70" s="249">
        <f t="shared" si="11"/>
        <v>0</v>
      </c>
      <c r="Y70" s="3"/>
      <c r="Z70" s="22"/>
    </row>
    <row r="71" spans="2:26" ht="12" customHeight="1" x14ac:dyDescent="0.2">
      <c r="B71" s="18"/>
      <c r="C71" s="1">
        <v>18</v>
      </c>
      <c r="D71" s="100">
        <f t="shared" si="7"/>
        <v>0</v>
      </c>
      <c r="E71" s="101">
        <f t="shared" si="7"/>
        <v>0</v>
      </c>
      <c r="F71" s="43"/>
      <c r="G71" s="44"/>
      <c r="H71" s="44"/>
      <c r="I71" s="44"/>
      <c r="J71" s="62">
        <f t="shared" si="8"/>
        <v>0</v>
      </c>
      <c r="K71" s="42"/>
      <c r="L71" s="44"/>
      <c r="M71" s="44"/>
      <c r="N71" s="44"/>
      <c r="O71" s="62">
        <f t="shared" si="9"/>
        <v>0</v>
      </c>
      <c r="P71" s="42"/>
      <c r="Q71" s="84" t="str">
        <f t="shared" si="10"/>
        <v>ja</v>
      </c>
      <c r="R71" s="249">
        <f>IF(Q71="nee",0,(J71-O71)*(tab!$C$20*tab!$C$8+tab!$D$24))</f>
        <v>0</v>
      </c>
      <c r="S71" s="249">
        <f>IF(AND(J71=0,O71=0),0,(G71-L71)*tab!$E$31+(H71-M71)*tab!$F$31+(I71-N71)*tab!$G$31)</f>
        <v>0</v>
      </c>
      <c r="T71" s="249">
        <f t="shared" si="12"/>
        <v>0</v>
      </c>
      <c r="U71" s="84" t="s">
        <v>57</v>
      </c>
      <c r="V71" s="249">
        <f>IF(U71="nee",0,(J71-O71)*(tab!$C$45))</f>
        <v>0</v>
      </c>
      <c r="W71" s="249">
        <f>IF(AND(J71=0,O71=0),0,(G71-L71)*tab!$G$45+(H71-M71)*tab!$H$45+(I71-N71)*tab!$I$45)</f>
        <v>0</v>
      </c>
      <c r="X71" s="249">
        <f t="shared" si="11"/>
        <v>0</v>
      </c>
      <c r="Y71" s="3"/>
      <c r="Z71" s="22"/>
    </row>
    <row r="72" spans="2:26" ht="12" customHeight="1" x14ac:dyDescent="0.2">
      <c r="B72" s="18"/>
      <c r="C72" s="1">
        <v>19</v>
      </c>
      <c r="D72" s="100">
        <f t="shared" si="7"/>
        <v>0</v>
      </c>
      <c r="E72" s="101">
        <f t="shared" si="7"/>
        <v>0</v>
      </c>
      <c r="F72" s="43"/>
      <c r="G72" s="44"/>
      <c r="H72" s="44"/>
      <c r="I72" s="44"/>
      <c r="J72" s="62">
        <f t="shared" si="8"/>
        <v>0</v>
      </c>
      <c r="K72" s="42"/>
      <c r="L72" s="44"/>
      <c r="M72" s="44"/>
      <c r="N72" s="44"/>
      <c r="O72" s="62">
        <f t="shared" si="9"/>
        <v>0</v>
      </c>
      <c r="P72" s="42"/>
      <c r="Q72" s="84" t="str">
        <f t="shared" si="10"/>
        <v>ja</v>
      </c>
      <c r="R72" s="249">
        <f>IF(Q72="nee",0,(J72-O72)*(tab!$C$20*tab!$C$8+tab!$D$24))</f>
        <v>0</v>
      </c>
      <c r="S72" s="249">
        <f>IF(AND(J72=0,O72=0),0,(G72-L72)*tab!$E$31+(H72-M72)*tab!$F$31+(I72-N72)*tab!$G$31)</f>
        <v>0</v>
      </c>
      <c r="T72" s="249">
        <f t="shared" si="12"/>
        <v>0</v>
      </c>
      <c r="U72" s="84" t="s">
        <v>57</v>
      </c>
      <c r="V72" s="249">
        <f>IF(U72="nee",0,(J72-O72)*(tab!$C$45))</f>
        <v>0</v>
      </c>
      <c r="W72" s="249">
        <f>IF(AND(J72=0,O72=0),0,(G72-L72)*tab!$G$45+(H72-M72)*tab!$H$45+(I72-N72)*tab!$I$45)</f>
        <v>0</v>
      </c>
      <c r="X72" s="249">
        <f t="shared" si="11"/>
        <v>0</v>
      </c>
      <c r="Y72" s="3"/>
      <c r="Z72" s="22"/>
    </row>
    <row r="73" spans="2:26" ht="12" customHeight="1" x14ac:dyDescent="0.2">
      <c r="B73" s="18"/>
      <c r="C73" s="1">
        <v>20</v>
      </c>
      <c r="D73" s="100">
        <f t="shared" si="7"/>
        <v>0</v>
      </c>
      <c r="E73" s="101">
        <f t="shared" si="7"/>
        <v>0</v>
      </c>
      <c r="F73" s="43"/>
      <c r="G73" s="44"/>
      <c r="H73" s="44"/>
      <c r="I73" s="44"/>
      <c r="J73" s="62">
        <f t="shared" si="8"/>
        <v>0</v>
      </c>
      <c r="K73" s="42"/>
      <c r="L73" s="44"/>
      <c r="M73" s="44"/>
      <c r="N73" s="44"/>
      <c r="O73" s="62">
        <f t="shared" si="9"/>
        <v>0</v>
      </c>
      <c r="P73" s="42"/>
      <c r="Q73" s="84" t="str">
        <f t="shared" si="10"/>
        <v>ja</v>
      </c>
      <c r="R73" s="249">
        <f>IF(Q73="nee",0,(J73-O73)*(tab!$C$20*tab!$C$8+tab!$D$24))</f>
        <v>0</v>
      </c>
      <c r="S73" s="249">
        <f>IF(AND(J73=0,O73=0),0,(G73-L73)*tab!$E$31+(H73-M73)*tab!$F$31+(I73-N73)*tab!$G$31)</f>
        <v>0</v>
      </c>
      <c r="T73" s="249">
        <f t="shared" si="12"/>
        <v>0</v>
      </c>
      <c r="U73" s="84" t="s">
        <v>57</v>
      </c>
      <c r="V73" s="249">
        <f>IF(U73="nee",0,(J73-O73)*(tab!$C$45))</f>
        <v>0</v>
      </c>
      <c r="W73" s="249">
        <f>IF(AND(J73=0,O73=0),0,(G73-L73)*tab!$G$45+(H73-M73)*tab!$H$45+(I73-N73)*tab!$I$45)</f>
        <v>0</v>
      </c>
      <c r="X73" s="249">
        <f t="shared" si="11"/>
        <v>0</v>
      </c>
      <c r="Y73" s="3"/>
      <c r="Z73" s="22"/>
    </row>
    <row r="74" spans="2:26" ht="12" customHeight="1" x14ac:dyDescent="0.2">
      <c r="B74" s="18"/>
      <c r="C74" s="1">
        <v>21</v>
      </c>
      <c r="D74" s="100">
        <f t="shared" si="7"/>
        <v>0</v>
      </c>
      <c r="E74" s="101">
        <f t="shared" si="7"/>
        <v>0</v>
      </c>
      <c r="F74" s="43"/>
      <c r="G74" s="44"/>
      <c r="H74" s="44"/>
      <c r="I74" s="44"/>
      <c r="J74" s="62">
        <f t="shared" si="8"/>
        <v>0</v>
      </c>
      <c r="K74" s="42"/>
      <c r="L74" s="44"/>
      <c r="M74" s="44"/>
      <c r="N74" s="44"/>
      <c r="O74" s="62">
        <f t="shared" si="9"/>
        <v>0</v>
      </c>
      <c r="P74" s="42"/>
      <c r="Q74" s="84" t="str">
        <f t="shared" si="10"/>
        <v>ja</v>
      </c>
      <c r="R74" s="249">
        <f>IF(Q74="nee",0,(J74-O74)*(tab!$C$20*tab!$C$8+tab!$D$24))</f>
        <v>0</v>
      </c>
      <c r="S74" s="249">
        <f>IF(AND(J74=0,O74=0),0,(G74-L74)*tab!$E$31+(H74-M74)*tab!$F$31+(I74-N74)*tab!$G$31)</f>
        <v>0</v>
      </c>
      <c r="T74" s="249">
        <f t="shared" si="12"/>
        <v>0</v>
      </c>
      <c r="U74" s="84" t="s">
        <v>57</v>
      </c>
      <c r="V74" s="249">
        <f>IF(U74="nee",0,(J74-O74)*(tab!$C$45))</f>
        <v>0</v>
      </c>
      <c r="W74" s="249">
        <f>IF(AND(J74=0,O74=0),0,(G74-L74)*tab!$G$45+(H74-M74)*tab!$H$45+(I74-N74)*tab!$I$45)</f>
        <v>0</v>
      </c>
      <c r="X74" s="249">
        <f t="shared" si="11"/>
        <v>0</v>
      </c>
      <c r="Y74" s="3"/>
      <c r="Z74" s="22"/>
    </row>
    <row r="75" spans="2:26" ht="12" customHeight="1" x14ac:dyDescent="0.2">
      <c r="B75" s="18"/>
      <c r="C75" s="1">
        <v>22</v>
      </c>
      <c r="D75" s="100">
        <f t="shared" si="7"/>
        <v>0</v>
      </c>
      <c r="E75" s="101">
        <f t="shared" si="7"/>
        <v>0</v>
      </c>
      <c r="F75" s="43"/>
      <c r="G75" s="44"/>
      <c r="H75" s="44"/>
      <c r="I75" s="44"/>
      <c r="J75" s="62">
        <f t="shared" si="8"/>
        <v>0</v>
      </c>
      <c r="K75" s="42"/>
      <c r="L75" s="44"/>
      <c r="M75" s="44"/>
      <c r="N75" s="44"/>
      <c r="O75" s="62">
        <f t="shared" si="9"/>
        <v>0</v>
      </c>
      <c r="P75" s="42"/>
      <c r="Q75" s="84" t="str">
        <f t="shared" si="10"/>
        <v>ja</v>
      </c>
      <c r="R75" s="249">
        <f>IF(Q75="nee",0,(J75-O75)*(tab!$C$20*tab!$C$8+tab!$D$24))</f>
        <v>0</v>
      </c>
      <c r="S75" s="249">
        <f>IF(AND(J75=0,O75=0),0,(G75-L75)*tab!$E$31+(H75-M75)*tab!$F$31+(I75-N75)*tab!$G$31)</f>
        <v>0</v>
      </c>
      <c r="T75" s="249">
        <f t="shared" si="12"/>
        <v>0</v>
      </c>
      <c r="U75" s="84" t="s">
        <v>57</v>
      </c>
      <c r="V75" s="249">
        <f>IF(U75="nee",0,(J75-O75)*(tab!$C$45))</f>
        <v>0</v>
      </c>
      <c r="W75" s="249">
        <f>IF(AND(J75=0,O75=0),0,(G75-L75)*tab!$G$45+(H75-M75)*tab!$H$45+(I75-N75)*tab!$I$45)</f>
        <v>0</v>
      </c>
      <c r="X75" s="249">
        <f t="shared" si="11"/>
        <v>0</v>
      </c>
      <c r="Y75" s="3"/>
      <c r="Z75" s="22"/>
    </row>
    <row r="76" spans="2:26" ht="12" customHeight="1" x14ac:dyDescent="0.2">
      <c r="B76" s="18"/>
      <c r="C76" s="1">
        <v>23</v>
      </c>
      <c r="D76" s="100">
        <f t="shared" si="7"/>
        <v>0</v>
      </c>
      <c r="E76" s="101">
        <f t="shared" si="7"/>
        <v>0</v>
      </c>
      <c r="F76" s="43"/>
      <c r="G76" s="44"/>
      <c r="H76" s="44"/>
      <c r="I76" s="44"/>
      <c r="J76" s="62">
        <f t="shared" si="8"/>
        <v>0</v>
      </c>
      <c r="K76" s="42"/>
      <c r="L76" s="44"/>
      <c r="M76" s="44"/>
      <c r="N76" s="44"/>
      <c r="O76" s="62">
        <f t="shared" si="9"/>
        <v>0</v>
      </c>
      <c r="P76" s="42"/>
      <c r="Q76" s="84" t="str">
        <f t="shared" si="10"/>
        <v>ja</v>
      </c>
      <c r="R76" s="249">
        <f>IF(Q76="nee",0,(J76-O76)*(tab!$C$20*tab!$C$8+tab!$D$24))</f>
        <v>0</v>
      </c>
      <c r="S76" s="249">
        <f>IF(AND(J76=0,O76=0),0,(G76-L76)*tab!$E$31+(H76-M76)*tab!$F$31+(I76-N76)*tab!$G$31)</f>
        <v>0</v>
      </c>
      <c r="T76" s="249">
        <f t="shared" si="12"/>
        <v>0</v>
      </c>
      <c r="U76" s="84" t="s">
        <v>57</v>
      </c>
      <c r="V76" s="249">
        <f>IF(U76="nee",0,(J76-O76)*(tab!$C$45))</f>
        <v>0</v>
      </c>
      <c r="W76" s="249">
        <f>IF(AND(J76=0,O76=0),0,(G76-L76)*tab!$G$45+(H76-M76)*tab!$H$45+(I76-N76)*tab!$I$45)</f>
        <v>0</v>
      </c>
      <c r="X76" s="249">
        <f t="shared" si="11"/>
        <v>0</v>
      </c>
      <c r="Y76" s="3"/>
      <c r="Z76" s="22"/>
    </row>
    <row r="77" spans="2:26" ht="12" customHeight="1" x14ac:dyDescent="0.2">
      <c r="B77" s="18"/>
      <c r="C77" s="1">
        <v>24</v>
      </c>
      <c r="D77" s="100">
        <f t="shared" si="7"/>
        <v>0</v>
      </c>
      <c r="E77" s="101">
        <f t="shared" si="7"/>
        <v>0</v>
      </c>
      <c r="F77" s="43"/>
      <c r="G77" s="44"/>
      <c r="H77" s="44"/>
      <c r="I77" s="44"/>
      <c r="J77" s="62">
        <f t="shared" si="8"/>
        <v>0</v>
      </c>
      <c r="K77" s="42"/>
      <c r="L77" s="44"/>
      <c r="M77" s="44"/>
      <c r="N77" s="44"/>
      <c r="O77" s="62">
        <f t="shared" si="9"/>
        <v>0</v>
      </c>
      <c r="P77" s="42"/>
      <c r="Q77" s="84" t="str">
        <f t="shared" si="10"/>
        <v>ja</v>
      </c>
      <c r="R77" s="249">
        <f>IF(Q77="nee",0,(J77-O77)*(tab!$C$20*tab!$C$8+tab!$D$24))</f>
        <v>0</v>
      </c>
      <c r="S77" s="249">
        <f>IF(AND(J77=0,O77=0),0,(G77-L77)*tab!$E$31+(H77-M77)*tab!$F$31+(I77-N77)*tab!$G$31)</f>
        <v>0</v>
      </c>
      <c r="T77" s="249">
        <f t="shared" si="12"/>
        <v>0</v>
      </c>
      <c r="U77" s="84" t="s">
        <v>57</v>
      </c>
      <c r="V77" s="249">
        <f>IF(U77="nee",0,(J77-O77)*(tab!$C$45))</f>
        <v>0</v>
      </c>
      <c r="W77" s="249">
        <f>IF(AND(J77=0,O77=0),0,(G77-L77)*tab!$G$45+(H77-M77)*tab!$H$45+(I77-N77)*tab!$I$45)</f>
        <v>0</v>
      </c>
      <c r="X77" s="249">
        <f t="shared" si="11"/>
        <v>0</v>
      </c>
      <c r="Y77" s="3"/>
      <c r="Z77" s="22"/>
    </row>
    <row r="78" spans="2:26" ht="12" customHeight="1" x14ac:dyDescent="0.2">
      <c r="B78" s="18"/>
      <c r="C78" s="1">
        <v>25</v>
      </c>
      <c r="D78" s="100">
        <f t="shared" si="7"/>
        <v>0</v>
      </c>
      <c r="E78" s="101">
        <f t="shared" si="7"/>
        <v>0</v>
      </c>
      <c r="F78" s="43"/>
      <c r="G78" s="44"/>
      <c r="H78" s="44"/>
      <c r="I78" s="44"/>
      <c r="J78" s="62">
        <f t="shared" si="8"/>
        <v>0</v>
      </c>
      <c r="K78" s="42"/>
      <c r="L78" s="44"/>
      <c r="M78" s="44"/>
      <c r="N78" s="44"/>
      <c r="O78" s="62">
        <f t="shared" si="9"/>
        <v>0</v>
      </c>
      <c r="P78" s="42"/>
      <c r="Q78" s="84" t="str">
        <f t="shared" si="10"/>
        <v>ja</v>
      </c>
      <c r="R78" s="249">
        <f>IF(Q78="nee",0,(J78-O78)*(tab!$C$20*tab!$C$8+tab!$D$24))</f>
        <v>0</v>
      </c>
      <c r="S78" s="249">
        <f>IF(AND(J78=0,O78=0),0,(G78-L78)*tab!$E$31+(H78-M78)*tab!$F$31+(I78-N78)*tab!$G$31)</f>
        <v>0</v>
      </c>
      <c r="T78" s="249">
        <f t="shared" si="12"/>
        <v>0</v>
      </c>
      <c r="U78" s="84" t="s">
        <v>57</v>
      </c>
      <c r="V78" s="249">
        <f>IF(U78="nee",0,(J78-O78)*(tab!$C$45))</f>
        <v>0</v>
      </c>
      <c r="W78" s="249">
        <f>IF(AND(J78=0,O78=0),0,(G78-L78)*tab!$G$45+(H78-M78)*tab!$H$45+(I78-N78)*tab!$I$45)</f>
        <v>0</v>
      </c>
      <c r="X78" s="249">
        <f t="shared" si="11"/>
        <v>0</v>
      </c>
      <c r="Y78" s="3"/>
      <c r="Z78" s="22"/>
    </row>
    <row r="79" spans="2:26" ht="12" customHeight="1" x14ac:dyDescent="0.2">
      <c r="B79" s="18"/>
      <c r="C79" s="1">
        <v>26</v>
      </c>
      <c r="D79" s="100">
        <f t="shared" si="7"/>
        <v>0</v>
      </c>
      <c r="E79" s="101">
        <f t="shared" si="7"/>
        <v>0</v>
      </c>
      <c r="F79" s="43"/>
      <c r="G79" s="44"/>
      <c r="H79" s="44"/>
      <c r="I79" s="44"/>
      <c r="J79" s="62">
        <f t="shared" si="8"/>
        <v>0</v>
      </c>
      <c r="K79" s="42"/>
      <c r="L79" s="44"/>
      <c r="M79" s="44"/>
      <c r="N79" s="44"/>
      <c r="O79" s="62">
        <f t="shared" si="9"/>
        <v>0</v>
      </c>
      <c r="P79" s="42"/>
      <c r="Q79" s="84" t="str">
        <f t="shared" si="10"/>
        <v>ja</v>
      </c>
      <c r="R79" s="249">
        <f>IF(Q79="nee",0,(J79-O79)*(tab!$C$20*tab!$C$8+tab!$D$24))</f>
        <v>0</v>
      </c>
      <c r="S79" s="249">
        <f>IF(AND(J79=0,O79=0),0,(G79-L79)*tab!$E$31+(H79-M79)*tab!$F$31+(I79-N79)*tab!$G$31)</f>
        <v>0</v>
      </c>
      <c r="T79" s="249">
        <f t="shared" si="12"/>
        <v>0</v>
      </c>
      <c r="U79" s="84" t="s">
        <v>57</v>
      </c>
      <c r="V79" s="249">
        <f>IF(U79="nee",0,(J79-O79)*(tab!$C$45))</f>
        <v>0</v>
      </c>
      <c r="W79" s="249">
        <f>IF(AND(J79=0,O79=0),0,(G79-L79)*tab!$G$45+(H79-M79)*tab!$H$45+(I79-N79)*tab!$I$45)</f>
        <v>0</v>
      </c>
      <c r="X79" s="249">
        <f t="shared" si="11"/>
        <v>0</v>
      </c>
      <c r="Y79" s="3"/>
      <c r="Z79" s="22"/>
    </row>
    <row r="80" spans="2:26" ht="12" customHeight="1" x14ac:dyDescent="0.2">
      <c r="B80" s="18"/>
      <c r="C80" s="1">
        <v>27</v>
      </c>
      <c r="D80" s="100">
        <f t="shared" si="7"/>
        <v>0</v>
      </c>
      <c r="E80" s="101">
        <f t="shared" si="7"/>
        <v>0</v>
      </c>
      <c r="F80" s="43"/>
      <c r="G80" s="44"/>
      <c r="H80" s="44"/>
      <c r="I80" s="44"/>
      <c r="J80" s="62">
        <f t="shared" si="8"/>
        <v>0</v>
      </c>
      <c r="K80" s="42"/>
      <c r="L80" s="44"/>
      <c r="M80" s="44"/>
      <c r="N80" s="44"/>
      <c r="O80" s="62">
        <f t="shared" si="9"/>
        <v>0</v>
      </c>
      <c r="P80" s="42"/>
      <c r="Q80" s="84" t="str">
        <f t="shared" si="10"/>
        <v>ja</v>
      </c>
      <c r="R80" s="249">
        <f>IF(Q80="nee",0,(J80-O80)*(tab!$C$20*tab!$C$8+tab!$D$24))</f>
        <v>0</v>
      </c>
      <c r="S80" s="249">
        <f>IF(AND(J80=0,O80=0),0,(G80-L80)*tab!$E$31+(H80-M80)*tab!$F$31+(I80-N80)*tab!$G$31)</f>
        <v>0</v>
      </c>
      <c r="T80" s="249">
        <f t="shared" si="12"/>
        <v>0</v>
      </c>
      <c r="U80" s="84" t="s">
        <v>57</v>
      </c>
      <c r="V80" s="249">
        <f>IF(U80="nee",0,(J80-O80)*(tab!$C$45))</f>
        <v>0</v>
      </c>
      <c r="W80" s="249">
        <f>IF(AND(J80=0,O80=0),0,(G80-L80)*tab!$G$45+(H80-M80)*tab!$H$45+(I80-N80)*tab!$I$45)</f>
        <v>0</v>
      </c>
      <c r="X80" s="249">
        <f t="shared" si="11"/>
        <v>0</v>
      </c>
      <c r="Y80" s="3"/>
      <c r="Z80" s="22"/>
    </row>
    <row r="81" spans="2:26" ht="12" customHeight="1" x14ac:dyDescent="0.2">
      <c r="B81" s="18"/>
      <c r="C81" s="1">
        <v>28</v>
      </c>
      <c r="D81" s="100">
        <f t="shared" si="7"/>
        <v>0</v>
      </c>
      <c r="E81" s="101">
        <f t="shared" si="7"/>
        <v>0</v>
      </c>
      <c r="F81" s="43"/>
      <c r="G81" s="44"/>
      <c r="H81" s="44"/>
      <c r="I81" s="44"/>
      <c r="J81" s="62">
        <f t="shared" si="8"/>
        <v>0</v>
      </c>
      <c r="K81" s="42"/>
      <c r="L81" s="44"/>
      <c r="M81" s="44"/>
      <c r="N81" s="44"/>
      <c r="O81" s="62">
        <f t="shared" si="9"/>
        <v>0</v>
      </c>
      <c r="P81" s="42"/>
      <c r="Q81" s="84" t="str">
        <f t="shared" si="10"/>
        <v>ja</v>
      </c>
      <c r="R81" s="249">
        <f>IF(Q81="nee",0,(J81-O81)*(tab!$C$20*tab!$C$8+tab!$D$24))</f>
        <v>0</v>
      </c>
      <c r="S81" s="249">
        <f>IF(AND(J81=0,O81=0),0,(G81-L81)*tab!$E$31+(H81-M81)*tab!$F$31+(I81-N81)*tab!$G$31)</f>
        <v>0</v>
      </c>
      <c r="T81" s="249">
        <f t="shared" si="12"/>
        <v>0</v>
      </c>
      <c r="U81" s="84" t="s">
        <v>57</v>
      </c>
      <c r="V81" s="249">
        <f>IF(U81="nee",0,(J81-O81)*(tab!$C$45))</f>
        <v>0</v>
      </c>
      <c r="W81" s="249">
        <f>IF(AND(J81=0,O81=0),0,(G81-L81)*tab!$G$45+(H81-M81)*tab!$H$45+(I81-N81)*tab!$I$45)</f>
        <v>0</v>
      </c>
      <c r="X81" s="249">
        <f t="shared" si="11"/>
        <v>0</v>
      </c>
      <c r="Y81" s="3"/>
      <c r="Z81" s="22"/>
    </row>
    <row r="82" spans="2:26" ht="12" customHeight="1" x14ac:dyDescent="0.2">
      <c r="B82" s="18"/>
      <c r="C82" s="1">
        <v>29</v>
      </c>
      <c r="D82" s="100">
        <f t="shared" si="7"/>
        <v>0</v>
      </c>
      <c r="E82" s="101">
        <f t="shared" si="7"/>
        <v>0</v>
      </c>
      <c r="F82" s="43"/>
      <c r="G82" s="44"/>
      <c r="H82" s="44"/>
      <c r="I82" s="44"/>
      <c r="J82" s="62">
        <f t="shared" si="8"/>
        <v>0</v>
      </c>
      <c r="K82" s="42"/>
      <c r="L82" s="44"/>
      <c r="M82" s="44"/>
      <c r="N82" s="44"/>
      <c r="O82" s="62">
        <f t="shared" si="9"/>
        <v>0</v>
      </c>
      <c r="P82" s="42"/>
      <c r="Q82" s="84" t="str">
        <f t="shared" si="10"/>
        <v>ja</v>
      </c>
      <c r="R82" s="249">
        <f>IF(Q82="nee",0,(J82-O82)*(tab!$C$20*tab!$C$8+tab!$D$24))</f>
        <v>0</v>
      </c>
      <c r="S82" s="249">
        <f>IF(AND(J82=0,O82=0),0,(G82-L82)*tab!$E$31+(H82-M82)*tab!$F$31+(I82-N82)*tab!$G$31)</f>
        <v>0</v>
      </c>
      <c r="T82" s="249">
        <f t="shared" si="12"/>
        <v>0</v>
      </c>
      <c r="U82" s="84" t="s">
        <v>57</v>
      </c>
      <c r="V82" s="249">
        <f>IF(U82="nee",0,(J82-O82)*(tab!$C$45))</f>
        <v>0</v>
      </c>
      <c r="W82" s="249">
        <f>IF(AND(J82=0,O82=0),0,(G82-L82)*tab!$G$45+(H82-M82)*tab!$H$45+(I82-N82)*tab!$I$45)</f>
        <v>0</v>
      </c>
      <c r="X82" s="249">
        <f t="shared" si="11"/>
        <v>0</v>
      </c>
      <c r="Y82" s="3"/>
      <c r="Z82" s="22"/>
    </row>
    <row r="83" spans="2:26" ht="12" customHeight="1" x14ac:dyDescent="0.2">
      <c r="B83" s="18"/>
      <c r="C83" s="1">
        <v>30</v>
      </c>
      <c r="D83" s="100">
        <f t="shared" si="7"/>
        <v>0</v>
      </c>
      <c r="E83" s="101">
        <f t="shared" si="7"/>
        <v>0</v>
      </c>
      <c r="F83" s="43"/>
      <c r="G83" s="44"/>
      <c r="H83" s="44"/>
      <c r="I83" s="44"/>
      <c r="J83" s="62">
        <f t="shared" si="8"/>
        <v>0</v>
      </c>
      <c r="K83" s="42"/>
      <c r="L83" s="44"/>
      <c r="M83" s="44"/>
      <c r="N83" s="44"/>
      <c r="O83" s="62">
        <f t="shared" si="9"/>
        <v>0</v>
      </c>
      <c r="P83" s="42"/>
      <c r="Q83" s="84" t="str">
        <f t="shared" si="10"/>
        <v>ja</v>
      </c>
      <c r="R83" s="249">
        <f>IF(Q83="nee",0,(J83-O83)*(tab!$C$20*tab!$C$8+tab!$D$24))</f>
        <v>0</v>
      </c>
      <c r="S83" s="249">
        <f>IF(AND(J83=0,O83=0),0,(G83-L83)*tab!$E$31+(H83-M83)*tab!$F$31+(I83-N83)*tab!$G$31)</f>
        <v>0</v>
      </c>
      <c r="T83" s="249">
        <f t="shared" si="12"/>
        <v>0</v>
      </c>
      <c r="U83" s="84" t="s">
        <v>57</v>
      </c>
      <c r="V83" s="249">
        <f>IF(U83="nee",0,(J83-O83)*(tab!$C$45))</f>
        <v>0</v>
      </c>
      <c r="W83" s="249">
        <f>IF(AND(J83=0,O83=0),0,(G83-L83)*tab!$G$45+(H83-M83)*tab!$H$45+(I83-N83)*tab!$I$45)</f>
        <v>0</v>
      </c>
      <c r="X83" s="249">
        <f t="shared" si="11"/>
        <v>0</v>
      </c>
      <c r="Y83" s="3"/>
      <c r="Z83" s="22"/>
    </row>
    <row r="84" spans="2:26" s="89" customFormat="1" ht="12" customHeight="1" x14ac:dyDescent="0.2">
      <c r="B84" s="73"/>
      <c r="C84" s="67"/>
      <c r="D84" s="78"/>
      <c r="E84" s="78"/>
      <c r="F84" s="93"/>
      <c r="G84" s="94">
        <f>SUM(G54:G79)</f>
        <v>18</v>
      </c>
      <c r="H84" s="94">
        <f>SUM(H54:H79)</f>
        <v>0</v>
      </c>
      <c r="I84" s="94">
        <f>SUM(I54:I79)</f>
        <v>0</v>
      </c>
      <c r="J84" s="94">
        <f>SUM(J54:J79)</f>
        <v>18</v>
      </c>
      <c r="K84" s="95"/>
      <c r="L84" s="94">
        <f>SUM(L54:L79)</f>
        <v>11</v>
      </c>
      <c r="M84" s="94">
        <f>SUM(M54:M79)</f>
        <v>0</v>
      </c>
      <c r="N84" s="94">
        <f>SUM(N54:N79)</f>
        <v>0</v>
      </c>
      <c r="O84" s="94">
        <f>SUM(O54:O79)</f>
        <v>11</v>
      </c>
      <c r="P84" s="95"/>
      <c r="Q84" s="95"/>
      <c r="R84" s="250"/>
      <c r="S84" s="250"/>
      <c r="T84" s="251">
        <f t="shared" ref="T84" si="13">SUM(T54:T83)</f>
        <v>83258.248898999998</v>
      </c>
      <c r="U84" s="95"/>
      <c r="V84" s="250"/>
      <c r="W84" s="250"/>
      <c r="X84" s="251">
        <f t="shared" ref="X84" si="14">SUM(X54:X83)</f>
        <v>9405.41</v>
      </c>
      <c r="Y84" s="70"/>
      <c r="Z84" s="71"/>
    </row>
    <row r="85" spans="2:26" ht="12" customHeight="1" x14ac:dyDescent="0.2">
      <c r="B85" s="18"/>
      <c r="C85" s="1"/>
      <c r="D85" s="38"/>
      <c r="E85" s="38"/>
      <c r="F85" s="45"/>
      <c r="G85" s="88"/>
      <c r="H85" s="88"/>
      <c r="I85" s="88"/>
      <c r="J85" s="47"/>
      <c r="K85" s="47"/>
      <c r="L85" s="88"/>
      <c r="M85" s="88"/>
      <c r="N85" s="88"/>
      <c r="O85" s="47"/>
      <c r="P85" s="47"/>
      <c r="Q85" s="47"/>
      <c r="R85" s="254"/>
      <c r="S85" s="254"/>
      <c r="T85" s="254"/>
      <c r="U85" s="47"/>
      <c r="V85" s="254"/>
      <c r="W85" s="254"/>
      <c r="X85" s="254"/>
      <c r="Y85" s="3"/>
      <c r="Z85" s="22"/>
    </row>
    <row r="86" spans="2:26" s="177" customFormat="1" ht="12" customHeight="1" x14ac:dyDescent="0.2">
      <c r="B86" s="63"/>
      <c r="C86" s="174"/>
      <c r="D86" s="173" t="s">
        <v>66</v>
      </c>
      <c r="E86" s="25"/>
      <c r="F86" s="6"/>
      <c r="G86" s="178"/>
      <c r="H86" s="178"/>
      <c r="I86" s="178"/>
      <c r="J86" s="178"/>
      <c r="K86" s="178"/>
      <c r="L86" s="178"/>
      <c r="M86" s="178"/>
      <c r="N86" s="178"/>
      <c r="O86" s="178"/>
      <c r="P86" s="178"/>
      <c r="Q86" s="178"/>
      <c r="R86" s="252"/>
      <c r="S86" s="252"/>
      <c r="T86" s="252"/>
      <c r="U86" s="178"/>
      <c r="V86" s="252"/>
      <c r="W86" s="252"/>
      <c r="X86" s="252"/>
      <c r="Y86" s="6"/>
      <c r="Z86" s="64"/>
    </row>
    <row r="87" spans="2:26" ht="12" customHeight="1" x14ac:dyDescent="0.2">
      <c r="B87" s="18"/>
      <c r="C87" s="87"/>
      <c r="D87" s="38" t="s">
        <v>59</v>
      </c>
      <c r="E87" s="26"/>
      <c r="F87" s="25"/>
      <c r="G87" s="32" t="s">
        <v>109</v>
      </c>
      <c r="H87" s="28"/>
      <c r="I87" s="28"/>
      <c r="J87" s="28"/>
      <c r="K87" s="28"/>
      <c r="L87" s="32" t="s">
        <v>110</v>
      </c>
      <c r="M87" s="28"/>
      <c r="N87" s="28"/>
      <c r="O87" s="39"/>
      <c r="P87" s="39"/>
      <c r="Q87" s="40"/>
      <c r="R87" s="246" t="s">
        <v>60</v>
      </c>
      <c r="S87" s="246"/>
      <c r="T87" s="253" t="s">
        <v>61</v>
      </c>
      <c r="U87" s="74"/>
      <c r="V87" s="253"/>
      <c r="W87" s="253"/>
      <c r="X87" s="253"/>
      <c r="Y87" s="48"/>
      <c r="Z87" s="17"/>
    </row>
    <row r="88" spans="2:26" ht="12" customHeight="1" x14ac:dyDescent="0.2">
      <c r="B88" s="18"/>
      <c r="C88" s="1"/>
      <c r="D88" s="38" t="s">
        <v>62</v>
      </c>
      <c r="E88" s="32" t="s">
        <v>63</v>
      </c>
      <c r="F88" s="38"/>
      <c r="G88" s="42" t="s">
        <v>17</v>
      </c>
      <c r="H88" s="42" t="s">
        <v>18</v>
      </c>
      <c r="I88" s="42" t="s">
        <v>19</v>
      </c>
      <c r="J88" s="42" t="s">
        <v>64</v>
      </c>
      <c r="K88" s="42"/>
      <c r="L88" s="42" t="s">
        <v>17</v>
      </c>
      <c r="M88" s="42" t="s">
        <v>18</v>
      </c>
      <c r="N88" s="42" t="s">
        <v>19</v>
      </c>
      <c r="O88" s="42" t="s">
        <v>64</v>
      </c>
      <c r="P88" s="42"/>
      <c r="Q88" s="42"/>
      <c r="R88" s="244" t="s">
        <v>69</v>
      </c>
      <c r="S88" s="244" t="s">
        <v>70</v>
      </c>
      <c r="T88" s="248" t="s">
        <v>103</v>
      </c>
      <c r="U88" s="68"/>
      <c r="V88" s="248"/>
      <c r="W88" s="248"/>
      <c r="X88" s="248"/>
      <c r="Y88" s="3"/>
      <c r="Z88" s="22"/>
    </row>
    <row r="89" spans="2:26" ht="12" customHeight="1" x14ac:dyDescent="0.2">
      <c r="B89" s="18"/>
      <c r="C89" s="1">
        <v>1</v>
      </c>
      <c r="D89" s="100" t="str">
        <f>+D54</f>
        <v>A</v>
      </c>
      <c r="E89" s="217" t="s">
        <v>139</v>
      </c>
      <c r="F89" s="43"/>
      <c r="G89" s="217">
        <v>1</v>
      </c>
      <c r="H89" s="217">
        <v>0</v>
      </c>
      <c r="I89" s="217">
        <v>0</v>
      </c>
      <c r="J89" s="62">
        <f>SUM(G89:I89)</f>
        <v>1</v>
      </c>
      <c r="K89" s="42"/>
      <c r="L89" s="217">
        <v>0</v>
      </c>
      <c r="M89" s="217">
        <v>0</v>
      </c>
      <c r="N89" s="217">
        <v>0</v>
      </c>
      <c r="O89" s="62">
        <f>SUM(L89:N89)</f>
        <v>0</v>
      </c>
      <c r="P89" s="42"/>
      <c r="Q89" s="84" t="str">
        <f t="shared" ref="Q89:Q118" si="15">+Q54</f>
        <v>ja</v>
      </c>
      <c r="R89" s="249">
        <f>IF(Q89="nee",0,(J89-O89)*(tab!$C$20*tab!$C$8+tab!$D$24))</f>
        <v>3935.6548849999999</v>
      </c>
      <c r="S89" s="249">
        <f>IF(AND(J89=0,O89=0),0,(G89-L89)*tab!$E$32+(H89-M89)*tab!$F$32+(I89-N89)*tab!$G$32)</f>
        <v>8852.670822</v>
      </c>
      <c r="T89" s="249">
        <f t="shared" ref="T89:T90" si="16">IF(SUM(R89:S89)&lt;0,0,SUM(R89:S89))</f>
        <v>12788.325707</v>
      </c>
      <c r="U89" s="84" t="s">
        <v>57</v>
      </c>
      <c r="V89" s="249">
        <f>IF(U89="nee",0,(J89-O89)*(tab!$C$46))</f>
        <v>1177.4100000000001</v>
      </c>
      <c r="W89" s="249">
        <f>IF(AND(J89=0,O89=0),0,(G89-L89)*tab!$G$46+(H89-M89)*tab!$H$46+(I89-N89)*tab!$I$46)</f>
        <v>575.27</v>
      </c>
      <c r="X89" s="249">
        <f>IF(SUM(V89:W89)&lt;0,0,SUM(V89:W89))</f>
        <v>1752.68</v>
      </c>
      <c r="Y89" s="3"/>
      <c r="Z89" s="22"/>
    </row>
    <row r="90" spans="2:26" ht="12" customHeight="1" x14ac:dyDescent="0.2">
      <c r="B90" s="18"/>
      <c r="C90" s="1">
        <v>2</v>
      </c>
      <c r="D90" s="100" t="s">
        <v>91</v>
      </c>
      <c r="E90" s="217" t="s">
        <v>140</v>
      </c>
      <c r="F90" s="43"/>
      <c r="G90" s="217">
        <v>12</v>
      </c>
      <c r="H90" s="217">
        <v>0</v>
      </c>
      <c r="I90" s="217">
        <v>0</v>
      </c>
      <c r="J90" s="62">
        <f t="shared" ref="J90:J100" si="17">SUM(G90:I90)</f>
        <v>12</v>
      </c>
      <c r="K90" s="42"/>
      <c r="L90" s="217">
        <v>4</v>
      </c>
      <c r="M90" s="217">
        <v>0</v>
      </c>
      <c r="N90" s="217">
        <v>0</v>
      </c>
      <c r="O90" s="62">
        <f t="shared" ref="O90:O118" si="18">SUM(L90:N90)</f>
        <v>4</v>
      </c>
      <c r="P90" s="42"/>
      <c r="Q90" s="84" t="str">
        <f t="shared" si="15"/>
        <v>ja</v>
      </c>
      <c r="R90" s="249">
        <f>IF(Q90="nee",0,(J90-O90)*(tab!$C$20*tab!$C$8+tab!$D$24))</f>
        <v>31485.239079999999</v>
      </c>
      <c r="S90" s="249">
        <f>IF(AND(J90=0,O90=0),0,(G90-L90)*tab!$E$32+(H90-M90)*tab!$F$32+(I90-N90)*tab!$G$32)</f>
        <v>70821.366576</v>
      </c>
      <c r="T90" s="249">
        <f t="shared" si="16"/>
        <v>102306.605656</v>
      </c>
      <c r="U90" s="84" t="s">
        <v>57</v>
      </c>
      <c r="V90" s="249">
        <f>IF(U90="nee",0,(J90-O90)*(tab!$C$46))</f>
        <v>9419.2800000000007</v>
      </c>
      <c r="W90" s="249">
        <f>IF(AND(J90=0,O90=0),0,(G90-L90)*tab!$G$46+(H90-M90)*tab!$H$46+(I90-N90)*tab!$I$46)</f>
        <v>4602.16</v>
      </c>
      <c r="X90" s="249">
        <f t="shared" ref="X90:X118" si="19">IF(SUM(V90:W90)&lt;0,0,SUM(V90:W90))</f>
        <v>14021.44</v>
      </c>
      <c r="Y90" s="3"/>
      <c r="Z90" s="22"/>
    </row>
    <row r="91" spans="2:26" ht="12" customHeight="1" x14ac:dyDescent="0.2">
      <c r="B91" s="18"/>
      <c r="C91" s="1">
        <v>3</v>
      </c>
      <c r="D91" s="100" t="s">
        <v>92</v>
      </c>
      <c r="E91" s="217" t="s">
        <v>141</v>
      </c>
      <c r="F91" s="43"/>
      <c r="G91" s="217">
        <v>29</v>
      </c>
      <c r="H91" s="217">
        <v>0</v>
      </c>
      <c r="I91" s="217">
        <v>0</v>
      </c>
      <c r="J91" s="62">
        <f t="shared" si="17"/>
        <v>29</v>
      </c>
      <c r="K91" s="42"/>
      <c r="L91" s="217">
        <v>26</v>
      </c>
      <c r="M91" s="217">
        <v>0</v>
      </c>
      <c r="N91" s="217">
        <v>0</v>
      </c>
      <c r="O91" s="62">
        <f t="shared" si="18"/>
        <v>26</v>
      </c>
      <c r="P91" s="42"/>
      <c r="Q91" s="84" t="str">
        <f t="shared" si="15"/>
        <v>ja</v>
      </c>
      <c r="R91" s="249">
        <f>IF(Q91="nee",0,(J91-O91)*(tab!$C$20*tab!$C$8+tab!$D$24))</f>
        <v>11806.964655</v>
      </c>
      <c r="S91" s="249">
        <f>IF(AND(J91=0,O91=0),0,(G91-L91)*tab!$E$32+(H91-M91)*tab!$F$32+(I91-N91)*tab!$G$32)</f>
        <v>26558.012466</v>
      </c>
      <c r="T91" s="249">
        <f>IF(SUM(R91:S91)&lt;0,0,SUM(R91:S91))</f>
        <v>38364.977121000004</v>
      </c>
      <c r="U91" s="84" t="s">
        <v>57</v>
      </c>
      <c r="V91" s="249">
        <f>IF(U91="nee",0,(J91-O91)*(tab!$C$46))</f>
        <v>3532.2300000000005</v>
      </c>
      <c r="W91" s="249">
        <f>IF(AND(J91=0,O91=0),0,(G91-L91)*tab!$G$46+(H91-M91)*tab!$H$46+(I91-N91)*tab!$I$46)</f>
        <v>1725.81</v>
      </c>
      <c r="X91" s="249">
        <f t="shared" si="19"/>
        <v>5258.0400000000009</v>
      </c>
      <c r="Y91" s="3"/>
      <c r="Z91" s="22"/>
    </row>
    <row r="92" spans="2:26" ht="12" customHeight="1" x14ac:dyDescent="0.2">
      <c r="B92" s="18"/>
      <c r="C92" s="1">
        <v>4</v>
      </c>
      <c r="D92" s="100" t="s">
        <v>93</v>
      </c>
      <c r="E92" s="217" t="s">
        <v>142</v>
      </c>
      <c r="F92" s="43"/>
      <c r="G92" s="217">
        <v>1</v>
      </c>
      <c r="H92" s="217">
        <v>0</v>
      </c>
      <c r="I92" s="217">
        <v>0</v>
      </c>
      <c r="J92" s="62">
        <f t="shared" si="17"/>
        <v>1</v>
      </c>
      <c r="K92" s="42"/>
      <c r="L92" s="217">
        <v>0</v>
      </c>
      <c r="M92" s="217">
        <v>0</v>
      </c>
      <c r="N92" s="217">
        <v>0</v>
      </c>
      <c r="O92" s="62">
        <f t="shared" si="18"/>
        <v>0</v>
      </c>
      <c r="P92" s="42"/>
      <c r="Q92" s="84" t="str">
        <f t="shared" si="15"/>
        <v>ja</v>
      </c>
      <c r="R92" s="249">
        <f>IF(Q92="nee",0,(J92-O92)*(tab!$C$20*tab!$C$8+tab!$D$24))</f>
        <v>3935.6548849999999</v>
      </c>
      <c r="S92" s="249">
        <f>IF(AND(J92=0,O92=0),0,(G92-L92)*tab!$E$32+(H92-M92)*tab!$F$32+(I92-N92)*tab!$G$32)</f>
        <v>8852.670822</v>
      </c>
      <c r="T92" s="249">
        <f t="shared" ref="T92:T118" si="20">IF(SUM(R92:S92)&lt;0,0,SUM(R92:S92))</f>
        <v>12788.325707</v>
      </c>
      <c r="U92" s="84" t="s">
        <v>57</v>
      </c>
      <c r="V92" s="249">
        <f>IF(U92="nee",0,(J92-O92)*(tab!$C$46))</f>
        <v>1177.4100000000001</v>
      </c>
      <c r="W92" s="249">
        <f>IF(AND(J92=0,O92=0),0,(G92-L92)*tab!$G$46+(H92-M92)*tab!$H$46+(I92-N92)*tab!$I$46)</f>
        <v>575.27</v>
      </c>
      <c r="X92" s="249">
        <f t="shared" si="19"/>
        <v>1752.68</v>
      </c>
      <c r="Y92" s="3"/>
      <c r="Z92" s="22"/>
    </row>
    <row r="93" spans="2:26" ht="12" customHeight="1" x14ac:dyDescent="0.2">
      <c r="B93" s="18"/>
      <c r="C93" s="1">
        <v>5</v>
      </c>
      <c r="D93" s="100" t="s">
        <v>94</v>
      </c>
      <c r="E93" s="217" t="s">
        <v>143</v>
      </c>
      <c r="F93" s="43"/>
      <c r="G93" s="217">
        <v>0</v>
      </c>
      <c r="H93" s="217">
        <v>0</v>
      </c>
      <c r="I93" s="217">
        <v>0</v>
      </c>
      <c r="J93" s="62">
        <f t="shared" si="17"/>
        <v>0</v>
      </c>
      <c r="K93" s="42"/>
      <c r="L93" s="217">
        <v>0</v>
      </c>
      <c r="M93" s="217">
        <v>0</v>
      </c>
      <c r="N93" s="217">
        <v>0</v>
      </c>
      <c r="O93" s="62">
        <f t="shared" si="18"/>
        <v>0</v>
      </c>
      <c r="P93" s="42"/>
      <c r="Q93" s="84" t="str">
        <f t="shared" si="15"/>
        <v>ja</v>
      </c>
      <c r="R93" s="249">
        <f>IF(Q93="nee",0,(J93-O93)*(tab!$C$20*tab!$C$8+tab!$D$24))</f>
        <v>0</v>
      </c>
      <c r="S93" s="249">
        <f>IF(AND(J93=0,O93=0),0,(G93-L93)*tab!$E$32+(H93-M93)*tab!$F$32+(I93-N93)*tab!$G$32)</f>
        <v>0</v>
      </c>
      <c r="T93" s="249">
        <f t="shared" si="20"/>
        <v>0</v>
      </c>
      <c r="U93" s="84" t="s">
        <v>57</v>
      </c>
      <c r="V93" s="249">
        <f>IF(U93="nee",0,(J93-O93)*(tab!$C$46))</f>
        <v>0</v>
      </c>
      <c r="W93" s="249">
        <f>IF(AND(J93=0,O93=0),0,(G93-L93)*tab!$G$46+(H93-M93)*tab!$H$46+(I93-N93)*tab!$I$46)</f>
        <v>0</v>
      </c>
      <c r="X93" s="249">
        <f t="shared" si="19"/>
        <v>0</v>
      </c>
      <c r="Y93" s="3"/>
      <c r="Z93" s="22"/>
    </row>
    <row r="94" spans="2:26" ht="12" customHeight="1" x14ac:dyDescent="0.2">
      <c r="B94" s="18"/>
      <c r="C94" s="1">
        <v>6</v>
      </c>
      <c r="D94" s="100" t="s">
        <v>95</v>
      </c>
      <c r="E94" s="217" t="s">
        <v>144</v>
      </c>
      <c r="F94" s="43"/>
      <c r="G94" s="217">
        <v>1</v>
      </c>
      <c r="H94" s="217">
        <v>0</v>
      </c>
      <c r="I94" s="217">
        <v>0</v>
      </c>
      <c r="J94" s="62">
        <f t="shared" si="17"/>
        <v>1</v>
      </c>
      <c r="K94" s="42"/>
      <c r="L94" s="217">
        <v>0</v>
      </c>
      <c r="M94" s="217">
        <v>0</v>
      </c>
      <c r="N94" s="217">
        <v>0</v>
      </c>
      <c r="O94" s="62">
        <f t="shared" si="18"/>
        <v>0</v>
      </c>
      <c r="P94" s="42"/>
      <c r="Q94" s="84" t="str">
        <f t="shared" si="15"/>
        <v>ja</v>
      </c>
      <c r="R94" s="249">
        <f>IF(Q94="nee",0,(J94-O94)*(tab!$C$20*tab!$C$8+tab!$D$24))</f>
        <v>3935.6548849999999</v>
      </c>
      <c r="S94" s="249">
        <f>IF(AND(J94=0,O94=0),0,(G94-L94)*tab!$E$32+(H94-M94)*tab!$F$32+(I94-N94)*tab!$G$32)</f>
        <v>8852.670822</v>
      </c>
      <c r="T94" s="249">
        <f t="shared" si="20"/>
        <v>12788.325707</v>
      </c>
      <c r="U94" s="84" t="s">
        <v>57</v>
      </c>
      <c r="V94" s="249">
        <f>IF(U94="nee",0,(J94-O94)*(tab!$C$46))</f>
        <v>1177.4100000000001</v>
      </c>
      <c r="W94" s="249">
        <f>IF(AND(J94=0,O94=0),0,(G94-L94)*tab!$G$46+(H94-M94)*tab!$H$46+(I94-N94)*tab!$I$46)</f>
        <v>575.27</v>
      </c>
      <c r="X94" s="249">
        <f t="shared" si="19"/>
        <v>1752.68</v>
      </c>
      <c r="Y94" s="3"/>
      <c r="Z94" s="22"/>
    </row>
    <row r="95" spans="2:26" ht="12" customHeight="1" x14ac:dyDescent="0.2">
      <c r="B95" s="18"/>
      <c r="C95" s="1">
        <v>7</v>
      </c>
      <c r="D95" s="100" t="s">
        <v>96</v>
      </c>
      <c r="E95" s="217" t="s">
        <v>138</v>
      </c>
      <c r="F95" s="43"/>
      <c r="G95" s="217">
        <v>1</v>
      </c>
      <c r="H95" s="217">
        <v>0</v>
      </c>
      <c r="I95" s="217">
        <v>0</v>
      </c>
      <c r="J95" s="62">
        <f t="shared" si="17"/>
        <v>1</v>
      </c>
      <c r="K95" s="42"/>
      <c r="L95" s="217">
        <v>1</v>
      </c>
      <c r="M95" s="217">
        <v>0</v>
      </c>
      <c r="N95" s="217">
        <v>0</v>
      </c>
      <c r="O95" s="62">
        <f t="shared" si="18"/>
        <v>1</v>
      </c>
      <c r="P95" s="42"/>
      <c r="Q95" s="84" t="str">
        <f t="shared" si="15"/>
        <v>ja</v>
      </c>
      <c r="R95" s="249">
        <f>IF(Q95="nee",0,(J95-O95)*(tab!$C$20*tab!$C$8+tab!$D$24))</f>
        <v>0</v>
      </c>
      <c r="S95" s="249">
        <f>IF(AND(J95=0,O95=0),0,(G95-L95)*tab!$E$32+(H95-M95)*tab!$F$32+(I95-N95)*tab!$G$32)</f>
        <v>0</v>
      </c>
      <c r="T95" s="249">
        <f t="shared" si="20"/>
        <v>0</v>
      </c>
      <c r="U95" s="84" t="s">
        <v>57</v>
      </c>
      <c r="V95" s="249">
        <f>IF(U95="nee",0,(J95-O95)*(tab!$C$46))</f>
        <v>0</v>
      </c>
      <c r="W95" s="249">
        <f>IF(AND(J95=0,O95=0),0,(G95-L95)*tab!$G$46+(H95-M95)*tab!$H$46+(I95-N95)*tab!$I$46)</f>
        <v>0</v>
      </c>
      <c r="X95" s="249">
        <f t="shared" si="19"/>
        <v>0</v>
      </c>
      <c r="Y95" s="3"/>
      <c r="Z95" s="22"/>
    </row>
    <row r="96" spans="2:26" ht="12" customHeight="1" x14ac:dyDescent="0.2">
      <c r="B96" s="18"/>
      <c r="C96" s="1">
        <v>8</v>
      </c>
      <c r="D96" s="100" t="s">
        <v>97</v>
      </c>
      <c r="E96" s="217" t="s">
        <v>145</v>
      </c>
      <c r="F96" s="43"/>
      <c r="G96" s="217">
        <v>0</v>
      </c>
      <c r="H96" s="217">
        <v>0</v>
      </c>
      <c r="I96" s="217">
        <v>0</v>
      </c>
      <c r="J96" s="62">
        <f t="shared" si="17"/>
        <v>0</v>
      </c>
      <c r="K96" s="42"/>
      <c r="L96" s="217">
        <v>1</v>
      </c>
      <c r="M96" s="217">
        <v>0</v>
      </c>
      <c r="N96" s="217">
        <v>0</v>
      </c>
      <c r="O96" s="62">
        <f t="shared" si="18"/>
        <v>1</v>
      </c>
      <c r="P96" s="42"/>
      <c r="Q96" s="84" t="str">
        <f t="shared" si="15"/>
        <v>ja</v>
      </c>
      <c r="R96" s="249">
        <f>IF(Q96="nee",0,(J96-O96)*(tab!$C$20*tab!$C$8+tab!$D$24))</f>
        <v>-3935.6548849999999</v>
      </c>
      <c r="S96" s="249">
        <f>IF(AND(J96=0,O96=0),0,(G96-L96)*tab!$E$32+(H96-M96)*tab!$F$32+(I96-N96)*tab!$G$32)</f>
        <v>-8852.670822</v>
      </c>
      <c r="T96" s="249">
        <f t="shared" si="20"/>
        <v>0</v>
      </c>
      <c r="U96" s="84" t="s">
        <v>57</v>
      </c>
      <c r="V96" s="249">
        <f>IF(U96="nee",0,(J96-O96)*(tab!$C$46))</f>
        <v>-1177.4100000000001</v>
      </c>
      <c r="W96" s="249">
        <f>IF(AND(J96=0,O96=0),0,(G96-L96)*tab!$G$46+(H96-M96)*tab!$H$46+(I96-N96)*tab!$I$46)</f>
        <v>-575.27</v>
      </c>
      <c r="X96" s="249">
        <f t="shared" si="19"/>
        <v>0</v>
      </c>
      <c r="Y96" s="3"/>
      <c r="Z96" s="22"/>
    </row>
    <row r="97" spans="2:26" ht="12" customHeight="1" x14ac:dyDescent="0.2">
      <c r="B97" s="18"/>
      <c r="C97" s="1">
        <v>9</v>
      </c>
      <c r="D97" s="100" t="s">
        <v>98</v>
      </c>
      <c r="E97" s="217" t="s">
        <v>146</v>
      </c>
      <c r="F97" s="43"/>
      <c r="G97" s="217">
        <v>0</v>
      </c>
      <c r="H97" s="217">
        <v>0</v>
      </c>
      <c r="I97" s="217">
        <v>0</v>
      </c>
      <c r="J97" s="62">
        <f t="shared" si="17"/>
        <v>0</v>
      </c>
      <c r="K97" s="42"/>
      <c r="L97" s="217">
        <v>0</v>
      </c>
      <c r="M97" s="217">
        <v>0</v>
      </c>
      <c r="N97" s="217">
        <v>0</v>
      </c>
      <c r="O97" s="62">
        <f t="shared" si="18"/>
        <v>0</v>
      </c>
      <c r="P97" s="42"/>
      <c r="Q97" s="84" t="str">
        <f t="shared" si="15"/>
        <v>ja</v>
      </c>
      <c r="R97" s="249">
        <f>IF(Q97="nee",0,(J97-O97)*(tab!$C$20*tab!$C$8+tab!$D$24))</f>
        <v>0</v>
      </c>
      <c r="S97" s="249">
        <f>IF(AND(J97=0,O97=0),0,(G97-L97)*tab!$E$32+(H97-M97)*tab!$F$32+(I97-N97)*tab!$G$32)</f>
        <v>0</v>
      </c>
      <c r="T97" s="249">
        <f t="shared" si="20"/>
        <v>0</v>
      </c>
      <c r="U97" s="84" t="s">
        <v>57</v>
      </c>
      <c r="V97" s="249">
        <f>IF(U97="nee",0,(J97-O97)*(tab!$C$46))</f>
        <v>0</v>
      </c>
      <c r="W97" s="249">
        <f>IF(AND(J97=0,O97=0),0,(G97-L97)*tab!$G$46+(H97-M97)*tab!$H$46+(I97-N97)*tab!$I$46)</f>
        <v>0</v>
      </c>
      <c r="X97" s="249">
        <f t="shared" si="19"/>
        <v>0</v>
      </c>
      <c r="Y97" s="3"/>
      <c r="Z97" s="22"/>
    </row>
    <row r="98" spans="2:26" ht="12" customHeight="1" x14ac:dyDescent="0.2">
      <c r="B98" s="18"/>
      <c r="C98" s="1">
        <v>10</v>
      </c>
      <c r="D98" s="100"/>
      <c r="E98" s="217">
        <v>0</v>
      </c>
      <c r="F98" s="43"/>
      <c r="G98" s="44"/>
      <c r="H98" s="44"/>
      <c r="I98" s="44"/>
      <c r="J98" s="62">
        <f t="shared" si="17"/>
        <v>0</v>
      </c>
      <c r="K98" s="42"/>
      <c r="L98" s="44"/>
      <c r="M98" s="44"/>
      <c r="N98" s="44"/>
      <c r="O98" s="62">
        <f t="shared" si="18"/>
        <v>0</v>
      </c>
      <c r="P98" s="42"/>
      <c r="Q98" s="84" t="str">
        <f t="shared" si="15"/>
        <v>ja</v>
      </c>
      <c r="R98" s="249">
        <f>IF(Q98="nee",0,(J98-O98)*(tab!$C$20*tab!$C$8+tab!$D$24))</f>
        <v>0</v>
      </c>
      <c r="S98" s="249">
        <f>IF(AND(J98=0,O98=0),0,(G98-L98)*tab!$E$32+(H98-M98)*tab!$F$32+(I98-N98)*tab!$G$32)</f>
        <v>0</v>
      </c>
      <c r="T98" s="249">
        <f t="shared" si="20"/>
        <v>0</v>
      </c>
      <c r="U98" s="84" t="s">
        <v>57</v>
      </c>
      <c r="V98" s="249">
        <f>IF(U98="nee",0,(J98-O98)*(tab!$C$46))</f>
        <v>0</v>
      </c>
      <c r="W98" s="249">
        <f>IF(AND(J98=0,O98=0),0,(G98-L98)*tab!$G$46+(H98-M98)*tab!$H$46+(I98-N98)*tab!$I$46)</f>
        <v>0</v>
      </c>
      <c r="X98" s="249">
        <f t="shared" si="19"/>
        <v>0</v>
      </c>
      <c r="Y98" s="3"/>
      <c r="Z98" s="22"/>
    </row>
    <row r="99" spans="2:26" ht="12" customHeight="1" x14ac:dyDescent="0.2">
      <c r="B99" s="18"/>
      <c r="C99" s="1">
        <v>11</v>
      </c>
      <c r="D99" s="100"/>
      <c r="E99" s="217">
        <v>0</v>
      </c>
      <c r="F99" s="43"/>
      <c r="G99" s="44"/>
      <c r="H99" s="44"/>
      <c r="I99" s="44"/>
      <c r="J99" s="62">
        <f t="shared" si="17"/>
        <v>0</v>
      </c>
      <c r="K99" s="42"/>
      <c r="L99" s="44"/>
      <c r="M99" s="44"/>
      <c r="N99" s="44"/>
      <c r="O99" s="62">
        <f t="shared" si="18"/>
        <v>0</v>
      </c>
      <c r="P99" s="42"/>
      <c r="Q99" s="84" t="str">
        <f t="shared" si="15"/>
        <v>ja</v>
      </c>
      <c r="R99" s="249">
        <f>IF(Q99="nee",0,(J99-O99)*(tab!$C$20*tab!$C$8+tab!$D$24))</f>
        <v>0</v>
      </c>
      <c r="S99" s="249">
        <f>IF(AND(J99=0,O99=0),0,(G99-L99)*tab!$E$32+(H99-M99)*tab!$F$32+(I99-N99)*tab!$G$32)</f>
        <v>0</v>
      </c>
      <c r="T99" s="249">
        <f t="shared" si="20"/>
        <v>0</v>
      </c>
      <c r="U99" s="84" t="s">
        <v>57</v>
      </c>
      <c r="V99" s="249">
        <f>IF(U99="nee",0,(J99-O99)*(tab!$C$46))</f>
        <v>0</v>
      </c>
      <c r="W99" s="249">
        <f>IF(AND(J99=0,O99=0),0,(G99-L99)*tab!$G$46+(H99-M99)*tab!$H$46+(I99-N99)*tab!$I$46)</f>
        <v>0</v>
      </c>
      <c r="X99" s="249">
        <f t="shared" si="19"/>
        <v>0</v>
      </c>
      <c r="Y99" s="3"/>
      <c r="Z99" s="22"/>
    </row>
    <row r="100" spans="2:26" ht="12" customHeight="1" x14ac:dyDescent="0.2">
      <c r="B100" s="18"/>
      <c r="C100" s="1">
        <v>12</v>
      </c>
      <c r="D100" s="100"/>
      <c r="E100" s="101">
        <v>0</v>
      </c>
      <c r="F100" s="43"/>
      <c r="G100" s="44"/>
      <c r="H100" s="44"/>
      <c r="I100" s="44"/>
      <c r="J100" s="62">
        <f t="shared" si="17"/>
        <v>0</v>
      </c>
      <c r="K100" s="42"/>
      <c r="L100" s="44"/>
      <c r="M100" s="44"/>
      <c r="N100" s="44"/>
      <c r="O100" s="62">
        <f t="shared" si="18"/>
        <v>0</v>
      </c>
      <c r="P100" s="42"/>
      <c r="Q100" s="84" t="str">
        <f t="shared" si="15"/>
        <v>ja</v>
      </c>
      <c r="R100" s="249">
        <f>IF(Q100="nee",0,(J100-O100)*(tab!$C$20*tab!$C$8+tab!$D$24))</f>
        <v>0</v>
      </c>
      <c r="S100" s="249">
        <f>IF(AND(J100=0,O100=0),0,(G100-L100)*tab!$E$32+(H100-M100)*tab!$F$32+(I100-N100)*tab!$G$32)</f>
        <v>0</v>
      </c>
      <c r="T100" s="249">
        <f t="shared" si="20"/>
        <v>0</v>
      </c>
      <c r="U100" s="84" t="s">
        <v>57</v>
      </c>
      <c r="V100" s="249">
        <f>IF(U100="nee",0,(J100-O100)*(tab!$C$46))</f>
        <v>0</v>
      </c>
      <c r="W100" s="249">
        <f>IF(AND(J100=0,O100=0),0,(G100-L100)*tab!$G$46+(H100-M100)*tab!$H$46+(I100-N100)*tab!$I$46)</f>
        <v>0</v>
      </c>
      <c r="X100" s="249">
        <f t="shared" si="19"/>
        <v>0</v>
      </c>
      <c r="Y100" s="3"/>
      <c r="Z100" s="22"/>
    </row>
    <row r="101" spans="2:26" ht="12" customHeight="1" x14ac:dyDescent="0.2">
      <c r="B101" s="18"/>
      <c r="C101" s="1">
        <v>13</v>
      </c>
      <c r="D101" s="100"/>
      <c r="E101" s="101">
        <v>0</v>
      </c>
      <c r="F101" s="43"/>
      <c r="G101" s="44"/>
      <c r="H101" s="44"/>
      <c r="I101" s="44"/>
      <c r="J101" s="62">
        <f t="shared" ref="J101:J118" si="21">SUM(G101:I101)</f>
        <v>0</v>
      </c>
      <c r="K101" s="42"/>
      <c r="L101" s="44"/>
      <c r="M101" s="44"/>
      <c r="N101" s="44"/>
      <c r="O101" s="62">
        <f t="shared" si="18"/>
        <v>0</v>
      </c>
      <c r="P101" s="42"/>
      <c r="Q101" s="84" t="str">
        <f t="shared" si="15"/>
        <v>ja</v>
      </c>
      <c r="R101" s="249">
        <f>IF(Q101="nee",0,(J101-O101)*(tab!$C$20*tab!$C$8+tab!$D$24))</f>
        <v>0</v>
      </c>
      <c r="S101" s="249">
        <f>IF(AND(J101=0,O101=0),0,(G101-L101)*tab!$E$32+(H101-M101)*tab!$F$32+(I101-N101)*tab!$G$32)</f>
        <v>0</v>
      </c>
      <c r="T101" s="249">
        <f t="shared" si="20"/>
        <v>0</v>
      </c>
      <c r="U101" s="84" t="s">
        <v>57</v>
      </c>
      <c r="V101" s="249">
        <f>IF(U101="nee",0,(J101-O101)*(tab!$C$46))</f>
        <v>0</v>
      </c>
      <c r="W101" s="249">
        <f>IF(AND(J101=0,O101=0),0,(G101-L101)*tab!$G$46+(H101-M101)*tab!$H$46+(I101-N101)*tab!$I$46)</f>
        <v>0</v>
      </c>
      <c r="X101" s="249">
        <f t="shared" si="19"/>
        <v>0</v>
      </c>
      <c r="Y101" s="3"/>
      <c r="Z101" s="22"/>
    </row>
    <row r="102" spans="2:26" ht="12" customHeight="1" x14ac:dyDescent="0.2">
      <c r="B102" s="18"/>
      <c r="C102" s="1">
        <v>14</v>
      </c>
      <c r="D102" s="100"/>
      <c r="E102" s="101">
        <v>0</v>
      </c>
      <c r="F102" s="43"/>
      <c r="G102" s="44"/>
      <c r="H102" s="44"/>
      <c r="I102" s="44"/>
      <c r="J102" s="62">
        <f t="shared" si="21"/>
        <v>0</v>
      </c>
      <c r="K102" s="42"/>
      <c r="L102" s="44"/>
      <c r="M102" s="44"/>
      <c r="N102" s="44"/>
      <c r="O102" s="62">
        <f t="shared" si="18"/>
        <v>0</v>
      </c>
      <c r="P102" s="42"/>
      <c r="Q102" s="84" t="str">
        <f t="shared" si="15"/>
        <v>ja</v>
      </c>
      <c r="R102" s="249">
        <f>IF(Q102="nee",0,(J102-O102)*(tab!$C$20*tab!$C$8+tab!$D$24))</f>
        <v>0</v>
      </c>
      <c r="S102" s="249">
        <f>IF(AND(J102=0,O102=0),0,(G102-L102)*tab!$E$32+(H102-M102)*tab!$F$32+(I102-N102)*tab!$G$32)</f>
        <v>0</v>
      </c>
      <c r="T102" s="249">
        <f t="shared" si="20"/>
        <v>0</v>
      </c>
      <c r="U102" s="84" t="s">
        <v>57</v>
      </c>
      <c r="V102" s="249">
        <f>IF(U102="nee",0,(J102-O102)*(tab!$C$46))</f>
        <v>0</v>
      </c>
      <c r="W102" s="249">
        <f>IF(AND(J102=0,O102=0),0,(G102-L102)*tab!$G$46+(H102-M102)*tab!$H$46+(I102-N102)*tab!$I$46)</f>
        <v>0</v>
      </c>
      <c r="X102" s="249">
        <f t="shared" si="19"/>
        <v>0</v>
      </c>
      <c r="Y102" s="3"/>
      <c r="Z102" s="22"/>
    </row>
    <row r="103" spans="2:26" ht="12" customHeight="1" x14ac:dyDescent="0.2">
      <c r="B103" s="18"/>
      <c r="C103" s="1">
        <v>15</v>
      </c>
      <c r="D103" s="100"/>
      <c r="E103" s="101">
        <v>0</v>
      </c>
      <c r="F103" s="43"/>
      <c r="G103" s="44"/>
      <c r="H103" s="44"/>
      <c r="I103" s="44"/>
      <c r="J103" s="62">
        <f t="shared" si="21"/>
        <v>0</v>
      </c>
      <c r="K103" s="42"/>
      <c r="L103" s="44"/>
      <c r="M103" s="44"/>
      <c r="N103" s="44"/>
      <c r="O103" s="62">
        <f t="shared" si="18"/>
        <v>0</v>
      </c>
      <c r="P103" s="42"/>
      <c r="Q103" s="84" t="str">
        <f t="shared" si="15"/>
        <v>ja</v>
      </c>
      <c r="R103" s="249">
        <f>IF(Q103="nee",0,(J103-O103)*(tab!$C$20*tab!$C$8+tab!$D$24))</f>
        <v>0</v>
      </c>
      <c r="S103" s="249">
        <f>IF(AND(J103=0,O103=0),0,(G103-L103)*tab!$E$32+(H103-M103)*tab!$F$32+(I103-N103)*tab!$G$32)</f>
        <v>0</v>
      </c>
      <c r="T103" s="249">
        <f t="shared" si="20"/>
        <v>0</v>
      </c>
      <c r="U103" s="84" t="s">
        <v>57</v>
      </c>
      <c r="V103" s="249">
        <f>IF(U103="nee",0,(J103-O103)*(tab!$C$46))</f>
        <v>0</v>
      </c>
      <c r="W103" s="249">
        <f>IF(AND(J103=0,O103=0),0,(G103-L103)*tab!$G$46+(H103-M103)*tab!$H$46+(I103-N103)*tab!$I$46)</f>
        <v>0</v>
      </c>
      <c r="X103" s="249">
        <f t="shared" si="19"/>
        <v>0</v>
      </c>
      <c r="Y103" s="3"/>
      <c r="Z103" s="22"/>
    </row>
    <row r="104" spans="2:26" ht="12" customHeight="1" x14ac:dyDescent="0.2">
      <c r="B104" s="18"/>
      <c r="C104" s="1">
        <v>16</v>
      </c>
      <c r="D104" s="100"/>
      <c r="E104" s="101">
        <v>0</v>
      </c>
      <c r="F104" s="43"/>
      <c r="G104" s="44"/>
      <c r="H104" s="44"/>
      <c r="I104" s="44"/>
      <c r="J104" s="62">
        <f t="shared" si="21"/>
        <v>0</v>
      </c>
      <c r="K104" s="42"/>
      <c r="L104" s="44"/>
      <c r="M104" s="44"/>
      <c r="N104" s="44"/>
      <c r="O104" s="62">
        <f t="shared" si="18"/>
        <v>0</v>
      </c>
      <c r="P104" s="42"/>
      <c r="Q104" s="84" t="str">
        <f t="shared" si="15"/>
        <v>ja</v>
      </c>
      <c r="R104" s="249">
        <f>IF(Q104="nee",0,(J104-O104)*(tab!$C$20*tab!$C$8+tab!$D$24))</f>
        <v>0</v>
      </c>
      <c r="S104" s="249">
        <f>IF(AND(J104=0,O104=0),0,(G104-L104)*tab!$E$32+(H104-M104)*tab!$F$32+(I104-N104)*tab!$G$32)</f>
        <v>0</v>
      </c>
      <c r="T104" s="249">
        <f t="shared" si="20"/>
        <v>0</v>
      </c>
      <c r="U104" s="84" t="s">
        <v>57</v>
      </c>
      <c r="V104" s="249">
        <f>IF(U104="nee",0,(J104-O104)*(tab!$C$46))</f>
        <v>0</v>
      </c>
      <c r="W104" s="249">
        <f>IF(AND(J104=0,O104=0),0,(G104-L104)*tab!$G$46+(H104-M104)*tab!$H$46+(I104-N104)*tab!$I$46)</f>
        <v>0</v>
      </c>
      <c r="X104" s="249">
        <f t="shared" si="19"/>
        <v>0</v>
      </c>
      <c r="Y104" s="3"/>
      <c r="Z104" s="22"/>
    </row>
    <row r="105" spans="2:26" ht="12" customHeight="1" x14ac:dyDescent="0.2">
      <c r="B105" s="18"/>
      <c r="C105" s="1">
        <v>17</v>
      </c>
      <c r="D105" s="100"/>
      <c r="E105" s="101">
        <v>0</v>
      </c>
      <c r="F105" s="43"/>
      <c r="G105" s="44"/>
      <c r="H105" s="44"/>
      <c r="I105" s="44"/>
      <c r="J105" s="62">
        <f t="shared" si="21"/>
        <v>0</v>
      </c>
      <c r="K105" s="42"/>
      <c r="L105" s="44"/>
      <c r="M105" s="44"/>
      <c r="N105" s="44"/>
      <c r="O105" s="62">
        <f t="shared" si="18"/>
        <v>0</v>
      </c>
      <c r="P105" s="42"/>
      <c r="Q105" s="84" t="str">
        <f t="shared" si="15"/>
        <v>ja</v>
      </c>
      <c r="R105" s="249">
        <f>IF(Q105="nee",0,(J105-O105)*(tab!$C$20*tab!$C$8+tab!$D$24))</f>
        <v>0</v>
      </c>
      <c r="S105" s="249">
        <f>IF(AND(J105=0,O105=0),0,(G105-L105)*tab!$E$32+(H105-M105)*tab!$F$32+(I105-N105)*tab!$G$32)</f>
        <v>0</v>
      </c>
      <c r="T105" s="249">
        <f t="shared" si="20"/>
        <v>0</v>
      </c>
      <c r="U105" s="84" t="s">
        <v>57</v>
      </c>
      <c r="V105" s="249">
        <f>IF(U105="nee",0,(J105-O105)*(tab!$C$46))</f>
        <v>0</v>
      </c>
      <c r="W105" s="249">
        <f>IF(AND(J105=0,O105=0),0,(G105-L105)*tab!$G$46+(H105-M105)*tab!$H$46+(I105-N105)*tab!$I$46)</f>
        <v>0</v>
      </c>
      <c r="X105" s="249">
        <f t="shared" si="19"/>
        <v>0</v>
      </c>
      <c r="Y105" s="3"/>
      <c r="Z105" s="22"/>
    </row>
    <row r="106" spans="2:26" ht="12" customHeight="1" x14ac:dyDescent="0.2">
      <c r="B106" s="18"/>
      <c r="C106" s="1">
        <v>18</v>
      </c>
      <c r="D106" s="100"/>
      <c r="E106" s="101">
        <v>0</v>
      </c>
      <c r="F106" s="43"/>
      <c r="G106" s="44"/>
      <c r="H106" s="44"/>
      <c r="I106" s="44"/>
      <c r="J106" s="62">
        <f t="shared" si="21"/>
        <v>0</v>
      </c>
      <c r="K106" s="42"/>
      <c r="L106" s="44"/>
      <c r="M106" s="44"/>
      <c r="N106" s="44"/>
      <c r="O106" s="62">
        <f t="shared" si="18"/>
        <v>0</v>
      </c>
      <c r="P106" s="42"/>
      <c r="Q106" s="84" t="str">
        <f t="shared" si="15"/>
        <v>ja</v>
      </c>
      <c r="R106" s="249">
        <f>IF(Q106="nee",0,(J106-O106)*(tab!$C$20*tab!$C$8+tab!$D$24))</f>
        <v>0</v>
      </c>
      <c r="S106" s="249">
        <f>IF(AND(J106=0,O106=0),0,(G106-L106)*tab!$E$32+(H106-M106)*tab!$F$32+(I106-N106)*tab!$G$32)</f>
        <v>0</v>
      </c>
      <c r="T106" s="249">
        <f t="shared" si="20"/>
        <v>0</v>
      </c>
      <c r="U106" s="84" t="s">
        <v>57</v>
      </c>
      <c r="V106" s="249">
        <f>IF(U106="nee",0,(J106-O106)*(tab!$C$46))</f>
        <v>0</v>
      </c>
      <c r="W106" s="249">
        <f>IF(AND(J106=0,O106=0),0,(G106-L106)*tab!$G$46+(H106-M106)*tab!$H$46+(I106-N106)*tab!$I$46)</f>
        <v>0</v>
      </c>
      <c r="X106" s="249">
        <f t="shared" si="19"/>
        <v>0</v>
      </c>
      <c r="Y106" s="3"/>
      <c r="Z106" s="22"/>
    </row>
    <row r="107" spans="2:26" ht="12" customHeight="1" x14ac:dyDescent="0.2">
      <c r="B107" s="18"/>
      <c r="C107" s="1">
        <v>19</v>
      </c>
      <c r="D107" s="100"/>
      <c r="E107" s="101">
        <v>0</v>
      </c>
      <c r="F107" s="43"/>
      <c r="G107" s="44"/>
      <c r="H107" s="44"/>
      <c r="I107" s="44"/>
      <c r="J107" s="62">
        <f t="shared" si="21"/>
        <v>0</v>
      </c>
      <c r="K107" s="42"/>
      <c r="L107" s="44"/>
      <c r="M107" s="44"/>
      <c r="N107" s="44"/>
      <c r="O107" s="62">
        <f t="shared" si="18"/>
        <v>0</v>
      </c>
      <c r="P107" s="42"/>
      <c r="Q107" s="84" t="str">
        <f t="shared" si="15"/>
        <v>ja</v>
      </c>
      <c r="R107" s="249">
        <f>IF(Q107="nee",0,(J107-O107)*(tab!$C$20*tab!$C$8+tab!$D$24))</f>
        <v>0</v>
      </c>
      <c r="S107" s="249">
        <f>IF(AND(J107=0,O107=0),0,(G107-L107)*tab!$E$32+(H107-M107)*tab!$F$32+(I107-N107)*tab!$G$32)</f>
        <v>0</v>
      </c>
      <c r="T107" s="249">
        <f t="shared" si="20"/>
        <v>0</v>
      </c>
      <c r="U107" s="84" t="s">
        <v>57</v>
      </c>
      <c r="V107" s="249">
        <f>IF(U107="nee",0,(J107-O107)*(tab!$C$46))</f>
        <v>0</v>
      </c>
      <c r="W107" s="249">
        <f>IF(AND(J107=0,O107=0),0,(G107-L107)*tab!$G$46+(H107-M107)*tab!$H$46+(I107-N107)*tab!$I$46)</f>
        <v>0</v>
      </c>
      <c r="X107" s="249">
        <f t="shared" si="19"/>
        <v>0</v>
      </c>
      <c r="Y107" s="3"/>
      <c r="Z107" s="22"/>
    </row>
    <row r="108" spans="2:26" ht="12" customHeight="1" x14ac:dyDescent="0.2">
      <c r="B108" s="18"/>
      <c r="C108" s="1">
        <v>20</v>
      </c>
      <c r="D108" s="100"/>
      <c r="E108" s="101">
        <v>0</v>
      </c>
      <c r="F108" s="43"/>
      <c r="G108" s="44"/>
      <c r="H108" s="44"/>
      <c r="I108" s="44"/>
      <c r="J108" s="62">
        <f t="shared" si="21"/>
        <v>0</v>
      </c>
      <c r="K108" s="42"/>
      <c r="L108" s="44"/>
      <c r="M108" s="44"/>
      <c r="N108" s="44"/>
      <c r="O108" s="62">
        <f t="shared" si="18"/>
        <v>0</v>
      </c>
      <c r="P108" s="42"/>
      <c r="Q108" s="84" t="str">
        <f t="shared" si="15"/>
        <v>ja</v>
      </c>
      <c r="R108" s="249">
        <f>IF(Q108="nee",0,(J108-O108)*(tab!$C$20*tab!$C$8+tab!$D$24))</f>
        <v>0</v>
      </c>
      <c r="S108" s="249">
        <f>IF(AND(J108=0,O108=0),0,(G108-L108)*tab!$E$32+(H108-M108)*tab!$F$32+(I108-N108)*tab!$G$32)</f>
        <v>0</v>
      </c>
      <c r="T108" s="249">
        <f t="shared" si="20"/>
        <v>0</v>
      </c>
      <c r="U108" s="84" t="s">
        <v>57</v>
      </c>
      <c r="V108" s="249">
        <f>IF(U108="nee",0,(J108-O108)*(tab!$C$46))</f>
        <v>0</v>
      </c>
      <c r="W108" s="249">
        <f>IF(AND(J108=0,O108=0),0,(G108-L108)*tab!$G$46+(H108-M108)*tab!$H$46+(I108-N108)*tab!$I$46)</f>
        <v>0</v>
      </c>
      <c r="X108" s="249">
        <f t="shared" si="19"/>
        <v>0</v>
      </c>
      <c r="Y108" s="3"/>
      <c r="Z108" s="22"/>
    </row>
    <row r="109" spans="2:26" ht="12" customHeight="1" x14ac:dyDescent="0.2">
      <c r="B109" s="18"/>
      <c r="C109" s="1">
        <v>21</v>
      </c>
      <c r="D109" s="100"/>
      <c r="E109" s="101">
        <v>0</v>
      </c>
      <c r="F109" s="43"/>
      <c r="G109" s="44"/>
      <c r="H109" s="44"/>
      <c r="I109" s="44"/>
      <c r="J109" s="62">
        <f t="shared" si="21"/>
        <v>0</v>
      </c>
      <c r="K109" s="42"/>
      <c r="L109" s="44"/>
      <c r="M109" s="44"/>
      <c r="N109" s="44"/>
      <c r="O109" s="62">
        <f t="shared" si="18"/>
        <v>0</v>
      </c>
      <c r="P109" s="42"/>
      <c r="Q109" s="84" t="str">
        <f t="shared" si="15"/>
        <v>ja</v>
      </c>
      <c r="R109" s="249">
        <f>IF(Q109="nee",0,(J109-O109)*(tab!$C$20*tab!$C$8+tab!$D$24))</f>
        <v>0</v>
      </c>
      <c r="S109" s="249">
        <f>IF(AND(J109=0,O109=0),0,(G109-L109)*tab!$E$32+(H109-M109)*tab!$F$32+(I109-N109)*tab!$G$32)</f>
        <v>0</v>
      </c>
      <c r="T109" s="249">
        <f t="shared" si="20"/>
        <v>0</v>
      </c>
      <c r="U109" s="84" t="s">
        <v>57</v>
      </c>
      <c r="V109" s="249">
        <f>IF(U109="nee",0,(J109-O109)*(tab!$C$46))</f>
        <v>0</v>
      </c>
      <c r="W109" s="249">
        <f>IF(AND(J109=0,O109=0),0,(G109-L109)*tab!$G$46+(H109-M109)*tab!$H$46+(I109-N109)*tab!$I$46)</f>
        <v>0</v>
      </c>
      <c r="X109" s="249">
        <f t="shared" si="19"/>
        <v>0</v>
      </c>
      <c r="Y109" s="3"/>
      <c r="Z109" s="22"/>
    </row>
    <row r="110" spans="2:26" ht="12" customHeight="1" x14ac:dyDescent="0.2">
      <c r="B110" s="18"/>
      <c r="C110" s="1">
        <v>22</v>
      </c>
      <c r="D110" s="100"/>
      <c r="E110" s="101">
        <v>0</v>
      </c>
      <c r="F110" s="43"/>
      <c r="G110" s="44"/>
      <c r="H110" s="44"/>
      <c r="I110" s="44"/>
      <c r="J110" s="62">
        <f t="shared" si="21"/>
        <v>0</v>
      </c>
      <c r="K110" s="42"/>
      <c r="L110" s="44"/>
      <c r="M110" s="44"/>
      <c r="N110" s="44"/>
      <c r="O110" s="62">
        <f t="shared" si="18"/>
        <v>0</v>
      </c>
      <c r="P110" s="42"/>
      <c r="Q110" s="84" t="str">
        <f t="shared" si="15"/>
        <v>ja</v>
      </c>
      <c r="R110" s="249">
        <f>IF(Q110="nee",0,(J110-O110)*(tab!$C$20*tab!$C$8+tab!$D$24))</f>
        <v>0</v>
      </c>
      <c r="S110" s="249">
        <f>IF(AND(J110=0,O110=0),0,(G110-L110)*tab!$E$32+(H110-M110)*tab!$F$32+(I110-N110)*tab!$G$32)</f>
        <v>0</v>
      </c>
      <c r="T110" s="249">
        <f t="shared" si="20"/>
        <v>0</v>
      </c>
      <c r="U110" s="84" t="s">
        <v>57</v>
      </c>
      <c r="V110" s="249">
        <f>IF(U110="nee",0,(J110-O110)*(tab!$C$46))</f>
        <v>0</v>
      </c>
      <c r="W110" s="249">
        <f>IF(AND(J110=0,O110=0),0,(G110-L110)*tab!$G$46+(H110-M110)*tab!$H$46+(I110-N110)*tab!$I$46)</f>
        <v>0</v>
      </c>
      <c r="X110" s="249">
        <f t="shared" si="19"/>
        <v>0</v>
      </c>
      <c r="Y110" s="3"/>
      <c r="Z110" s="22"/>
    </row>
    <row r="111" spans="2:26" ht="12" customHeight="1" x14ac:dyDescent="0.2">
      <c r="B111" s="18"/>
      <c r="C111" s="1">
        <v>23</v>
      </c>
      <c r="D111" s="100"/>
      <c r="E111" s="101">
        <v>0</v>
      </c>
      <c r="F111" s="43"/>
      <c r="G111" s="44"/>
      <c r="H111" s="44"/>
      <c r="I111" s="44"/>
      <c r="J111" s="62">
        <f t="shared" si="21"/>
        <v>0</v>
      </c>
      <c r="K111" s="42"/>
      <c r="L111" s="44"/>
      <c r="M111" s="44"/>
      <c r="N111" s="44"/>
      <c r="O111" s="62">
        <f t="shared" si="18"/>
        <v>0</v>
      </c>
      <c r="P111" s="42"/>
      <c r="Q111" s="84" t="str">
        <f t="shared" si="15"/>
        <v>ja</v>
      </c>
      <c r="R111" s="249">
        <f>IF(Q111="nee",0,(J111-O111)*(tab!$C$20*tab!$C$8+tab!$D$24))</f>
        <v>0</v>
      </c>
      <c r="S111" s="249">
        <f>IF(AND(J111=0,O111=0),0,(G111-L111)*tab!$E$32+(H111-M111)*tab!$F$32+(I111-N111)*tab!$G$32)</f>
        <v>0</v>
      </c>
      <c r="T111" s="249">
        <f t="shared" si="20"/>
        <v>0</v>
      </c>
      <c r="U111" s="84" t="s">
        <v>57</v>
      </c>
      <c r="V111" s="249">
        <f>IF(U111="nee",0,(J111-O111)*(tab!$C$46))</f>
        <v>0</v>
      </c>
      <c r="W111" s="249">
        <f>IF(AND(J111=0,O111=0),0,(G111-L111)*tab!$G$46+(H111-M111)*tab!$H$46+(I111-N111)*tab!$I$46)</f>
        <v>0</v>
      </c>
      <c r="X111" s="249">
        <f t="shared" si="19"/>
        <v>0</v>
      </c>
      <c r="Y111" s="3"/>
      <c r="Z111" s="22"/>
    </row>
    <row r="112" spans="2:26" ht="12" customHeight="1" x14ac:dyDescent="0.2">
      <c r="B112" s="18"/>
      <c r="C112" s="1">
        <v>24</v>
      </c>
      <c r="D112" s="100"/>
      <c r="E112" s="101">
        <v>0</v>
      </c>
      <c r="F112" s="43"/>
      <c r="G112" s="44"/>
      <c r="H112" s="44"/>
      <c r="I112" s="44"/>
      <c r="J112" s="62">
        <f t="shared" si="21"/>
        <v>0</v>
      </c>
      <c r="K112" s="42"/>
      <c r="L112" s="44"/>
      <c r="M112" s="44"/>
      <c r="N112" s="44"/>
      <c r="O112" s="62">
        <f t="shared" si="18"/>
        <v>0</v>
      </c>
      <c r="P112" s="42"/>
      <c r="Q112" s="84" t="str">
        <f t="shared" si="15"/>
        <v>ja</v>
      </c>
      <c r="R112" s="249">
        <f>IF(Q112="nee",0,(J112-O112)*(tab!$C$20*tab!$C$8+tab!$D$24))</f>
        <v>0</v>
      </c>
      <c r="S112" s="249">
        <f>IF(AND(J112=0,O112=0),0,(G112-L112)*tab!$E$32+(H112-M112)*tab!$F$32+(I112-N112)*tab!$G$32)</f>
        <v>0</v>
      </c>
      <c r="T112" s="249">
        <f t="shared" si="20"/>
        <v>0</v>
      </c>
      <c r="U112" s="84" t="s">
        <v>57</v>
      </c>
      <c r="V112" s="249">
        <f>IF(U112="nee",0,(J112-O112)*(tab!$C$46))</f>
        <v>0</v>
      </c>
      <c r="W112" s="249">
        <f>IF(AND(J112=0,O112=0),0,(G112-L112)*tab!$G$46+(H112-M112)*tab!$H$46+(I112-N112)*tab!$I$46)</f>
        <v>0</v>
      </c>
      <c r="X112" s="249">
        <f t="shared" si="19"/>
        <v>0</v>
      </c>
      <c r="Y112" s="3"/>
      <c r="Z112" s="22"/>
    </row>
    <row r="113" spans="2:26" ht="12" customHeight="1" x14ac:dyDescent="0.2">
      <c r="B113" s="18"/>
      <c r="C113" s="1">
        <v>25</v>
      </c>
      <c r="D113" s="100"/>
      <c r="E113" s="101">
        <v>0</v>
      </c>
      <c r="F113" s="43"/>
      <c r="G113" s="44"/>
      <c r="H113" s="44"/>
      <c r="I113" s="44"/>
      <c r="J113" s="62">
        <f t="shared" si="21"/>
        <v>0</v>
      </c>
      <c r="K113" s="42"/>
      <c r="L113" s="44"/>
      <c r="M113" s="44"/>
      <c r="N113" s="44"/>
      <c r="O113" s="62">
        <f t="shared" si="18"/>
        <v>0</v>
      </c>
      <c r="P113" s="42"/>
      <c r="Q113" s="84" t="str">
        <f t="shared" si="15"/>
        <v>ja</v>
      </c>
      <c r="R113" s="249">
        <f>IF(Q113="nee",0,(J113-O113)*(tab!$C$20*tab!$C$8+tab!$D$24))</f>
        <v>0</v>
      </c>
      <c r="S113" s="249">
        <f>IF(AND(J113=0,O113=0),0,(G113-L113)*tab!$E$32+(H113-M113)*tab!$F$32+(I113-N113)*tab!$G$32)</f>
        <v>0</v>
      </c>
      <c r="T113" s="249">
        <f t="shared" si="20"/>
        <v>0</v>
      </c>
      <c r="U113" s="84" t="s">
        <v>57</v>
      </c>
      <c r="V113" s="249">
        <f>IF(U113="nee",0,(J113-O113)*(tab!$C$46))</f>
        <v>0</v>
      </c>
      <c r="W113" s="249">
        <f>IF(AND(J113=0,O113=0),0,(G113-L113)*tab!$G$46+(H113-M113)*tab!$H$46+(I113-N113)*tab!$I$46)</f>
        <v>0</v>
      </c>
      <c r="X113" s="249">
        <f t="shared" si="19"/>
        <v>0</v>
      </c>
      <c r="Y113" s="3"/>
      <c r="Z113" s="22"/>
    </row>
    <row r="114" spans="2:26" ht="12" customHeight="1" x14ac:dyDescent="0.2">
      <c r="B114" s="18"/>
      <c r="C114" s="1">
        <v>26</v>
      </c>
      <c r="D114" s="100"/>
      <c r="E114" s="101">
        <v>0</v>
      </c>
      <c r="F114" s="43"/>
      <c r="G114" s="44"/>
      <c r="H114" s="44"/>
      <c r="I114" s="44"/>
      <c r="J114" s="62">
        <f t="shared" si="21"/>
        <v>0</v>
      </c>
      <c r="K114" s="42"/>
      <c r="L114" s="44"/>
      <c r="M114" s="44"/>
      <c r="N114" s="44"/>
      <c r="O114" s="62">
        <f t="shared" si="18"/>
        <v>0</v>
      </c>
      <c r="P114" s="42"/>
      <c r="Q114" s="84" t="str">
        <f t="shared" si="15"/>
        <v>ja</v>
      </c>
      <c r="R114" s="249">
        <f>IF(Q114="nee",0,(J114-O114)*(tab!$C$20*tab!$C$8+tab!$D$24))</f>
        <v>0</v>
      </c>
      <c r="S114" s="249">
        <f>IF(AND(J114=0,O114=0),0,(G114-L114)*tab!$E$32+(H114-M114)*tab!$F$32+(I114-N114)*tab!$G$32)</f>
        <v>0</v>
      </c>
      <c r="T114" s="249">
        <f t="shared" si="20"/>
        <v>0</v>
      </c>
      <c r="U114" s="84" t="s">
        <v>57</v>
      </c>
      <c r="V114" s="249">
        <f>IF(U114="nee",0,(J114-O114)*(tab!$C$46))</f>
        <v>0</v>
      </c>
      <c r="W114" s="249">
        <f>IF(AND(J114=0,O114=0),0,(G114-L114)*tab!$G$46+(H114-M114)*tab!$H$46+(I114-N114)*tab!$I$46)</f>
        <v>0</v>
      </c>
      <c r="X114" s="249">
        <f t="shared" si="19"/>
        <v>0</v>
      </c>
      <c r="Y114" s="3"/>
      <c r="Z114" s="22"/>
    </row>
    <row r="115" spans="2:26" ht="12" customHeight="1" x14ac:dyDescent="0.2">
      <c r="B115" s="18"/>
      <c r="C115" s="1">
        <v>27</v>
      </c>
      <c r="D115" s="100"/>
      <c r="E115" s="101">
        <v>0</v>
      </c>
      <c r="F115" s="43"/>
      <c r="G115" s="44"/>
      <c r="H115" s="44"/>
      <c r="I115" s="44"/>
      <c r="J115" s="62">
        <f t="shared" si="21"/>
        <v>0</v>
      </c>
      <c r="K115" s="42"/>
      <c r="L115" s="44"/>
      <c r="M115" s="44"/>
      <c r="N115" s="44"/>
      <c r="O115" s="62">
        <f t="shared" si="18"/>
        <v>0</v>
      </c>
      <c r="P115" s="42"/>
      <c r="Q115" s="84" t="str">
        <f t="shared" si="15"/>
        <v>ja</v>
      </c>
      <c r="R115" s="249">
        <f>IF(Q115="nee",0,(J115-O115)*(tab!$C$20*tab!$C$8+tab!$D$24))</f>
        <v>0</v>
      </c>
      <c r="S115" s="249">
        <f>IF(AND(J115=0,O115=0),0,(G115-L115)*tab!$E$32+(H115-M115)*tab!$F$32+(I115-N115)*tab!$G$32)</f>
        <v>0</v>
      </c>
      <c r="T115" s="249">
        <f t="shared" si="20"/>
        <v>0</v>
      </c>
      <c r="U115" s="84" t="s">
        <v>57</v>
      </c>
      <c r="V115" s="249">
        <f>IF(U115="nee",0,(J115-O115)*(tab!$C$46))</f>
        <v>0</v>
      </c>
      <c r="W115" s="249">
        <f>IF(AND(J115=0,O115=0),0,(G115-L115)*tab!$G$46+(H115-M115)*tab!$H$46+(I115-N115)*tab!$I$46)</f>
        <v>0</v>
      </c>
      <c r="X115" s="249">
        <f t="shared" si="19"/>
        <v>0</v>
      </c>
      <c r="Y115" s="3"/>
      <c r="Z115" s="22"/>
    </row>
    <row r="116" spans="2:26" ht="12" customHeight="1" x14ac:dyDescent="0.2">
      <c r="B116" s="18"/>
      <c r="C116" s="1">
        <v>28</v>
      </c>
      <c r="D116" s="100"/>
      <c r="E116" s="101">
        <v>0</v>
      </c>
      <c r="F116" s="43"/>
      <c r="G116" s="44"/>
      <c r="H116" s="44"/>
      <c r="I116" s="44"/>
      <c r="J116" s="62">
        <f t="shared" si="21"/>
        <v>0</v>
      </c>
      <c r="K116" s="42"/>
      <c r="L116" s="44"/>
      <c r="M116" s="44"/>
      <c r="N116" s="44"/>
      <c r="O116" s="62">
        <f t="shared" si="18"/>
        <v>0</v>
      </c>
      <c r="P116" s="42"/>
      <c r="Q116" s="84" t="str">
        <f t="shared" si="15"/>
        <v>ja</v>
      </c>
      <c r="R116" s="249">
        <f>IF(Q116="nee",0,(J116-O116)*(tab!$C$20*tab!$C$8+tab!$D$24))</f>
        <v>0</v>
      </c>
      <c r="S116" s="249">
        <f>IF(AND(J116=0,O116=0),0,(G116-L116)*tab!$E$32+(H116-M116)*tab!$F$32+(I116-N116)*tab!$G$32)</f>
        <v>0</v>
      </c>
      <c r="T116" s="249">
        <f t="shared" si="20"/>
        <v>0</v>
      </c>
      <c r="U116" s="84" t="s">
        <v>57</v>
      </c>
      <c r="V116" s="249">
        <f>IF(U116="nee",0,(J116-O116)*(tab!$C$46))</f>
        <v>0</v>
      </c>
      <c r="W116" s="249">
        <f>IF(AND(J116=0,O116=0),0,(G116-L116)*tab!$G$46+(H116-M116)*tab!$H$46+(I116-N116)*tab!$I$46)</f>
        <v>0</v>
      </c>
      <c r="X116" s="249">
        <f t="shared" si="19"/>
        <v>0</v>
      </c>
      <c r="Y116" s="3"/>
      <c r="Z116" s="22"/>
    </row>
    <row r="117" spans="2:26" ht="12" customHeight="1" x14ac:dyDescent="0.2">
      <c r="B117" s="18"/>
      <c r="C117" s="1">
        <v>29</v>
      </c>
      <c r="D117" s="100"/>
      <c r="E117" s="101">
        <v>0</v>
      </c>
      <c r="F117" s="43"/>
      <c r="G117" s="44"/>
      <c r="H117" s="44"/>
      <c r="I117" s="44"/>
      <c r="J117" s="62">
        <f t="shared" si="21"/>
        <v>0</v>
      </c>
      <c r="K117" s="42"/>
      <c r="L117" s="44"/>
      <c r="M117" s="44"/>
      <c r="N117" s="44"/>
      <c r="O117" s="62">
        <f t="shared" si="18"/>
        <v>0</v>
      </c>
      <c r="P117" s="42"/>
      <c r="Q117" s="84" t="str">
        <f t="shared" si="15"/>
        <v>ja</v>
      </c>
      <c r="R117" s="249">
        <f>IF(Q117="nee",0,(J117-O117)*(tab!$C$20*tab!$C$8+tab!$D$24))</f>
        <v>0</v>
      </c>
      <c r="S117" s="249">
        <f>IF(AND(J117=0,O117=0),0,(G117-L117)*tab!$E$32+(H117-M117)*tab!$F$32+(I117-N117)*tab!$G$32)</f>
        <v>0</v>
      </c>
      <c r="T117" s="249">
        <f t="shared" si="20"/>
        <v>0</v>
      </c>
      <c r="U117" s="84" t="s">
        <v>57</v>
      </c>
      <c r="V117" s="249">
        <f>IF(U117="nee",0,(J117-O117)*(tab!$C$46))</f>
        <v>0</v>
      </c>
      <c r="W117" s="249">
        <f>IF(AND(J117=0,O117=0),0,(G117-L117)*tab!$G$46+(H117-M117)*tab!$H$46+(I117-N117)*tab!$I$46)</f>
        <v>0</v>
      </c>
      <c r="X117" s="249">
        <f t="shared" si="19"/>
        <v>0</v>
      </c>
      <c r="Y117" s="3"/>
      <c r="Z117" s="22"/>
    </row>
    <row r="118" spans="2:26" ht="12" customHeight="1" x14ac:dyDescent="0.2">
      <c r="B118" s="18"/>
      <c r="C118" s="1">
        <v>30</v>
      </c>
      <c r="D118" s="100"/>
      <c r="E118" s="101">
        <v>0</v>
      </c>
      <c r="F118" s="43"/>
      <c r="G118" s="44"/>
      <c r="H118" s="44"/>
      <c r="I118" s="44"/>
      <c r="J118" s="62">
        <f t="shared" si="21"/>
        <v>0</v>
      </c>
      <c r="K118" s="42"/>
      <c r="L118" s="44"/>
      <c r="M118" s="44"/>
      <c r="N118" s="44"/>
      <c r="O118" s="62">
        <f t="shared" si="18"/>
        <v>0</v>
      </c>
      <c r="P118" s="42"/>
      <c r="Q118" s="84" t="str">
        <f t="shared" si="15"/>
        <v>ja</v>
      </c>
      <c r="R118" s="249">
        <f>IF(Q118="nee",0,(J118-O118)*(tab!$C$20*tab!$C$8+tab!$D$24))</f>
        <v>0</v>
      </c>
      <c r="S118" s="249">
        <f>IF(AND(J118=0,O118=0),0,(G118-L118)*tab!$E$32+(H118-M118)*tab!$F$32+(I118-N118)*tab!$G$32)</f>
        <v>0</v>
      </c>
      <c r="T118" s="249">
        <f t="shared" si="20"/>
        <v>0</v>
      </c>
      <c r="U118" s="84" t="s">
        <v>57</v>
      </c>
      <c r="V118" s="249">
        <f>IF(U118="nee",0,(J118-O118)*(tab!$C$46))</f>
        <v>0</v>
      </c>
      <c r="W118" s="249">
        <f>IF(AND(J118=0,O118=0),0,(G118-L118)*tab!$G$46+(H118-M118)*tab!$H$46+(I118-N118)*tab!$I$46)</f>
        <v>0</v>
      </c>
      <c r="X118" s="249">
        <f t="shared" si="19"/>
        <v>0</v>
      </c>
      <c r="Y118" s="3"/>
      <c r="Z118" s="22"/>
    </row>
    <row r="119" spans="2:26" s="89" customFormat="1" ht="12" customHeight="1" x14ac:dyDescent="0.2">
      <c r="B119" s="73"/>
      <c r="C119" s="67"/>
      <c r="D119" s="70"/>
      <c r="E119" s="70"/>
      <c r="F119" s="96"/>
      <c r="G119" s="97">
        <f>SUM(G89:G118)</f>
        <v>45</v>
      </c>
      <c r="H119" s="97">
        <f>SUM(H89:H118)</f>
        <v>0</v>
      </c>
      <c r="I119" s="97">
        <f>SUM(I89:I118)</f>
        <v>0</v>
      </c>
      <c r="J119" s="97">
        <f>SUM(G119:I119)</f>
        <v>45</v>
      </c>
      <c r="K119" s="98"/>
      <c r="L119" s="97">
        <f>SUM(L89:L118)</f>
        <v>32</v>
      </c>
      <c r="M119" s="97">
        <f>SUM(M89:M118)</f>
        <v>0</v>
      </c>
      <c r="N119" s="97">
        <f>SUM(N89:N118)</f>
        <v>0</v>
      </c>
      <c r="O119" s="97">
        <f>SUM(L119:N119)</f>
        <v>32</v>
      </c>
      <c r="P119" s="98"/>
      <c r="Q119" s="98"/>
      <c r="R119" s="255"/>
      <c r="S119" s="255"/>
      <c r="T119" s="256">
        <f t="shared" ref="T119" si="22">SUM(T89:T118)</f>
        <v>179036.55989800004</v>
      </c>
      <c r="U119" s="98"/>
      <c r="V119" s="255"/>
      <c r="W119" s="255"/>
      <c r="X119" s="256">
        <f t="shared" ref="X119" si="23">SUM(X89:X118)</f>
        <v>24537.520000000004</v>
      </c>
      <c r="Y119" s="70"/>
      <c r="Z119" s="71"/>
    </row>
    <row r="120" spans="2:26" ht="12" customHeight="1" x14ac:dyDescent="0.2">
      <c r="B120" s="18"/>
      <c r="C120" s="1"/>
      <c r="D120" s="38"/>
      <c r="E120" s="38"/>
      <c r="F120" s="45"/>
      <c r="G120" s="88"/>
      <c r="H120" s="88"/>
      <c r="I120" s="88"/>
      <c r="J120" s="47"/>
      <c r="K120" s="47"/>
      <c r="L120" s="88"/>
      <c r="M120" s="88"/>
      <c r="N120" s="88"/>
      <c r="O120" s="47"/>
      <c r="P120" s="47"/>
      <c r="Q120" s="47"/>
      <c r="R120" s="254"/>
      <c r="S120" s="254"/>
      <c r="T120" s="254"/>
      <c r="U120" s="47"/>
      <c r="V120" s="254"/>
      <c r="W120" s="254"/>
      <c r="X120" s="254"/>
      <c r="Y120" s="3"/>
      <c r="Z120" s="22"/>
    </row>
    <row r="121" spans="2:26" ht="12" customHeight="1" x14ac:dyDescent="0.2">
      <c r="B121" s="18"/>
      <c r="C121" s="1"/>
      <c r="D121" s="38" t="s">
        <v>74</v>
      </c>
      <c r="E121" s="38"/>
      <c r="F121" s="45"/>
      <c r="G121" s="46">
        <f>+G49+G84+G119</f>
        <v>85</v>
      </c>
      <c r="H121" s="46">
        <f>+H49+H84+H119</f>
        <v>2</v>
      </c>
      <c r="I121" s="46">
        <f>+I49+I84+I119</f>
        <v>2</v>
      </c>
      <c r="J121" s="46">
        <f>+J49+J84+J119</f>
        <v>89</v>
      </c>
      <c r="K121" s="47"/>
      <c r="L121" s="46">
        <f>+L49+L84+L119</f>
        <v>53</v>
      </c>
      <c r="M121" s="46">
        <f>+M49+M84+M119</f>
        <v>1</v>
      </c>
      <c r="N121" s="46">
        <f>+N49+N84+N119</f>
        <v>1</v>
      </c>
      <c r="O121" s="46">
        <f>+O49+O84+O119</f>
        <v>55</v>
      </c>
      <c r="P121" s="47"/>
      <c r="Q121" s="47"/>
      <c r="R121" s="254"/>
      <c r="S121" s="254"/>
      <c r="T121" s="254"/>
      <c r="U121" s="47"/>
      <c r="V121" s="254"/>
      <c r="W121" s="254"/>
      <c r="X121" s="254"/>
      <c r="Y121" s="3"/>
      <c r="Z121" s="22"/>
    </row>
    <row r="122" spans="2:26" ht="12" customHeight="1" x14ac:dyDescent="0.2">
      <c r="B122" s="18"/>
      <c r="C122" s="1"/>
      <c r="D122" s="38"/>
      <c r="E122" s="38"/>
      <c r="F122" s="45"/>
      <c r="G122" s="88"/>
      <c r="H122" s="88"/>
      <c r="I122" s="88"/>
      <c r="J122" s="47"/>
      <c r="K122" s="47"/>
      <c r="L122" s="88"/>
      <c r="M122" s="88"/>
      <c r="N122" s="88"/>
      <c r="O122" s="47"/>
      <c r="P122" s="47"/>
      <c r="Q122" s="47"/>
      <c r="R122" s="254"/>
      <c r="S122" s="254"/>
      <c r="T122" s="254"/>
      <c r="U122" s="47"/>
      <c r="V122" s="254"/>
      <c r="W122" s="254"/>
      <c r="X122" s="254"/>
      <c r="Y122" s="3"/>
      <c r="Z122" s="22"/>
    </row>
    <row r="123" spans="2:26" ht="12" customHeight="1" x14ac:dyDescent="0.2">
      <c r="B123" s="18"/>
      <c r="C123" s="1"/>
      <c r="D123" s="3" t="s">
        <v>67</v>
      </c>
      <c r="E123" s="3"/>
      <c r="F123" s="77"/>
      <c r="G123" s="181"/>
      <c r="H123" s="181"/>
      <c r="I123" s="181"/>
      <c r="J123" s="182"/>
      <c r="K123" s="182"/>
      <c r="L123" s="181"/>
      <c r="M123" s="181"/>
      <c r="N123" s="181"/>
      <c r="O123" s="182"/>
      <c r="P123" s="182"/>
      <c r="Q123" s="75"/>
      <c r="R123" s="244"/>
      <c r="S123" s="244"/>
      <c r="T123" s="249">
        <f>+T49</f>
        <v>192778.06240900001</v>
      </c>
      <c r="U123" s="197"/>
      <c r="V123" s="265"/>
      <c r="W123" s="265"/>
      <c r="X123" s="266">
        <f>+X49</f>
        <v>20096.3</v>
      </c>
      <c r="Y123" s="41"/>
      <c r="Z123" s="22"/>
    </row>
    <row r="124" spans="2:26" ht="12" customHeight="1" x14ac:dyDescent="0.2">
      <c r="B124" s="18"/>
      <c r="C124" s="1"/>
      <c r="D124" s="3" t="s">
        <v>71</v>
      </c>
      <c r="E124" s="3"/>
      <c r="F124" s="77"/>
      <c r="G124" s="181"/>
      <c r="H124" s="181"/>
      <c r="I124" s="181"/>
      <c r="J124" s="182"/>
      <c r="K124" s="182"/>
      <c r="L124" s="181"/>
      <c r="M124" s="181"/>
      <c r="N124" s="181"/>
      <c r="O124" s="182"/>
      <c r="P124" s="182"/>
      <c r="Q124" s="75"/>
      <c r="R124" s="244"/>
      <c r="S124" s="244"/>
      <c r="T124" s="249">
        <f>+T84</f>
        <v>83258.248898999998</v>
      </c>
      <c r="U124" s="197"/>
      <c r="V124" s="265"/>
      <c r="W124" s="265"/>
      <c r="X124" s="266">
        <f>+X84</f>
        <v>9405.41</v>
      </c>
      <c r="Y124" s="41"/>
      <c r="Z124" s="22"/>
    </row>
    <row r="125" spans="2:26" ht="12" customHeight="1" x14ac:dyDescent="0.2">
      <c r="B125" s="18"/>
      <c r="C125" s="1"/>
      <c r="D125" s="3" t="s">
        <v>68</v>
      </c>
      <c r="E125" s="3"/>
      <c r="F125" s="77"/>
      <c r="G125" s="181"/>
      <c r="H125" s="181"/>
      <c r="I125" s="181"/>
      <c r="J125" s="182"/>
      <c r="K125" s="182"/>
      <c r="L125" s="181"/>
      <c r="M125" s="181"/>
      <c r="N125" s="181"/>
      <c r="O125" s="182"/>
      <c r="P125" s="182"/>
      <c r="Q125" s="75"/>
      <c r="R125" s="244"/>
      <c r="S125" s="244"/>
      <c r="T125" s="249">
        <f t="shared" ref="T125" si="24">+T119</f>
        <v>179036.55989800004</v>
      </c>
      <c r="U125" s="197"/>
      <c r="V125" s="265"/>
      <c r="W125" s="265"/>
      <c r="X125" s="266">
        <f>+X119</f>
        <v>24537.520000000004</v>
      </c>
      <c r="Y125" s="41"/>
      <c r="Z125" s="22"/>
    </row>
    <row r="126" spans="2:26" ht="12" customHeight="1" x14ac:dyDescent="0.2">
      <c r="B126" s="18"/>
      <c r="C126" s="1"/>
      <c r="D126" s="76" t="s">
        <v>72</v>
      </c>
      <c r="E126" s="76"/>
      <c r="F126" s="183"/>
      <c r="G126" s="184"/>
      <c r="H126" s="184"/>
      <c r="I126" s="184"/>
      <c r="J126" s="185"/>
      <c r="K126" s="185"/>
      <c r="L126" s="184"/>
      <c r="M126" s="184"/>
      <c r="N126" s="184"/>
      <c r="O126" s="185"/>
      <c r="P126" s="185"/>
      <c r="Q126" s="185"/>
      <c r="R126" s="257"/>
      <c r="S126" s="257"/>
      <c r="T126" s="258">
        <f>SUM(T123:T125)</f>
        <v>455072.87120600004</v>
      </c>
      <c r="U126" s="185"/>
      <c r="V126" s="257"/>
      <c r="W126" s="257"/>
      <c r="X126" s="258">
        <f>SUM(X123:X125)</f>
        <v>54039.23</v>
      </c>
      <c r="Y126" s="3"/>
      <c r="Z126" s="22"/>
    </row>
    <row r="127" spans="2:26" ht="12" customHeight="1" x14ac:dyDescent="0.2">
      <c r="B127" s="18"/>
      <c r="C127" s="1"/>
      <c r="D127" s="38"/>
      <c r="E127" s="38"/>
      <c r="F127" s="45"/>
      <c r="G127" s="88"/>
      <c r="H127" s="88"/>
      <c r="I127" s="88"/>
      <c r="J127" s="47"/>
      <c r="K127" s="47"/>
      <c r="L127" s="88"/>
      <c r="M127" s="88"/>
      <c r="N127" s="88"/>
      <c r="O127" s="47"/>
      <c r="P127" s="47"/>
      <c r="Q127" s="47"/>
      <c r="R127" s="254"/>
      <c r="S127" s="254"/>
      <c r="T127" s="254"/>
      <c r="U127" s="47"/>
      <c r="V127" s="254"/>
      <c r="W127" s="254"/>
      <c r="X127" s="254"/>
      <c r="Y127" s="3"/>
      <c r="Z127" s="22"/>
    </row>
    <row r="128" spans="2:26" ht="12" customHeight="1" x14ac:dyDescent="0.2">
      <c r="B128" s="18"/>
      <c r="C128" s="60"/>
      <c r="D128" s="65"/>
      <c r="E128" s="65"/>
      <c r="F128" s="90"/>
      <c r="G128" s="91"/>
      <c r="H128" s="91"/>
      <c r="I128" s="91"/>
      <c r="J128" s="92"/>
      <c r="K128" s="92"/>
      <c r="L128" s="91"/>
      <c r="M128" s="91"/>
      <c r="N128" s="91"/>
      <c r="O128" s="92"/>
      <c r="P128" s="92"/>
      <c r="Q128" s="92"/>
      <c r="R128" s="259"/>
      <c r="S128" s="259"/>
      <c r="T128" s="259"/>
      <c r="U128" s="92"/>
      <c r="V128" s="259"/>
      <c r="W128" s="259"/>
      <c r="X128" s="259"/>
      <c r="Y128" s="19"/>
      <c r="Z128" s="22"/>
    </row>
    <row r="129" spans="1:26" ht="12" customHeight="1" x14ac:dyDescent="0.25">
      <c r="B129" s="49"/>
      <c r="C129" s="61"/>
      <c r="D129" s="50"/>
      <c r="E129" s="50"/>
      <c r="F129" s="50"/>
      <c r="G129" s="51"/>
      <c r="H129" s="51"/>
      <c r="I129" s="51"/>
      <c r="J129" s="51"/>
      <c r="K129" s="51"/>
      <c r="L129" s="51"/>
      <c r="M129" s="51"/>
      <c r="N129" s="51"/>
      <c r="O129" s="51"/>
      <c r="P129" s="51"/>
      <c r="Q129" s="51"/>
      <c r="R129" s="260"/>
      <c r="S129" s="260"/>
      <c r="T129" s="260"/>
      <c r="U129" s="51"/>
      <c r="V129" s="260"/>
      <c r="W129" s="260"/>
      <c r="X129" s="260"/>
      <c r="Y129" s="52"/>
      <c r="Z129" s="53"/>
    </row>
    <row r="130" spans="1:26" ht="12" customHeight="1" x14ac:dyDescent="0.2">
      <c r="B130" s="9"/>
      <c r="C130" s="58"/>
      <c r="D130" s="10"/>
      <c r="E130" s="10"/>
      <c r="F130" s="10"/>
      <c r="G130" s="11"/>
      <c r="H130" s="11"/>
      <c r="I130" s="11"/>
      <c r="J130" s="11"/>
      <c r="K130" s="11"/>
      <c r="L130" s="11"/>
      <c r="M130" s="11"/>
      <c r="N130" s="11"/>
      <c r="O130" s="11"/>
      <c r="P130" s="11"/>
      <c r="Q130" s="11"/>
      <c r="R130" s="239"/>
      <c r="S130" s="239"/>
      <c r="T130" s="239"/>
      <c r="U130" s="11"/>
      <c r="V130" s="239"/>
      <c r="W130" s="239"/>
      <c r="X130" s="239"/>
      <c r="Y130" s="10"/>
      <c r="Z130" s="12"/>
    </row>
    <row r="131" spans="1:26" ht="12" customHeight="1" x14ac:dyDescent="0.2">
      <c r="A131" s="13"/>
      <c r="B131" s="14"/>
      <c r="C131" s="59"/>
      <c r="D131" s="15"/>
      <c r="E131" s="15"/>
      <c r="F131" s="15"/>
      <c r="G131" s="16"/>
      <c r="H131" s="16"/>
      <c r="I131" s="16"/>
      <c r="J131" s="16"/>
      <c r="K131" s="16"/>
      <c r="L131" s="16"/>
      <c r="M131" s="16"/>
      <c r="N131" s="16"/>
      <c r="O131" s="16"/>
      <c r="P131" s="16"/>
      <c r="Q131" s="16"/>
      <c r="R131" s="240"/>
      <c r="S131" s="240"/>
      <c r="T131" s="240"/>
      <c r="U131" s="16"/>
      <c r="V131" s="240"/>
      <c r="W131" s="240"/>
      <c r="X131" s="240"/>
      <c r="Y131" s="15"/>
      <c r="Z131" s="17"/>
    </row>
    <row r="132" spans="1:26" ht="16.5" customHeight="1" x14ac:dyDescent="0.3">
      <c r="A132" s="13"/>
      <c r="B132" s="63"/>
      <c r="C132" s="85" t="s">
        <v>116</v>
      </c>
      <c r="D132" s="72"/>
      <c r="E132" s="72"/>
      <c r="F132" s="72"/>
      <c r="G132" s="176"/>
      <c r="H132" s="176"/>
      <c r="I132" s="179"/>
      <c r="J132" s="176"/>
      <c r="K132" s="176"/>
      <c r="L132" s="176"/>
      <c r="M132" s="176"/>
      <c r="N132" s="179"/>
      <c r="O132" s="176"/>
      <c r="P132" s="176"/>
      <c r="Q132" s="176"/>
      <c r="R132" s="241"/>
      <c r="S132" s="241"/>
      <c r="T132" s="241"/>
      <c r="U132" s="176"/>
      <c r="V132" s="241"/>
      <c r="W132" s="241"/>
      <c r="X132" s="241"/>
      <c r="Y132" s="72"/>
      <c r="Z132" s="64"/>
    </row>
    <row r="133" spans="1:26" ht="12" customHeight="1" x14ac:dyDescent="0.25">
      <c r="A133" s="13"/>
      <c r="B133" s="188"/>
      <c r="C133" s="66" t="str">
        <f>G7</f>
        <v>De speciale school</v>
      </c>
      <c r="D133" s="189"/>
      <c r="E133" s="189"/>
      <c r="F133" s="189"/>
      <c r="G133" s="190"/>
      <c r="H133" s="190"/>
      <c r="I133" s="191"/>
      <c r="J133" s="190"/>
      <c r="K133" s="190"/>
      <c r="L133" s="190"/>
      <c r="M133" s="190"/>
      <c r="N133" s="191"/>
      <c r="O133" s="190"/>
      <c r="P133" s="190"/>
      <c r="Q133" s="190"/>
      <c r="R133" s="261"/>
      <c r="S133" s="261"/>
      <c r="T133" s="261"/>
      <c r="U133" s="190"/>
      <c r="V133" s="261"/>
      <c r="W133" s="261"/>
      <c r="X133" s="261"/>
      <c r="Y133" s="189"/>
      <c r="Z133" s="192"/>
    </row>
    <row r="134" spans="1:26" ht="12" customHeight="1" x14ac:dyDescent="0.25">
      <c r="A134" s="13"/>
      <c r="B134" s="18"/>
      <c r="C134" s="86"/>
      <c r="D134" s="19"/>
      <c r="E134" s="19"/>
      <c r="F134" s="19"/>
      <c r="G134" s="20"/>
      <c r="H134" s="20"/>
      <c r="I134" s="21"/>
      <c r="J134" s="20"/>
      <c r="K134" s="20"/>
      <c r="L134" s="20"/>
      <c r="M134" s="20"/>
      <c r="N134" s="21"/>
      <c r="O134" s="20"/>
      <c r="P134" s="20"/>
      <c r="Q134" s="20"/>
      <c r="R134" s="262"/>
      <c r="S134" s="262"/>
      <c r="T134" s="262"/>
      <c r="U134" s="20"/>
      <c r="V134" s="262"/>
      <c r="W134" s="262"/>
      <c r="X134" s="262"/>
      <c r="Y134" s="19"/>
      <c r="Z134" s="22"/>
    </row>
    <row r="135" spans="1:26" ht="12" customHeight="1" x14ac:dyDescent="0.25">
      <c r="A135" s="13"/>
      <c r="B135" s="18"/>
      <c r="C135" s="86"/>
      <c r="D135" s="19"/>
      <c r="E135" s="19"/>
      <c r="F135" s="19"/>
      <c r="G135" s="162"/>
      <c r="H135" s="20"/>
      <c r="I135" s="21"/>
      <c r="J135" s="20"/>
      <c r="K135" s="20"/>
      <c r="L135" s="20"/>
      <c r="M135" s="20"/>
      <c r="N135" s="21"/>
      <c r="O135" s="20"/>
      <c r="P135" s="20"/>
      <c r="Q135" s="20"/>
      <c r="R135" s="262"/>
      <c r="S135" s="262"/>
      <c r="T135" s="262"/>
      <c r="U135" s="20"/>
      <c r="V135" s="262"/>
      <c r="W135" s="262"/>
      <c r="X135" s="262"/>
      <c r="Y135" s="19"/>
      <c r="Z135" s="22"/>
    </row>
    <row r="136" spans="1:26" ht="12" customHeight="1" x14ac:dyDescent="0.2">
      <c r="B136" s="18"/>
      <c r="C136" s="1"/>
      <c r="D136" s="3"/>
      <c r="E136" s="3"/>
      <c r="F136" s="3"/>
      <c r="G136" s="161"/>
      <c r="H136" s="42"/>
      <c r="I136" s="42"/>
      <c r="J136" s="42"/>
      <c r="K136" s="42"/>
      <c r="L136" s="69"/>
      <c r="M136" s="42"/>
      <c r="N136" s="42"/>
      <c r="O136" s="42"/>
      <c r="P136" s="42"/>
      <c r="Q136" s="42"/>
      <c r="R136" s="244"/>
      <c r="S136" s="244"/>
      <c r="T136" s="244"/>
      <c r="U136" s="42"/>
      <c r="V136" s="244"/>
      <c r="W136" s="244"/>
      <c r="X136" s="244"/>
      <c r="Y136" s="3"/>
      <c r="Z136" s="22"/>
    </row>
    <row r="137" spans="1:26" ht="12" customHeight="1" x14ac:dyDescent="0.2">
      <c r="B137" s="24"/>
      <c r="C137" s="195"/>
      <c r="D137" s="195" t="s">
        <v>58</v>
      </c>
      <c r="E137" s="25"/>
      <c r="F137" s="25"/>
      <c r="G137" s="26" t="s">
        <v>117</v>
      </c>
      <c r="H137" s="27"/>
      <c r="I137" s="27"/>
      <c r="J137" s="28"/>
      <c r="K137" s="28"/>
      <c r="L137" s="26"/>
      <c r="M137" s="27"/>
      <c r="N137" s="104"/>
      <c r="O137" s="28"/>
      <c r="P137" s="28"/>
      <c r="Q137" s="195"/>
      <c r="R137" s="245"/>
      <c r="S137" s="245"/>
      <c r="T137" s="245"/>
      <c r="U137" s="28"/>
      <c r="V137" s="245"/>
      <c r="W137" s="245"/>
      <c r="X137" s="245"/>
      <c r="Y137" s="25"/>
      <c r="Z137" s="29"/>
    </row>
    <row r="138" spans="1:26" ht="12" customHeight="1" x14ac:dyDescent="0.2">
      <c r="A138" s="23"/>
      <c r="B138" s="31"/>
      <c r="C138" s="36"/>
      <c r="D138" s="32"/>
      <c r="E138" s="25"/>
      <c r="F138" s="33"/>
      <c r="G138" s="56"/>
      <c r="H138" s="34"/>
      <c r="I138" s="105"/>
      <c r="J138" s="35"/>
      <c r="K138" s="35"/>
      <c r="L138" s="186"/>
      <c r="M138" s="34"/>
      <c r="N138" s="106"/>
      <c r="O138" s="35"/>
      <c r="P138" s="35"/>
      <c r="Q138" s="187" t="s">
        <v>87</v>
      </c>
      <c r="R138" s="263"/>
      <c r="S138" s="247"/>
      <c r="T138" s="247"/>
      <c r="U138" s="32" t="s">
        <v>87</v>
      </c>
      <c r="V138" s="247"/>
      <c r="W138" s="247"/>
      <c r="X138" s="247"/>
      <c r="Y138" s="33"/>
      <c r="Z138" s="37"/>
    </row>
    <row r="139" spans="1:26" ht="12" customHeight="1" x14ac:dyDescent="0.2">
      <c r="A139" s="30"/>
      <c r="B139" s="31"/>
      <c r="C139" s="36"/>
      <c r="D139" s="38" t="s">
        <v>59</v>
      </c>
      <c r="E139" s="26"/>
      <c r="F139" s="25"/>
      <c r="G139" s="32" t="s">
        <v>109</v>
      </c>
      <c r="H139" s="28"/>
      <c r="I139" s="28"/>
      <c r="J139" s="28"/>
      <c r="K139" s="28"/>
      <c r="L139" s="32" t="s">
        <v>110</v>
      </c>
      <c r="M139" s="28"/>
      <c r="N139" s="28"/>
      <c r="O139" s="28"/>
      <c r="P139" s="28"/>
      <c r="Q139" s="187" t="s">
        <v>111</v>
      </c>
      <c r="R139" s="246" t="s">
        <v>60</v>
      </c>
      <c r="S139" s="246"/>
      <c r="T139" s="246" t="s">
        <v>114</v>
      </c>
      <c r="U139" s="32" t="s">
        <v>113</v>
      </c>
      <c r="V139" s="246"/>
      <c r="W139" s="246"/>
      <c r="X139" s="246" t="s">
        <v>115</v>
      </c>
      <c r="Y139" s="33"/>
      <c r="Z139" s="37"/>
    </row>
    <row r="140" spans="1:26" ht="12" customHeight="1" x14ac:dyDescent="0.2">
      <c r="A140" s="13"/>
      <c r="B140" s="73"/>
      <c r="C140" s="67"/>
      <c r="D140" s="70" t="s">
        <v>62</v>
      </c>
      <c r="E140" s="67" t="s">
        <v>63</v>
      </c>
      <c r="F140" s="70"/>
      <c r="G140" s="68" t="s">
        <v>17</v>
      </c>
      <c r="H140" s="68" t="s">
        <v>18</v>
      </c>
      <c r="I140" s="68" t="s">
        <v>19</v>
      </c>
      <c r="J140" s="68" t="s">
        <v>64</v>
      </c>
      <c r="K140" s="68"/>
      <c r="L140" s="68" t="s">
        <v>17</v>
      </c>
      <c r="M140" s="68" t="s">
        <v>18</v>
      </c>
      <c r="N140" s="68" t="s">
        <v>19</v>
      </c>
      <c r="O140" s="67" t="s">
        <v>64</v>
      </c>
      <c r="P140" s="68"/>
      <c r="Q140" s="68" t="s">
        <v>88</v>
      </c>
      <c r="R140" s="248" t="s">
        <v>69</v>
      </c>
      <c r="S140" s="248" t="s">
        <v>70</v>
      </c>
      <c r="T140" s="248" t="s">
        <v>103</v>
      </c>
      <c r="U140" s="68" t="s">
        <v>88</v>
      </c>
      <c r="V140" s="248" t="s">
        <v>112</v>
      </c>
      <c r="W140" s="248" t="s">
        <v>70</v>
      </c>
      <c r="X140" s="248" t="s">
        <v>103</v>
      </c>
      <c r="Y140" s="70"/>
      <c r="Z140" s="71"/>
    </row>
    <row r="141" spans="1:26" ht="12" customHeight="1" x14ac:dyDescent="0.2">
      <c r="B141" s="18"/>
      <c r="C141" s="1">
        <v>1</v>
      </c>
      <c r="D141" s="170" t="str">
        <f>+D19</f>
        <v>A</v>
      </c>
      <c r="E141" s="171" t="str">
        <f>+E19</f>
        <v>PO5301</v>
      </c>
      <c r="F141" s="43"/>
      <c r="G141" s="171">
        <f>+G19</f>
        <v>4</v>
      </c>
      <c r="H141" s="171">
        <f t="shared" ref="H141:I141" si="25">+H19</f>
        <v>0</v>
      </c>
      <c r="I141" s="171">
        <f t="shared" si="25"/>
        <v>0</v>
      </c>
      <c r="J141" s="62">
        <f>SUM(G141:I141)</f>
        <v>4</v>
      </c>
      <c r="K141" s="42"/>
      <c r="L141" s="171">
        <f>+L19</f>
        <v>2</v>
      </c>
      <c r="M141" s="171">
        <f t="shared" ref="M141:N141" si="26">+M19</f>
        <v>0</v>
      </c>
      <c r="N141" s="171">
        <f t="shared" si="26"/>
        <v>0</v>
      </c>
      <c r="O141" s="62">
        <f>SUM(L141:N141)</f>
        <v>2</v>
      </c>
      <c r="P141" s="42"/>
      <c r="Q141" s="172" t="str">
        <f>+Q19</f>
        <v>ja</v>
      </c>
      <c r="R141" s="249">
        <f>IF(Q141="nee",0,(J141-O141)*(tab!$C$20*tab!$C$8+tab!$D$24))</f>
        <v>7871.3097699999998</v>
      </c>
      <c r="S141" s="249">
        <f>IF(AND(J141=0,O141=0),0,(G141-L141)*tab!$E$30+(H141-M141)*tab!$F$30+(I141-N141)*tab!$G$30)</f>
        <v>17540.178742</v>
      </c>
      <c r="T141" s="249">
        <f>IF(SUM(R141:S141)&lt;0,0,SUM(R141:S141))</f>
        <v>25411.488512</v>
      </c>
      <c r="U141" s="172" t="str">
        <f>+U19</f>
        <v>ja</v>
      </c>
      <c r="V141" s="249">
        <f>IF(U141="nee",0,(J141-O141)*(tab!$C$44))</f>
        <v>1278.8599999999999</v>
      </c>
      <c r="W141" s="249">
        <f>IF(AND(J141=0,O141=0),0,(G141-L141)*tab!$G$44+(H141-M141)*tab!$H$44+(I141-N141)*tab!$I$44)</f>
        <v>1404.52</v>
      </c>
      <c r="X141" s="249">
        <f>IF(SUM(V141:W141)&lt;0,0,SUM(V141:W141))</f>
        <v>2683.38</v>
      </c>
      <c r="Y141" s="3"/>
      <c r="Z141" s="22"/>
    </row>
    <row r="142" spans="1:26" ht="12" customHeight="1" x14ac:dyDescent="0.2">
      <c r="B142" s="18"/>
      <c r="C142" s="1">
        <v>2</v>
      </c>
      <c r="D142" s="170" t="str">
        <f t="shared" ref="D142:E142" si="27">+D20</f>
        <v xml:space="preserve">B </v>
      </c>
      <c r="E142" s="171" t="str">
        <f t="shared" si="27"/>
        <v>PO5302</v>
      </c>
      <c r="F142" s="43"/>
      <c r="G142" s="171">
        <f t="shared" ref="G142:I142" si="28">+G20</f>
        <v>16</v>
      </c>
      <c r="H142" s="171">
        <f t="shared" si="28"/>
        <v>0</v>
      </c>
      <c r="I142" s="171">
        <f t="shared" si="28"/>
        <v>0</v>
      </c>
      <c r="J142" s="62">
        <f t="shared" ref="J142:J170" si="29">SUM(G142:I142)</f>
        <v>16</v>
      </c>
      <c r="K142" s="42"/>
      <c r="L142" s="171">
        <f t="shared" ref="L142:N142" si="30">+L20</f>
        <v>7</v>
      </c>
      <c r="M142" s="171">
        <f t="shared" si="30"/>
        <v>0</v>
      </c>
      <c r="N142" s="171">
        <f t="shared" si="30"/>
        <v>0</v>
      </c>
      <c r="O142" s="62">
        <f t="shared" ref="O142:O170" si="31">SUM(L142:N142)</f>
        <v>7</v>
      </c>
      <c r="P142" s="42"/>
      <c r="Q142" s="172" t="str">
        <f t="shared" ref="Q142:Q170" si="32">+Q20</f>
        <v>ja</v>
      </c>
      <c r="R142" s="249">
        <f>IF(Q142="nee",0,(J142-O142)*(tab!$C$20*tab!$C$8+tab!$D$24))</f>
        <v>35420.893964999996</v>
      </c>
      <c r="S142" s="249">
        <f>IF(AND(J142=0,O142=0),0,(G142-L142)*tab!$E$30+(H142-M142)*tab!$F$30+(I142-N142)*tab!$G$30)</f>
        <v>78930.804338999995</v>
      </c>
      <c r="T142" s="249">
        <f t="shared" ref="T142:T170" si="33">IF(SUM(R142:S142)&lt;0,0,SUM(R142:S142))</f>
        <v>114351.69830399999</v>
      </c>
      <c r="U142" s="172" t="str">
        <f t="shared" ref="U142:U170" si="34">+U20</f>
        <v>ja</v>
      </c>
      <c r="V142" s="249">
        <f>IF(U142="nee",0,(J142-O142)*(tab!$C$44))</f>
        <v>5754.87</v>
      </c>
      <c r="W142" s="249">
        <f>IF(AND(J142=0,O142=0),0,(G142-L142)*tab!$G$44+(H142-M142)*tab!$H$44+(I142-N142)*tab!$I$44)</f>
        <v>6320.34</v>
      </c>
      <c r="X142" s="249">
        <f t="shared" ref="X142:X170" si="35">IF(SUM(V142:W142)&lt;0,0,SUM(V142:W142))</f>
        <v>12075.21</v>
      </c>
      <c r="Y142" s="3"/>
      <c r="Z142" s="22"/>
    </row>
    <row r="143" spans="1:26" ht="12" customHeight="1" x14ac:dyDescent="0.2">
      <c r="B143" s="18"/>
      <c r="C143" s="1">
        <v>3</v>
      </c>
      <c r="D143" s="170" t="str">
        <f t="shared" ref="D143:E143" si="36">+D21</f>
        <v>C</v>
      </c>
      <c r="E143" s="171" t="str">
        <f t="shared" si="36"/>
        <v>PO5503</v>
      </c>
      <c r="F143" s="43"/>
      <c r="G143" s="171">
        <f t="shared" ref="G143:I143" si="37">+G21</f>
        <v>2</v>
      </c>
      <c r="H143" s="171">
        <f t="shared" si="37"/>
        <v>2</v>
      </c>
      <c r="I143" s="171">
        <f t="shared" si="37"/>
        <v>2</v>
      </c>
      <c r="J143" s="62">
        <f t="shared" si="29"/>
        <v>6</v>
      </c>
      <c r="K143" s="42"/>
      <c r="L143" s="171">
        <f t="shared" ref="L143:N143" si="38">+L21</f>
        <v>1</v>
      </c>
      <c r="M143" s="171">
        <f t="shared" si="38"/>
        <v>1</v>
      </c>
      <c r="N143" s="171">
        <f t="shared" si="38"/>
        <v>1</v>
      </c>
      <c r="O143" s="62">
        <f t="shared" si="31"/>
        <v>3</v>
      </c>
      <c r="P143" s="42"/>
      <c r="Q143" s="172" t="str">
        <f t="shared" si="32"/>
        <v>ja</v>
      </c>
      <c r="R143" s="249">
        <f>IF(Q143="nee",0,(J143-O143)*(tab!$C$20*tab!$C$8+tab!$D$24))</f>
        <v>11806.964655</v>
      </c>
      <c r="S143" s="249">
        <f>IF(AND(J143=0,O143=0),0,(G143-L143)*tab!$E$30+(H143-M143)*tab!$F$30+(I143-N143)*tab!$G$30)</f>
        <v>41207.910938000001</v>
      </c>
      <c r="T143" s="249">
        <f t="shared" si="33"/>
        <v>53014.875593000004</v>
      </c>
      <c r="U143" s="172" t="str">
        <f t="shared" si="34"/>
        <v>ja</v>
      </c>
      <c r="V143" s="249">
        <f>IF(U143="nee",0,(J143-O143)*(tab!$C$44))</f>
        <v>1918.29</v>
      </c>
      <c r="W143" s="249">
        <f>IF(AND(J143=0,O143=0),0,(G143-L143)*tab!$G$44+(H143-M143)*tab!$H$44+(I143-N143)*tab!$I$44)</f>
        <v>3419.42</v>
      </c>
      <c r="X143" s="249">
        <f t="shared" si="35"/>
        <v>5337.71</v>
      </c>
      <c r="Y143" s="3"/>
      <c r="Z143" s="22"/>
    </row>
    <row r="144" spans="1:26" ht="12" customHeight="1" x14ac:dyDescent="0.2">
      <c r="B144" s="18"/>
      <c r="C144" s="1">
        <v>4</v>
      </c>
      <c r="D144" s="170">
        <f t="shared" ref="D144:E144" si="39">+D22</f>
        <v>0</v>
      </c>
      <c r="E144" s="171">
        <f t="shared" si="39"/>
        <v>0</v>
      </c>
      <c r="F144" s="43"/>
      <c r="G144" s="171">
        <f t="shared" ref="G144:I144" si="40">+G22</f>
        <v>0</v>
      </c>
      <c r="H144" s="171">
        <f t="shared" si="40"/>
        <v>0</v>
      </c>
      <c r="I144" s="171">
        <f t="shared" si="40"/>
        <v>0</v>
      </c>
      <c r="J144" s="62">
        <f t="shared" si="29"/>
        <v>0</v>
      </c>
      <c r="K144" s="42"/>
      <c r="L144" s="171">
        <f t="shared" ref="L144:N144" si="41">+L22</f>
        <v>0</v>
      </c>
      <c r="M144" s="171">
        <f t="shared" si="41"/>
        <v>0</v>
      </c>
      <c r="N144" s="171">
        <f t="shared" si="41"/>
        <v>0</v>
      </c>
      <c r="O144" s="62">
        <f t="shared" si="31"/>
        <v>0</v>
      </c>
      <c r="P144" s="42"/>
      <c r="Q144" s="172" t="str">
        <f t="shared" si="32"/>
        <v>ja</v>
      </c>
      <c r="R144" s="249">
        <f>IF(Q144="nee",0,(J144-O144)*(tab!$C$20*tab!$C$8+tab!$D$24))</f>
        <v>0</v>
      </c>
      <c r="S144" s="249">
        <f>IF(AND(J144=0,O144=0),0,(G144-L144)*tab!$E$30+(H144-M144)*tab!$F$30+(I144-N144)*tab!$G$30)</f>
        <v>0</v>
      </c>
      <c r="T144" s="249">
        <f t="shared" si="33"/>
        <v>0</v>
      </c>
      <c r="U144" s="172" t="str">
        <f t="shared" si="34"/>
        <v>ja</v>
      </c>
      <c r="V144" s="249">
        <f>IF(U144="nee",0,(J144-O144)*(tab!$C$44))</f>
        <v>0</v>
      </c>
      <c r="W144" s="249">
        <f>IF(AND(J144=0,O144=0),0,(G144-L144)*tab!$G$44+(H144-M144)*tab!$H$44+(I144-N144)*tab!$I$44)</f>
        <v>0</v>
      </c>
      <c r="X144" s="249">
        <f t="shared" si="35"/>
        <v>0</v>
      </c>
      <c r="Y144" s="3"/>
      <c r="Z144" s="22"/>
    </row>
    <row r="145" spans="1:26" ht="12" customHeight="1" x14ac:dyDescent="0.2">
      <c r="B145" s="18"/>
      <c r="C145" s="1">
        <v>5</v>
      </c>
      <c r="D145" s="170">
        <f t="shared" ref="D145:E145" si="42">+D23</f>
        <v>0</v>
      </c>
      <c r="E145" s="171">
        <f t="shared" si="42"/>
        <v>0</v>
      </c>
      <c r="F145" s="43"/>
      <c r="G145" s="171">
        <f t="shared" ref="G145:I145" si="43">+G23</f>
        <v>0</v>
      </c>
      <c r="H145" s="171">
        <f t="shared" si="43"/>
        <v>0</v>
      </c>
      <c r="I145" s="171">
        <f t="shared" si="43"/>
        <v>0</v>
      </c>
      <c r="J145" s="62">
        <f t="shared" si="29"/>
        <v>0</v>
      </c>
      <c r="K145" s="42"/>
      <c r="L145" s="171">
        <f t="shared" ref="L145:N145" si="44">+L23</f>
        <v>0</v>
      </c>
      <c r="M145" s="171">
        <f t="shared" si="44"/>
        <v>0</v>
      </c>
      <c r="N145" s="171">
        <f t="shared" si="44"/>
        <v>0</v>
      </c>
      <c r="O145" s="62">
        <f t="shared" si="31"/>
        <v>0</v>
      </c>
      <c r="P145" s="42"/>
      <c r="Q145" s="172" t="str">
        <f t="shared" si="32"/>
        <v>ja</v>
      </c>
      <c r="R145" s="249">
        <f>IF(Q145="nee",0,(J145-O145)*(tab!$C$20*tab!$C$8+tab!$D$24))</f>
        <v>0</v>
      </c>
      <c r="S145" s="249">
        <f>IF(AND(J145=0,O145=0),0,(G145-L145)*tab!$E$30+(H145-M145)*tab!$F$30+(I145-N145)*tab!$G$30)</f>
        <v>0</v>
      </c>
      <c r="T145" s="249">
        <f t="shared" si="33"/>
        <v>0</v>
      </c>
      <c r="U145" s="172" t="str">
        <f t="shared" si="34"/>
        <v>ja</v>
      </c>
      <c r="V145" s="249">
        <f>IF(U145="nee",0,(J145-O145)*(tab!$C$44))</f>
        <v>0</v>
      </c>
      <c r="W145" s="249">
        <f>IF(AND(J145=0,O145=0),0,(G145-L145)*tab!$G$44+(H145-M145)*tab!$H$44+(I145-N145)*tab!$I$44)</f>
        <v>0</v>
      </c>
      <c r="X145" s="249">
        <f t="shared" si="35"/>
        <v>0</v>
      </c>
      <c r="Y145" s="3"/>
      <c r="Z145" s="22"/>
    </row>
    <row r="146" spans="1:26" ht="12" customHeight="1" x14ac:dyDescent="0.2">
      <c r="B146" s="18"/>
      <c r="C146" s="1">
        <v>6</v>
      </c>
      <c r="D146" s="170">
        <f t="shared" ref="D146:E146" si="45">+D24</f>
        <v>0</v>
      </c>
      <c r="E146" s="171">
        <f t="shared" si="45"/>
        <v>0</v>
      </c>
      <c r="F146" s="43"/>
      <c r="G146" s="171">
        <f t="shared" ref="G146:I146" si="46">+G24</f>
        <v>0</v>
      </c>
      <c r="H146" s="171">
        <f t="shared" si="46"/>
        <v>0</v>
      </c>
      <c r="I146" s="171">
        <f t="shared" si="46"/>
        <v>0</v>
      </c>
      <c r="J146" s="62">
        <f t="shared" si="29"/>
        <v>0</v>
      </c>
      <c r="K146" s="42"/>
      <c r="L146" s="171">
        <f t="shared" ref="L146:N146" si="47">+L24</f>
        <v>0</v>
      </c>
      <c r="M146" s="171">
        <f t="shared" si="47"/>
        <v>0</v>
      </c>
      <c r="N146" s="171">
        <f t="shared" si="47"/>
        <v>0</v>
      </c>
      <c r="O146" s="62">
        <f t="shared" si="31"/>
        <v>0</v>
      </c>
      <c r="P146" s="42"/>
      <c r="Q146" s="172" t="str">
        <f t="shared" si="32"/>
        <v>ja</v>
      </c>
      <c r="R146" s="249">
        <f>IF(Q146="nee",0,(J146-O146)*(tab!$C$20*tab!$C$8+tab!$D$24))</f>
        <v>0</v>
      </c>
      <c r="S146" s="249">
        <f>IF(AND(J146=0,O146=0),0,(G146-L146)*tab!$E$30+(H146-M146)*tab!$F$30+(I146-N146)*tab!$G$30)</f>
        <v>0</v>
      </c>
      <c r="T146" s="249">
        <f t="shared" si="33"/>
        <v>0</v>
      </c>
      <c r="U146" s="172" t="str">
        <f t="shared" si="34"/>
        <v>ja</v>
      </c>
      <c r="V146" s="249">
        <f>IF(U146="nee",0,(J146-O146)*(tab!$C$44))</f>
        <v>0</v>
      </c>
      <c r="W146" s="249">
        <f>IF(AND(J146=0,O146=0),0,(G146-L146)*tab!$G$44+(H146-M146)*tab!$H$44+(I146-N146)*tab!$I$44)</f>
        <v>0</v>
      </c>
      <c r="X146" s="249">
        <f t="shared" si="35"/>
        <v>0</v>
      </c>
      <c r="Y146" s="3"/>
      <c r="Z146" s="22"/>
    </row>
    <row r="147" spans="1:26" ht="12" customHeight="1" x14ac:dyDescent="0.2">
      <c r="B147" s="18"/>
      <c r="C147" s="1">
        <v>7</v>
      </c>
      <c r="D147" s="170">
        <f t="shared" ref="D147:E147" si="48">+D25</f>
        <v>0</v>
      </c>
      <c r="E147" s="171">
        <f t="shared" si="48"/>
        <v>0</v>
      </c>
      <c r="F147" s="43"/>
      <c r="G147" s="171">
        <f t="shared" ref="G147:I147" si="49">+G25</f>
        <v>0</v>
      </c>
      <c r="H147" s="171">
        <f t="shared" si="49"/>
        <v>0</v>
      </c>
      <c r="I147" s="171">
        <f t="shared" si="49"/>
        <v>0</v>
      </c>
      <c r="J147" s="62">
        <f t="shared" si="29"/>
        <v>0</v>
      </c>
      <c r="K147" s="42"/>
      <c r="L147" s="171">
        <f t="shared" ref="L147:N147" si="50">+L25</f>
        <v>0</v>
      </c>
      <c r="M147" s="171">
        <f t="shared" si="50"/>
        <v>0</v>
      </c>
      <c r="N147" s="171">
        <f t="shared" si="50"/>
        <v>0</v>
      </c>
      <c r="O147" s="62">
        <f t="shared" si="31"/>
        <v>0</v>
      </c>
      <c r="P147" s="42"/>
      <c r="Q147" s="172" t="str">
        <f t="shared" si="32"/>
        <v>ja</v>
      </c>
      <c r="R147" s="249">
        <f>IF(Q147="nee",0,(J147-O147)*(tab!$C$20*tab!$C$8+tab!$D$24))</f>
        <v>0</v>
      </c>
      <c r="S147" s="249">
        <f>IF(AND(J147=0,O147=0),0,(G147-L147)*tab!$E$30+(H147-M147)*tab!$F$30+(I147-N147)*tab!$G$30)</f>
        <v>0</v>
      </c>
      <c r="T147" s="249">
        <f t="shared" si="33"/>
        <v>0</v>
      </c>
      <c r="U147" s="172" t="str">
        <f t="shared" si="34"/>
        <v>ja</v>
      </c>
      <c r="V147" s="249">
        <f>IF(U147="nee",0,(J147-O147)*(tab!$C$44))</f>
        <v>0</v>
      </c>
      <c r="W147" s="249">
        <f>IF(AND(J147=0,O147=0),0,(G147-L147)*tab!$G$44+(H147-M147)*tab!$H$44+(I147-N147)*tab!$I$44)</f>
        <v>0</v>
      </c>
      <c r="X147" s="249">
        <f t="shared" si="35"/>
        <v>0</v>
      </c>
      <c r="Y147" s="3"/>
      <c r="Z147" s="22"/>
    </row>
    <row r="148" spans="1:26" ht="12" customHeight="1" x14ac:dyDescent="0.2">
      <c r="B148" s="18"/>
      <c r="C148" s="1">
        <v>8</v>
      </c>
      <c r="D148" s="170">
        <f t="shared" ref="D148:E148" si="51">+D26</f>
        <v>0</v>
      </c>
      <c r="E148" s="171">
        <f t="shared" si="51"/>
        <v>0</v>
      </c>
      <c r="F148" s="43"/>
      <c r="G148" s="171">
        <f t="shared" ref="G148:I148" si="52">+G26</f>
        <v>0</v>
      </c>
      <c r="H148" s="171">
        <f t="shared" si="52"/>
        <v>0</v>
      </c>
      <c r="I148" s="171">
        <f t="shared" si="52"/>
        <v>0</v>
      </c>
      <c r="J148" s="62">
        <f t="shared" si="29"/>
        <v>0</v>
      </c>
      <c r="K148" s="42"/>
      <c r="L148" s="171">
        <f t="shared" ref="L148:N148" si="53">+L26</f>
        <v>0</v>
      </c>
      <c r="M148" s="171">
        <f t="shared" si="53"/>
        <v>0</v>
      </c>
      <c r="N148" s="171">
        <f t="shared" si="53"/>
        <v>0</v>
      </c>
      <c r="O148" s="62">
        <f t="shared" si="31"/>
        <v>0</v>
      </c>
      <c r="P148" s="42"/>
      <c r="Q148" s="172" t="str">
        <f t="shared" si="32"/>
        <v>ja</v>
      </c>
      <c r="R148" s="249">
        <f>IF(Q148="nee",0,(J148-O148)*(tab!$C$20*tab!$C$8+tab!$D$24))</f>
        <v>0</v>
      </c>
      <c r="S148" s="249">
        <f>IF(AND(J148=0,O148=0),0,(G148-L148)*tab!$E$30+(H148-M148)*tab!$F$30+(I148-N148)*tab!$G$30)</f>
        <v>0</v>
      </c>
      <c r="T148" s="249">
        <f t="shared" si="33"/>
        <v>0</v>
      </c>
      <c r="U148" s="172" t="str">
        <f t="shared" si="34"/>
        <v>ja</v>
      </c>
      <c r="V148" s="249">
        <f>IF(U148="nee",0,(J148-O148)*(tab!$C$44))</f>
        <v>0</v>
      </c>
      <c r="W148" s="249">
        <f>IF(AND(J148=0,O148=0),0,(G148-L148)*tab!$G$44+(H148-M148)*tab!$H$44+(I148-N148)*tab!$I$44)</f>
        <v>0</v>
      </c>
      <c r="X148" s="249">
        <f t="shared" si="35"/>
        <v>0</v>
      </c>
      <c r="Y148" s="3"/>
      <c r="Z148" s="22"/>
    </row>
    <row r="149" spans="1:26" s="8" customFormat="1" ht="12" customHeight="1" x14ac:dyDescent="0.2">
      <c r="A149" s="7"/>
      <c r="B149" s="18"/>
      <c r="C149" s="1">
        <v>9</v>
      </c>
      <c r="D149" s="170">
        <f t="shared" ref="D149:E149" si="54">+D27</f>
        <v>0</v>
      </c>
      <c r="E149" s="171">
        <f t="shared" si="54"/>
        <v>0</v>
      </c>
      <c r="F149" s="43"/>
      <c r="G149" s="171">
        <f t="shared" ref="G149:I149" si="55">+G27</f>
        <v>0</v>
      </c>
      <c r="H149" s="171">
        <f t="shared" si="55"/>
        <v>0</v>
      </c>
      <c r="I149" s="171">
        <f t="shared" si="55"/>
        <v>0</v>
      </c>
      <c r="J149" s="62">
        <f t="shared" si="29"/>
        <v>0</v>
      </c>
      <c r="K149" s="42"/>
      <c r="L149" s="171">
        <f t="shared" ref="L149:N149" si="56">+L27</f>
        <v>0</v>
      </c>
      <c r="M149" s="171">
        <f t="shared" si="56"/>
        <v>0</v>
      </c>
      <c r="N149" s="171">
        <f t="shared" si="56"/>
        <v>0</v>
      </c>
      <c r="O149" s="62">
        <f t="shared" si="31"/>
        <v>0</v>
      </c>
      <c r="P149" s="42"/>
      <c r="Q149" s="172" t="str">
        <f t="shared" si="32"/>
        <v>ja</v>
      </c>
      <c r="R149" s="249">
        <f>IF(Q149="nee",0,(J149-O149)*(tab!$C$20*tab!$C$8+tab!$D$24))</f>
        <v>0</v>
      </c>
      <c r="S149" s="249">
        <f>IF(AND(J149=0,O149=0),0,(G149-L149)*tab!$E$30+(H149-M149)*tab!$F$30+(I149-N149)*tab!$G$30)</f>
        <v>0</v>
      </c>
      <c r="T149" s="249">
        <f t="shared" si="33"/>
        <v>0</v>
      </c>
      <c r="U149" s="172" t="str">
        <f t="shared" si="34"/>
        <v>ja</v>
      </c>
      <c r="V149" s="249">
        <f>IF(U149="nee",0,(J149-O149)*(tab!$C$44))</f>
        <v>0</v>
      </c>
      <c r="W149" s="249">
        <f>IF(AND(J149=0,O149=0),0,(G149-L149)*tab!$G$44+(H149-M149)*tab!$H$44+(I149-N149)*tab!$I$44)</f>
        <v>0</v>
      </c>
      <c r="X149" s="249">
        <f t="shared" si="35"/>
        <v>0</v>
      </c>
      <c r="Y149" s="3"/>
      <c r="Z149" s="22"/>
    </row>
    <row r="150" spans="1:26" s="8" customFormat="1" ht="12" customHeight="1" x14ac:dyDescent="0.2">
      <c r="A150" s="7"/>
      <c r="B150" s="18"/>
      <c r="C150" s="1">
        <v>10</v>
      </c>
      <c r="D150" s="170">
        <f t="shared" ref="D150:E150" si="57">+D28</f>
        <v>0</v>
      </c>
      <c r="E150" s="171">
        <f t="shared" si="57"/>
        <v>0</v>
      </c>
      <c r="F150" s="43"/>
      <c r="G150" s="171">
        <f t="shared" ref="G150:I150" si="58">+G28</f>
        <v>0</v>
      </c>
      <c r="H150" s="171">
        <f t="shared" si="58"/>
        <v>0</v>
      </c>
      <c r="I150" s="171">
        <f t="shared" si="58"/>
        <v>0</v>
      </c>
      <c r="J150" s="62">
        <f t="shared" si="29"/>
        <v>0</v>
      </c>
      <c r="K150" s="42"/>
      <c r="L150" s="171">
        <f t="shared" ref="L150:N150" si="59">+L28</f>
        <v>0</v>
      </c>
      <c r="M150" s="171">
        <f t="shared" si="59"/>
        <v>0</v>
      </c>
      <c r="N150" s="171">
        <f t="shared" si="59"/>
        <v>0</v>
      </c>
      <c r="O150" s="62">
        <f t="shared" si="31"/>
        <v>0</v>
      </c>
      <c r="P150" s="42"/>
      <c r="Q150" s="172" t="str">
        <f t="shared" si="32"/>
        <v>ja</v>
      </c>
      <c r="R150" s="249">
        <f>IF(Q150="nee",0,(J150-O150)*(tab!$C$20*tab!$C$8+tab!$D$24))</f>
        <v>0</v>
      </c>
      <c r="S150" s="249">
        <f>IF(AND(J150=0,O150=0),0,(G150-L150)*tab!$E$30+(H150-M150)*tab!$F$30+(I150-N150)*tab!$G$30)</f>
        <v>0</v>
      </c>
      <c r="T150" s="249">
        <f t="shared" si="33"/>
        <v>0</v>
      </c>
      <c r="U150" s="172" t="str">
        <f t="shared" si="34"/>
        <v>ja</v>
      </c>
      <c r="V150" s="249">
        <f>IF(U150="nee",0,(J150-O150)*(tab!$C$44))</f>
        <v>0</v>
      </c>
      <c r="W150" s="249">
        <f>IF(AND(J150=0,O150=0),0,(G150-L150)*tab!$G$44+(H150-M150)*tab!$H$44+(I150-N150)*tab!$I$44)</f>
        <v>0</v>
      </c>
      <c r="X150" s="249">
        <f t="shared" si="35"/>
        <v>0</v>
      </c>
      <c r="Y150" s="3"/>
      <c r="Z150" s="22"/>
    </row>
    <row r="151" spans="1:26" s="8" customFormat="1" ht="12" customHeight="1" x14ac:dyDescent="0.2">
      <c r="A151" s="7"/>
      <c r="B151" s="18"/>
      <c r="C151" s="1">
        <v>11</v>
      </c>
      <c r="D151" s="170">
        <f t="shared" ref="D151:E151" si="60">+D29</f>
        <v>0</v>
      </c>
      <c r="E151" s="171">
        <f t="shared" si="60"/>
        <v>0</v>
      </c>
      <c r="F151" s="43"/>
      <c r="G151" s="171">
        <f t="shared" ref="G151:I151" si="61">+G29</f>
        <v>0</v>
      </c>
      <c r="H151" s="171">
        <f t="shared" si="61"/>
        <v>0</v>
      </c>
      <c r="I151" s="171">
        <f t="shared" si="61"/>
        <v>0</v>
      </c>
      <c r="J151" s="62">
        <f t="shared" si="29"/>
        <v>0</v>
      </c>
      <c r="K151" s="42"/>
      <c r="L151" s="171">
        <f t="shared" ref="L151:N151" si="62">+L29</f>
        <v>0</v>
      </c>
      <c r="M151" s="171">
        <f t="shared" si="62"/>
        <v>0</v>
      </c>
      <c r="N151" s="171">
        <f t="shared" si="62"/>
        <v>0</v>
      </c>
      <c r="O151" s="62">
        <f t="shared" si="31"/>
        <v>0</v>
      </c>
      <c r="P151" s="42"/>
      <c r="Q151" s="172" t="str">
        <f t="shared" si="32"/>
        <v>ja</v>
      </c>
      <c r="R151" s="249">
        <f>IF(Q151="nee",0,(J151-O151)*(tab!$C$20*tab!$C$8+tab!$D$24))</f>
        <v>0</v>
      </c>
      <c r="S151" s="249">
        <f>IF(AND(J151=0,O151=0),0,(G151-L151)*tab!$E$30+(H151-M151)*tab!$F$30+(I151-N151)*tab!$G$30)</f>
        <v>0</v>
      </c>
      <c r="T151" s="249">
        <f t="shared" si="33"/>
        <v>0</v>
      </c>
      <c r="U151" s="172" t="str">
        <f t="shared" si="34"/>
        <v>ja</v>
      </c>
      <c r="V151" s="249">
        <f>IF(U151="nee",0,(J151-O151)*(tab!$C$44))</f>
        <v>0</v>
      </c>
      <c r="W151" s="249">
        <f>IF(AND(J151=0,O151=0),0,(G151-L151)*tab!$G$44+(H151-M151)*tab!$H$44+(I151-N151)*tab!$I$44)</f>
        <v>0</v>
      </c>
      <c r="X151" s="249">
        <f t="shared" si="35"/>
        <v>0</v>
      </c>
      <c r="Y151" s="3"/>
      <c r="Z151" s="22"/>
    </row>
    <row r="152" spans="1:26" s="8" customFormat="1" ht="12" customHeight="1" x14ac:dyDescent="0.2">
      <c r="A152" s="7"/>
      <c r="B152" s="18"/>
      <c r="C152" s="1">
        <v>12</v>
      </c>
      <c r="D152" s="170">
        <f t="shared" ref="D152:E152" si="63">+D30</f>
        <v>0</v>
      </c>
      <c r="E152" s="171">
        <f t="shared" si="63"/>
        <v>0</v>
      </c>
      <c r="F152" s="43"/>
      <c r="G152" s="171">
        <f t="shared" ref="G152:I152" si="64">+G30</f>
        <v>0</v>
      </c>
      <c r="H152" s="171">
        <f t="shared" si="64"/>
        <v>0</v>
      </c>
      <c r="I152" s="171">
        <f t="shared" si="64"/>
        <v>0</v>
      </c>
      <c r="J152" s="62">
        <f t="shared" si="29"/>
        <v>0</v>
      </c>
      <c r="K152" s="42"/>
      <c r="L152" s="171">
        <f t="shared" ref="L152:N152" si="65">+L30</f>
        <v>0</v>
      </c>
      <c r="M152" s="171">
        <f t="shared" si="65"/>
        <v>0</v>
      </c>
      <c r="N152" s="171">
        <f t="shared" si="65"/>
        <v>0</v>
      </c>
      <c r="O152" s="62">
        <f t="shared" si="31"/>
        <v>0</v>
      </c>
      <c r="P152" s="42"/>
      <c r="Q152" s="172" t="str">
        <f t="shared" si="32"/>
        <v>ja</v>
      </c>
      <c r="R152" s="249">
        <f>IF(Q152="nee",0,(J152-O152)*(tab!$C$20*tab!$C$8+tab!$D$24))</f>
        <v>0</v>
      </c>
      <c r="S152" s="249">
        <f>IF(AND(J152=0,O152=0),0,(G152-L152)*tab!$E$30+(H152-M152)*tab!$F$30+(I152-N152)*tab!$G$30)</f>
        <v>0</v>
      </c>
      <c r="T152" s="249">
        <f t="shared" si="33"/>
        <v>0</v>
      </c>
      <c r="U152" s="172" t="str">
        <f t="shared" si="34"/>
        <v>ja</v>
      </c>
      <c r="V152" s="249">
        <f>IF(U152="nee",0,(J152-O152)*(tab!$C$44))</f>
        <v>0</v>
      </c>
      <c r="W152" s="249">
        <f>IF(AND(J152=0,O152=0),0,(G152-L152)*tab!$G$44+(H152-M152)*tab!$H$44+(I152-N152)*tab!$I$44)</f>
        <v>0</v>
      </c>
      <c r="X152" s="249">
        <f t="shared" si="35"/>
        <v>0</v>
      </c>
      <c r="Y152" s="3"/>
      <c r="Z152" s="22"/>
    </row>
    <row r="153" spans="1:26" s="8" customFormat="1" ht="12" customHeight="1" x14ac:dyDescent="0.2">
      <c r="A153" s="7"/>
      <c r="B153" s="18"/>
      <c r="C153" s="1">
        <v>13</v>
      </c>
      <c r="D153" s="170">
        <f t="shared" ref="D153:E153" si="66">+D31</f>
        <v>0</v>
      </c>
      <c r="E153" s="171">
        <f t="shared" si="66"/>
        <v>0</v>
      </c>
      <c r="F153" s="43"/>
      <c r="G153" s="171">
        <f t="shared" ref="G153:I153" si="67">+G31</f>
        <v>0</v>
      </c>
      <c r="H153" s="171">
        <f t="shared" si="67"/>
        <v>0</v>
      </c>
      <c r="I153" s="171">
        <f t="shared" si="67"/>
        <v>0</v>
      </c>
      <c r="J153" s="62">
        <f t="shared" si="29"/>
        <v>0</v>
      </c>
      <c r="K153" s="42"/>
      <c r="L153" s="171">
        <f t="shared" ref="L153:N153" si="68">+L31</f>
        <v>0</v>
      </c>
      <c r="M153" s="171">
        <f t="shared" si="68"/>
        <v>0</v>
      </c>
      <c r="N153" s="171">
        <f t="shared" si="68"/>
        <v>0</v>
      </c>
      <c r="O153" s="62">
        <f t="shared" si="31"/>
        <v>0</v>
      </c>
      <c r="P153" s="42"/>
      <c r="Q153" s="172" t="str">
        <f t="shared" si="32"/>
        <v>ja</v>
      </c>
      <c r="R153" s="249">
        <f>IF(Q153="nee",0,(J153-O153)*(tab!$C$20*tab!$C$8+tab!$D$24))</f>
        <v>0</v>
      </c>
      <c r="S153" s="249">
        <f>IF(AND(J153=0,O153=0),0,(G153-L153)*tab!$E$30+(H153-M153)*tab!$F$30+(I153-N153)*tab!$G$30)</f>
        <v>0</v>
      </c>
      <c r="T153" s="249">
        <f t="shared" si="33"/>
        <v>0</v>
      </c>
      <c r="U153" s="172" t="str">
        <f t="shared" si="34"/>
        <v>ja</v>
      </c>
      <c r="V153" s="249">
        <f>IF(U153="nee",0,(J153-O153)*(tab!$C$44))</f>
        <v>0</v>
      </c>
      <c r="W153" s="249">
        <f>IF(AND(J153=0,O153=0),0,(G153-L153)*tab!$G$44+(H153-M153)*tab!$H$44+(I153-N153)*tab!$I$44)</f>
        <v>0</v>
      </c>
      <c r="X153" s="249">
        <f t="shared" si="35"/>
        <v>0</v>
      </c>
      <c r="Y153" s="3"/>
      <c r="Z153" s="22"/>
    </row>
    <row r="154" spans="1:26" s="8" customFormat="1" ht="12" customHeight="1" x14ac:dyDescent="0.2">
      <c r="A154" s="7"/>
      <c r="B154" s="18"/>
      <c r="C154" s="1">
        <v>14</v>
      </c>
      <c r="D154" s="170">
        <f t="shared" ref="D154:E154" si="69">+D32</f>
        <v>0</v>
      </c>
      <c r="E154" s="171">
        <f t="shared" si="69"/>
        <v>0</v>
      </c>
      <c r="F154" s="43"/>
      <c r="G154" s="171">
        <f t="shared" ref="G154:I154" si="70">+G32</f>
        <v>0</v>
      </c>
      <c r="H154" s="171">
        <f t="shared" si="70"/>
        <v>0</v>
      </c>
      <c r="I154" s="171">
        <f t="shared" si="70"/>
        <v>0</v>
      </c>
      <c r="J154" s="62">
        <f t="shared" si="29"/>
        <v>0</v>
      </c>
      <c r="K154" s="42"/>
      <c r="L154" s="171">
        <f t="shared" ref="L154:N154" si="71">+L32</f>
        <v>0</v>
      </c>
      <c r="M154" s="171">
        <f t="shared" si="71"/>
        <v>0</v>
      </c>
      <c r="N154" s="171">
        <f t="shared" si="71"/>
        <v>0</v>
      </c>
      <c r="O154" s="62">
        <f t="shared" si="31"/>
        <v>0</v>
      </c>
      <c r="P154" s="42"/>
      <c r="Q154" s="172" t="str">
        <f t="shared" si="32"/>
        <v>ja</v>
      </c>
      <c r="R154" s="249">
        <f>IF(Q154="nee",0,(J154-O154)*(tab!$C$20*tab!$C$8+tab!$D$24))</f>
        <v>0</v>
      </c>
      <c r="S154" s="249">
        <f>IF(AND(J154=0,O154=0),0,(G154-L154)*tab!$E$30+(H154-M154)*tab!$F$30+(I154-N154)*tab!$G$30)</f>
        <v>0</v>
      </c>
      <c r="T154" s="249">
        <f t="shared" si="33"/>
        <v>0</v>
      </c>
      <c r="U154" s="172" t="str">
        <f t="shared" si="34"/>
        <v>ja</v>
      </c>
      <c r="V154" s="249">
        <f>IF(U154="nee",0,(J154-O154)*(tab!$C$44))</f>
        <v>0</v>
      </c>
      <c r="W154" s="249">
        <f>IF(AND(J154=0,O154=0),0,(G154-L154)*tab!$G$44+(H154-M154)*tab!$H$44+(I154-N154)*tab!$I$44)</f>
        <v>0</v>
      </c>
      <c r="X154" s="249">
        <f t="shared" si="35"/>
        <v>0</v>
      </c>
      <c r="Y154" s="3"/>
      <c r="Z154" s="22"/>
    </row>
    <row r="155" spans="1:26" ht="12" customHeight="1" x14ac:dyDescent="0.2">
      <c r="B155" s="18"/>
      <c r="C155" s="1">
        <v>15</v>
      </c>
      <c r="D155" s="170">
        <f t="shared" ref="D155:E155" si="72">+D33</f>
        <v>0</v>
      </c>
      <c r="E155" s="171">
        <f t="shared" si="72"/>
        <v>0</v>
      </c>
      <c r="F155" s="43"/>
      <c r="G155" s="171">
        <f t="shared" ref="G155:I155" si="73">+G33</f>
        <v>0</v>
      </c>
      <c r="H155" s="171">
        <f t="shared" si="73"/>
        <v>0</v>
      </c>
      <c r="I155" s="171">
        <f t="shared" si="73"/>
        <v>0</v>
      </c>
      <c r="J155" s="62">
        <f t="shared" si="29"/>
        <v>0</v>
      </c>
      <c r="K155" s="42"/>
      <c r="L155" s="171">
        <f t="shared" ref="L155:N155" si="74">+L33</f>
        <v>0</v>
      </c>
      <c r="M155" s="171">
        <f t="shared" si="74"/>
        <v>0</v>
      </c>
      <c r="N155" s="171">
        <f t="shared" si="74"/>
        <v>0</v>
      </c>
      <c r="O155" s="62">
        <f t="shared" si="31"/>
        <v>0</v>
      </c>
      <c r="P155" s="42"/>
      <c r="Q155" s="172" t="str">
        <f t="shared" si="32"/>
        <v>ja</v>
      </c>
      <c r="R155" s="249">
        <f>IF(Q155="nee",0,(J155-O155)*(tab!$C$20*tab!$C$8+tab!$D$24))</f>
        <v>0</v>
      </c>
      <c r="S155" s="249">
        <f>IF(AND(J155=0,O155=0),0,(G155-L155)*tab!$E$30+(H155-M155)*tab!$F$30+(I155-N155)*tab!$G$30)</f>
        <v>0</v>
      </c>
      <c r="T155" s="249">
        <f t="shared" si="33"/>
        <v>0</v>
      </c>
      <c r="U155" s="172" t="str">
        <f t="shared" si="34"/>
        <v>ja</v>
      </c>
      <c r="V155" s="249">
        <f>IF(U155="nee",0,(J155-O155)*(tab!$C$44))</f>
        <v>0</v>
      </c>
      <c r="W155" s="249">
        <f>IF(AND(J155=0,O155=0),0,(G155-L155)*tab!$G$44+(H155-M155)*tab!$H$44+(I155-N155)*tab!$I$44)</f>
        <v>0</v>
      </c>
      <c r="X155" s="249">
        <f t="shared" si="35"/>
        <v>0</v>
      </c>
      <c r="Y155" s="3"/>
      <c r="Z155" s="22"/>
    </row>
    <row r="156" spans="1:26" ht="12" customHeight="1" x14ac:dyDescent="0.2">
      <c r="B156" s="18"/>
      <c r="C156" s="1">
        <v>16</v>
      </c>
      <c r="D156" s="170">
        <f t="shared" ref="D156:E156" si="75">+D34</f>
        <v>0</v>
      </c>
      <c r="E156" s="171">
        <f t="shared" si="75"/>
        <v>0</v>
      </c>
      <c r="F156" s="43"/>
      <c r="G156" s="171">
        <f t="shared" ref="G156:I156" si="76">+G34</f>
        <v>0</v>
      </c>
      <c r="H156" s="171">
        <f t="shared" si="76"/>
        <v>0</v>
      </c>
      <c r="I156" s="171">
        <f t="shared" si="76"/>
        <v>0</v>
      </c>
      <c r="J156" s="62">
        <f t="shared" si="29"/>
        <v>0</v>
      </c>
      <c r="K156" s="42"/>
      <c r="L156" s="171">
        <f t="shared" ref="L156:N156" si="77">+L34</f>
        <v>0</v>
      </c>
      <c r="M156" s="171">
        <f t="shared" si="77"/>
        <v>0</v>
      </c>
      <c r="N156" s="171">
        <f t="shared" si="77"/>
        <v>0</v>
      </c>
      <c r="O156" s="62">
        <f t="shared" si="31"/>
        <v>0</v>
      </c>
      <c r="P156" s="42"/>
      <c r="Q156" s="172" t="str">
        <f t="shared" si="32"/>
        <v>ja</v>
      </c>
      <c r="R156" s="249">
        <f>IF(Q156="nee",0,(J156-O156)*(tab!$C$20*tab!$C$8+tab!$D$24))</f>
        <v>0</v>
      </c>
      <c r="S156" s="249">
        <f>IF(AND(J156=0,O156=0),0,(G156-L156)*tab!$E$30+(H156-M156)*tab!$F$30+(I156-N156)*tab!$G$30)</f>
        <v>0</v>
      </c>
      <c r="T156" s="249">
        <f t="shared" si="33"/>
        <v>0</v>
      </c>
      <c r="U156" s="172" t="str">
        <f t="shared" si="34"/>
        <v>ja</v>
      </c>
      <c r="V156" s="249">
        <f>IF(U156="nee",0,(J156-O156)*(tab!$C$44))</f>
        <v>0</v>
      </c>
      <c r="W156" s="249">
        <f>IF(AND(J156=0,O156=0),0,(G156-L156)*tab!$G$44+(H156-M156)*tab!$H$44+(I156-N156)*tab!$I$44)</f>
        <v>0</v>
      </c>
      <c r="X156" s="249">
        <f t="shared" si="35"/>
        <v>0</v>
      </c>
      <c r="Y156" s="3"/>
      <c r="Z156" s="22"/>
    </row>
    <row r="157" spans="1:26" ht="12" customHeight="1" x14ac:dyDescent="0.2">
      <c r="B157" s="18"/>
      <c r="C157" s="1">
        <v>17</v>
      </c>
      <c r="D157" s="170">
        <f t="shared" ref="D157:E157" si="78">+D35</f>
        <v>0</v>
      </c>
      <c r="E157" s="171">
        <f t="shared" si="78"/>
        <v>0</v>
      </c>
      <c r="F157" s="43"/>
      <c r="G157" s="171">
        <f t="shared" ref="G157:I157" si="79">+G35</f>
        <v>0</v>
      </c>
      <c r="H157" s="171">
        <f t="shared" si="79"/>
        <v>0</v>
      </c>
      <c r="I157" s="171">
        <f t="shared" si="79"/>
        <v>0</v>
      </c>
      <c r="J157" s="62">
        <f t="shared" si="29"/>
        <v>0</v>
      </c>
      <c r="K157" s="42"/>
      <c r="L157" s="171">
        <f t="shared" ref="L157:N157" si="80">+L35</f>
        <v>0</v>
      </c>
      <c r="M157" s="171">
        <f t="shared" si="80"/>
        <v>0</v>
      </c>
      <c r="N157" s="171">
        <f t="shared" si="80"/>
        <v>0</v>
      </c>
      <c r="O157" s="62">
        <f t="shared" si="31"/>
        <v>0</v>
      </c>
      <c r="P157" s="42"/>
      <c r="Q157" s="172" t="str">
        <f t="shared" si="32"/>
        <v>ja</v>
      </c>
      <c r="R157" s="249">
        <f>IF(Q157="nee",0,(J157-O157)*(tab!$C$20*tab!$C$8+tab!$D$24))</f>
        <v>0</v>
      </c>
      <c r="S157" s="249">
        <f>IF(AND(J157=0,O157=0),0,(G157-L157)*tab!$E$30+(H157-M157)*tab!$F$30+(I157-N157)*tab!$G$30)</f>
        <v>0</v>
      </c>
      <c r="T157" s="249">
        <f t="shared" si="33"/>
        <v>0</v>
      </c>
      <c r="U157" s="172" t="str">
        <f t="shared" si="34"/>
        <v>ja</v>
      </c>
      <c r="V157" s="249">
        <f>IF(U157="nee",0,(J157-O157)*(tab!$C$44))</f>
        <v>0</v>
      </c>
      <c r="W157" s="249">
        <f>IF(AND(J157=0,O157=0),0,(G157-L157)*tab!$G$44+(H157-M157)*tab!$H$44+(I157-N157)*tab!$I$44)</f>
        <v>0</v>
      </c>
      <c r="X157" s="249">
        <f t="shared" si="35"/>
        <v>0</v>
      </c>
      <c r="Y157" s="3"/>
      <c r="Z157" s="22"/>
    </row>
    <row r="158" spans="1:26" ht="12" customHeight="1" x14ac:dyDescent="0.2">
      <c r="B158" s="18"/>
      <c r="C158" s="1">
        <v>18</v>
      </c>
      <c r="D158" s="170">
        <f t="shared" ref="D158:E158" si="81">+D36</f>
        <v>0</v>
      </c>
      <c r="E158" s="171">
        <f t="shared" si="81"/>
        <v>0</v>
      </c>
      <c r="F158" s="43"/>
      <c r="G158" s="171">
        <f t="shared" ref="G158:I158" si="82">+G36</f>
        <v>0</v>
      </c>
      <c r="H158" s="171">
        <f t="shared" si="82"/>
        <v>0</v>
      </c>
      <c r="I158" s="171">
        <f t="shared" si="82"/>
        <v>0</v>
      </c>
      <c r="J158" s="62">
        <f t="shared" si="29"/>
        <v>0</v>
      </c>
      <c r="K158" s="42"/>
      <c r="L158" s="171">
        <f t="shared" ref="L158:N158" si="83">+L36</f>
        <v>0</v>
      </c>
      <c r="M158" s="171">
        <f t="shared" si="83"/>
        <v>0</v>
      </c>
      <c r="N158" s="171">
        <f t="shared" si="83"/>
        <v>0</v>
      </c>
      <c r="O158" s="62">
        <f t="shared" si="31"/>
        <v>0</v>
      </c>
      <c r="P158" s="42"/>
      <c r="Q158" s="172" t="str">
        <f t="shared" si="32"/>
        <v>ja</v>
      </c>
      <c r="R158" s="249">
        <f>IF(Q158="nee",0,(J158-O158)*(tab!$C$20*tab!$C$8+tab!$D$24))</f>
        <v>0</v>
      </c>
      <c r="S158" s="249">
        <f>IF(AND(J158=0,O158=0),0,(G158-L158)*tab!$E$30+(H158-M158)*tab!$F$30+(I158-N158)*tab!$G$30)</f>
        <v>0</v>
      </c>
      <c r="T158" s="249">
        <f t="shared" si="33"/>
        <v>0</v>
      </c>
      <c r="U158" s="172" t="str">
        <f t="shared" si="34"/>
        <v>ja</v>
      </c>
      <c r="V158" s="249">
        <f>IF(U158="nee",0,(J158-O158)*(tab!$C$44))</f>
        <v>0</v>
      </c>
      <c r="W158" s="249">
        <f>IF(AND(J158=0,O158=0),0,(G158-L158)*tab!$G$44+(H158-M158)*tab!$H$44+(I158-N158)*tab!$I$44)</f>
        <v>0</v>
      </c>
      <c r="X158" s="249">
        <f t="shared" si="35"/>
        <v>0</v>
      </c>
      <c r="Y158" s="3"/>
      <c r="Z158" s="22"/>
    </row>
    <row r="159" spans="1:26" ht="12" customHeight="1" x14ac:dyDescent="0.2">
      <c r="B159" s="18"/>
      <c r="C159" s="1">
        <v>19</v>
      </c>
      <c r="D159" s="170">
        <f t="shared" ref="D159:E159" si="84">+D37</f>
        <v>0</v>
      </c>
      <c r="E159" s="171">
        <f t="shared" si="84"/>
        <v>0</v>
      </c>
      <c r="F159" s="43"/>
      <c r="G159" s="171">
        <f t="shared" ref="G159:I159" si="85">+G37</f>
        <v>0</v>
      </c>
      <c r="H159" s="171">
        <f t="shared" si="85"/>
        <v>0</v>
      </c>
      <c r="I159" s="171">
        <f t="shared" si="85"/>
        <v>0</v>
      </c>
      <c r="J159" s="62">
        <f t="shared" si="29"/>
        <v>0</v>
      </c>
      <c r="K159" s="42"/>
      <c r="L159" s="171">
        <f t="shared" ref="L159:N159" si="86">+L37</f>
        <v>0</v>
      </c>
      <c r="M159" s="171">
        <f t="shared" si="86"/>
        <v>0</v>
      </c>
      <c r="N159" s="171">
        <f t="shared" si="86"/>
        <v>0</v>
      </c>
      <c r="O159" s="62">
        <f t="shared" si="31"/>
        <v>0</v>
      </c>
      <c r="P159" s="42"/>
      <c r="Q159" s="172" t="str">
        <f t="shared" si="32"/>
        <v>ja</v>
      </c>
      <c r="R159" s="249">
        <f>IF(Q159="nee",0,(J159-O159)*(tab!$C$20*tab!$C$8+tab!$D$24))</f>
        <v>0</v>
      </c>
      <c r="S159" s="249">
        <f>IF(AND(J159=0,O159=0),0,(G159-L159)*tab!$E$30+(H159-M159)*tab!$F$30+(I159-N159)*tab!$G$30)</f>
        <v>0</v>
      </c>
      <c r="T159" s="249">
        <f t="shared" si="33"/>
        <v>0</v>
      </c>
      <c r="U159" s="172" t="str">
        <f t="shared" si="34"/>
        <v>ja</v>
      </c>
      <c r="V159" s="249">
        <f>IF(U159="nee",0,(J159-O159)*(tab!$C$44))</f>
        <v>0</v>
      </c>
      <c r="W159" s="249">
        <f>IF(AND(J159=0,O159=0),0,(G159-L159)*tab!$G$44+(H159-M159)*tab!$H$44+(I159-N159)*tab!$I$44)</f>
        <v>0</v>
      </c>
      <c r="X159" s="249">
        <f t="shared" si="35"/>
        <v>0</v>
      </c>
      <c r="Y159" s="3"/>
      <c r="Z159" s="22"/>
    </row>
    <row r="160" spans="1:26" ht="12" customHeight="1" x14ac:dyDescent="0.2">
      <c r="B160" s="18"/>
      <c r="C160" s="1">
        <v>20</v>
      </c>
      <c r="D160" s="170">
        <f t="shared" ref="D160:E160" si="87">+D38</f>
        <v>0</v>
      </c>
      <c r="E160" s="171">
        <f t="shared" si="87"/>
        <v>0</v>
      </c>
      <c r="F160" s="43"/>
      <c r="G160" s="171">
        <f t="shared" ref="G160:I160" si="88">+G38</f>
        <v>0</v>
      </c>
      <c r="H160" s="171">
        <f t="shared" si="88"/>
        <v>0</v>
      </c>
      <c r="I160" s="171">
        <f t="shared" si="88"/>
        <v>0</v>
      </c>
      <c r="J160" s="62">
        <f t="shared" si="29"/>
        <v>0</v>
      </c>
      <c r="K160" s="42"/>
      <c r="L160" s="171">
        <f t="shared" ref="L160:N160" si="89">+L38</f>
        <v>0</v>
      </c>
      <c r="M160" s="171">
        <f t="shared" si="89"/>
        <v>0</v>
      </c>
      <c r="N160" s="171">
        <f t="shared" si="89"/>
        <v>0</v>
      </c>
      <c r="O160" s="62">
        <f t="shared" si="31"/>
        <v>0</v>
      </c>
      <c r="P160" s="42"/>
      <c r="Q160" s="172" t="str">
        <f t="shared" si="32"/>
        <v>ja</v>
      </c>
      <c r="R160" s="249">
        <f>IF(Q160="nee",0,(J160-O160)*(tab!$C$20*tab!$C$8+tab!$D$24))</f>
        <v>0</v>
      </c>
      <c r="S160" s="249">
        <f>IF(AND(J160=0,O160=0),0,(G160-L160)*tab!$E$30+(H160-M160)*tab!$F$30+(I160-N160)*tab!$G$30)</f>
        <v>0</v>
      </c>
      <c r="T160" s="249">
        <f t="shared" si="33"/>
        <v>0</v>
      </c>
      <c r="U160" s="172" t="str">
        <f t="shared" si="34"/>
        <v>ja</v>
      </c>
      <c r="V160" s="249">
        <f>IF(U160="nee",0,(J160-O160)*(tab!$C$44))</f>
        <v>0</v>
      </c>
      <c r="W160" s="249">
        <f>IF(AND(J160=0,O160=0),0,(G160-L160)*tab!$G$44+(H160-M160)*tab!$H$44+(I160-N160)*tab!$I$44)</f>
        <v>0</v>
      </c>
      <c r="X160" s="249">
        <f t="shared" si="35"/>
        <v>0</v>
      </c>
      <c r="Y160" s="3"/>
      <c r="Z160" s="22"/>
    </row>
    <row r="161" spans="2:26" ht="12" customHeight="1" x14ac:dyDescent="0.2">
      <c r="B161" s="18"/>
      <c r="C161" s="1">
        <v>21</v>
      </c>
      <c r="D161" s="170">
        <f t="shared" ref="D161:E161" si="90">+D39</f>
        <v>0</v>
      </c>
      <c r="E161" s="171">
        <f t="shared" si="90"/>
        <v>0</v>
      </c>
      <c r="F161" s="43"/>
      <c r="G161" s="171">
        <f t="shared" ref="G161:I161" si="91">+G39</f>
        <v>0</v>
      </c>
      <c r="H161" s="171">
        <f t="shared" si="91"/>
        <v>0</v>
      </c>
      <c r="I161" s="171">
        <f t="shared" si="91"/>
        <v>0</v>
      </c>
      <c r="J161" s="62">
        <f t="shared" si="29"/>
        <v>0</v>
      </c>
      <c r="K161" s="42"/>
      <c r="L161" s="171">
        <f t="shared" ref="L161:N161" si="92">+L39</f>
        <v>0</v>
      </c>
      <c r="M161" s="171">
        <f t="shared" si="92"/>
        <v>0</v>
      </c>
      <c r="N161" s="171">
        <f t="shared" si="92"/>
        <v>0</v>
      </c>
      <c r="O161" s="62">
        <f t="shared" si="31"/>
        <v>0</v>
      </c>
      <c r="P161" s="42"/>
      <c r="Q161" s="172" t="str">
        <f t="shared" si="32"/>
        <v>ja</v>
      </c>
      <c r="R161" s="249">
        <f>IF(Q161="nee",0,(J161-O161)*(tab!$C$20*tab!$C$8+tab!$D$24))</f>
        <v>0</v>
      </c>
      <c r="S161" s="249">
        <f>IF(AND(J161=0,O161=0),0,(G161-L161)*tab!$E$30+(H161-M161)*tab!$F$30+(I161-N161)*tab!$G$30)</f>
        <v>0</v>
      </c>
      <c r="T161" s="249">
        <f t="shared" si="33"/>
        <v>0</v>
      </c>
      <c r="U161" s="172" t="str">
        <f t="shared" si="34"/>
        <v>ja</v>
      </c>
      <c r="V161" s="249">
        <f>IF(U161="nee",0,(J161-O161)*(tab!$C$44))</f>
        <v>0</v>
      </c>
      <c r="W161" s="249">
        <f>IF(AND(J161=0,O161=0),0,(G161-L161)*tab!$G$44+(H161-M161)*tab!$H$44+(I161-N161)*tab!$I$44)</f>
        <v>0</v>
      </c>
      <c r="X161" s="249">
        <f t="shared" si="35"/>
        <v>0</v>
      </c>
      <c r="Y161" s="3"/>
      <c r="Z161" s="22"/>
    </row>
    <row r="162" spans="2:26" ht="12" customHeight="1" x14ac:dyDescent="0.2">
      <c r="B162" s="18"/>
      <c r="C162" s="1">
        <v>22</v>
      </c>
      <c r="D162" s="170">
        <f t="shared" ref="D162:E162" si="93">+D40</f>
        <v>0</v>
      </c>
      <c r="E162" s="171">
        <f t="shared" si="93"/>
        <v>0</v>
      </c>
      <c r="F162" s="43"/>
      <c r="G162" s="171">
        <f t="shared" ref="G162:I162" si="94">+G40</f>
        <v>0</v>
      </c>
      <c r="H162" s="171">
        <f t="shared" si="94"/>
        <v>0</v>
      </c>
      <c r="I162" s="171">
        <f t="shared" si="94"/>
        <v>0</v>
      </c>
      <c r="J162" s="62">
        <f t="shared" si="29"/>
        <v>0</v>
      </c>
      <c r="K162" s="42"/>
      <c r="L162" s="171">
        <f t="shared" ref="L162:N162" si="95">+L40</f>
        <v>0</v>
      </c>
      <c r="M162" s="171">
        <f t="shared" si="95"/>
        <v>0</v>
      </c>
      <c r="N162" s="171">
        <f t="shared" si="95"/>
        <v>0</v>
      </c>
      <c r="O162" s="62">
        <f t="shared" si="31"/>
        <v>0</v>
      </c>
      <c r="P162" s="42"/>
      <c r="Q162" s="172" t="str">
        <f t="shared" si="32"/>
        <v>ja</v>
      </c>
      <c r="R162" s="249">
        <f>IF(Q162="nee",0,(J162-O162)*(tab!$C$20*tab!$C$8+tab!$D$24))</f>
        <v>0</v>
      </c>
      <c r="S162" s="249">
        <f>IF(AND(J162=0,O162=0),0,(G162-L162)*tab!$E$30+(H162-M162)*tab!$F$30+(I162-N162)*tab!$G$30)</f>
        <v>0</v>
      </c>
      <c r="T162" s="249">
        <f t="shared" si="33"/>
        <v>0</v>
      </c>
      <c r="U162" s="172" t="str">
        <f t="shared" si="34"/>
        <v>ja</v>
      </c>
      <c r="V162" s="249">
        <f>IF(U162="nee",0,(J162-O162)*(tab!$C$44))</f>
        <v>0</v>
      </c>
      <c r="W162" s="249">
        <f>IF(AND(J162=0,O162=0),0,(G162-L162)*tab!$G$44+(H162-M162)*tab!$H$44+(I162-N162)*tab!$I$44)</f>
        <v>0</v>
      </c>
      <c r="X162" s="249">
        <f t="shared" si="35"/>
        <v>0</v>
      </c>
      <c r="Y162" s="3"/>
      <c r="Z162" s="22"/>
    </row>
    <row r="163" spans="2:26" ht="12" customHeight="1" x14ac:dyDescent="0.2">
      <c r="B163" s="18"/>
      <c r="C163" s="1">
        <v>23</v>
      </c>
      <c r="D163" s="170">
        <f t="shared" ref="D163:E163" si="96">+D41</f>
        <v>0</v>
      </c>
      <c r="E163" s="171">
        <f t="shared" si="96"/>
        <v>0</v>
      </c>
      <c r="F163" s="43"/>
      <c r="G163" s="171">
        <f t="shared" ref="G163:I163" si="97">+G41</f>
        <v>0</v>
      </c>
      <c r="H163" s="171">
        <f t="shared" si="97"/>
        <v>0</v>
      </c>
      <c r="I163" s="171">
        <f t="shared" si="97"/>
        <v>0</v>
      </c>
      <c r="J163" s="62">
        <f t="shared" si="29"/>
        <v>0</v>
      </c>
      <c r="K163" s="42"/>
      <c r="L163" s="171">
        <f t="shared" ref="L163:N163" si="98">+L41</f>
        <v>0</v>
      </c>
      <c r="M163" s="171">
        <f t="shared" si="98"/>
        <v>0</v>
      </c>
      <c r="N163" s="171">
        <f t="shared" si="98"/>
        <v>0</v>
      </c>
      <c r="O163" s="62">
        <f t="shared" si="31"/>
        <v>0</v>
      </c>
      <c r="P163" s="42"/>
      <c r="Q163" s="172" t="str">
        <f t="shared" si="32"/>
        <v>ja</v>
      </c>
      <c r="R163" s="249">
        <f>IF(Q163="nee",0,(J163-O163)*(tab!$C$20*tab!$C$8+tab!$D$24))</f>
        <v>0</v>
      </c>
      <c r="S163" s="249">
        <f>IF(AND(J163=0,O163=0),0,(G163-L163)*tab!$E$30+(H163-M163)*tab!$F$30+(I163-N163)*tab!$G$30)</f>
        <v>0</v>
      </c>
      <c r="T163" s="249">
        <f t="shared" si="33"/>
        <v>0</v>
      </c>
      <c r="U163" s="172" t="str">
        <f t="shared" si="34"/>
        <v>ja</v>
      </c>
      <c r="V163" s="249">
        <f>IF(U163="nee",0,(J163-O163)*(tab!$C$44))</f>
        <v>0</v>
      </c>
      <c r="W163" s="249">
        <f>IF(AND(J163=0,O163=0),0,(G163-L163)*tab!$G$44+(H163-M163)*tab!$H$44+(I163-N163)*tab!$I$44)</f>
        <v>0</v>
      </c>
      <c r="X163" s="249">
        <f t="shared" si="35"/>
        <v>0</v>
      </c>
      <c r="Y163" s="3"/>
      <c r="Z163" s="22"/>
    </row>
    <row r="164" spans="2:26" ht="12" customHeight="1" x14ac:dyDescent="0.2">
      <c r="B164" s="18"/>
      <c r="C164" s="1">
        <v>24</v>
      </c>
      <c r="D164" s="170">
        <f t="shared" ref="D164:E164" si="99">+D42</f>
        <v>0</v>
      </c>
      <c r="E164" s="171">
        <f t="shared" si="99"/>
        <v>0</v>
      </c>
      <c r="F164" s="43"/>
      <c r="G164" s="171">
        <f t="shared" ref="G164:I164" si="100">+G42</f>
        <v>0</v>
      </c>
      <c r="H164" s="171">
        <f t="shared" si="100"/>
        <v>0</v>
      </c>
      <c r="I164" s="171">
        <f t="shared" si="100"/>
        <v>0</v>
      </c>
      <c r="J164" s="62">
        <f t="shared" si="29"/>
        <v>0</v>
      </c>
      <c r="K164" s="42"/>
      <c r="L164" s="171">
        <f t="shared" ref="L164:N164" si="101">+L42</f>
        <v>0</v>
      </c>
      <c r="M164" s="171">
        <f t="shared" si="101"/>
        <v>0</v>
      </c>
      <c r="N164" s="171">
        <f t="shared" si="101"/>
        <v>0</v>
      </c>
      <c r="O164" s="62">
        <f t="shared" si="31"/>
        <v>0</v>
      </c>
      <c r="P164" s="42"/>
      <c r="Q164" s="172" t="str">
        <f t="shared" si="32"/>
        <v>ja</v>
      </c>
      <c r="R164" s="249">
        <f>IF(Q164="nee",0,(J164-O164)*(tab!$C$20*tab!$C$8+tab!$D$24))</f>
        <v>0</v>
      </c>
      <c r="S164" s="249">
        <f>IF(AND(J164=0,O164=0),0,(G164-L164)*tab!$E$30+(H164-M164)*tab!$F$30+(I164-N164)*tab!$G$30)</f>
        <v>0</v>
      </c>
      <c r="T164" s="249">
        <f t="shared" si="33"/>
        <v>0</v>
      </c>
      <c r="U164" s="172" t="str">
        <f t="shared" si="34"/>
        <v>ja</v>
      </c>
      <c r="V164" s="249">
        <f>IF(U164="nee",0,(J164-O164)*(tab!$C$44))</f>
        <v>0</v>
      </c>
      <c r="W164" s="249">
        <f>IF(AND(J164=0,O164=0),0,(G164-L164)*tab!$G$44+(H164-M164)*tab!$H$44+(I164-N164)*tab!$I$44)</f>
        <v>0</v>
      </c>
      <c r="X164" s="249">
        <f t="shared" si="35"/>
        <v>0</v>
      </c>
      <c r="Y164" s="3"/>
      <c r="Z164" s="22"/>
    </row>
    <row r="165" spans="2:26" ht="12" customHeight="1" x14ac:dyDescent="0.2">
      <c r="B165" s="18"/>
      <c r="C165" s="1">
        <v>25</v>
      </c>
      <c r="D165" s="170">
        <f t="shared" ref="D165:E165" si="102">+D43</f>
        <v>0</v>
      </c>
      <c r="E165" s="171">
        <f t="shared" si="102"/>
        <v>0</v>
      </c>
      <c r="F165" s="43"/>
      <c r="G165" s="171">
        <f t="shared" ref="G165:I165" si="103">+G43</f>
        <v>0</v>
      </c>
      <c r="H165" s="171">
        <f t="shared" si="103"/>
        <v>0</v>
      </c>
      <c r="I165" s="171">
        <f t="shared" si="103"/>
        <v>0</v>
      </c>
      <c r="J165" s="62">
        <f t="shared" si="29"/>
        <v>0</v>
      </c>
      <c r="K165" s="42"/>
      <c r="L165" s="171">
        <f t="shared" ref="L165:N165" si="104">+L43</f>
        <v>0</v>
      </c>
      <c r="M165" s="171">
        <f t="shared" si="104"/>
        <v>0</v>
      </c>
      <c r="N165" s="171">
        <f t="shared" si="104"/>
        <v>0</v>
      </c>
      <c r="O165" s="62">
        <f t="shared" si="31"/>
        <v>0</v>
      </c>
      <c r="P165" s="42"/>
      <c r="Q165" s="172" t="str">
        <f t="shared" si="32"/>
        <v>ja</v>
      </c>
      <c r="R165" s="249">
        <f>IF(Q165="nee",0,(J165-O165)*(tab!$C$20*tab!$C$8+tab!$D$24))</f>
        <v>0</v>
      </c>
      <c r="S165" s="249">
        <f>IF(AND(J165=0,O165=0),0,(G165-L165)*tab!$E$30+(H165-M165)*tab!$F$30+(I165-N165)*tab!$G$30)</f>
        <v>0</v>
      </c>
      <c r="T165" s="249">
        <f t="shared" si="33"/>
        <v>0</v>
      </c>
      <c r="U165" s="172" t="str">
        <f t="shared" si="34"/>
        <v>ja</v>
      </c>
      <c r="V165" s="249">
        <f>IF(U165="nee",0,(J165-O165)*(tab!$C$44))</f>
        <v>0</v>
      </c>
      <c r="W165" s="249">
        <f>IF(AND(J165=0,O165=0),0,(G165-L165)*tab!$G$44+(H165-M165)*tab!$H$44+(I165-N165)*tab!$I$44)</f>
        <v>0</v>
      </c>
      <c r="X165" s="249">
        <f t="shared" si="35"/>
        <v>0</v>
      </c>
      <c r="Y165" s="3"/>
      <c r="Z165" s="22"/>
    </row>
    <row r="166" spans="2:26" ht="12" customHeight="1" x14ac:dyDescent="0.2">
      <c r="B166" s="18"/>
      <c r="C166" s="1">
        <v>26</v>
      </c>
      <c r="D166" s="170">
        <f t="shared" ref="D166:E166" si="105">+D44</f>
        <v>0</v>
      </c>
      <c r="E166" s="171">
        <f t="shared" si="105"/>
        <v>0</v>
      </c>
      <c r="F166" s="43"/>
      <c r="G166" s="171">
        <f t="shared" ref="G166:I166" si="106">+G44</f>
        <v>0</v>
      </c>
      <c r="H166" s="171">
        <f t="shared" si="106"/>
        <v>0</v>
      </c>
      <c r="I166" s="171">
        <f t="shared" si="106"/>
        <v>0</v>
      </c>
      <c r="J166" s="62">
        <f t="shared" si="29"/>
        <v>0</v>
      </c>
      <c r="K166" s="42"/>
      <c r="L166" s="171">
        <f t="shared" ref="L166:N166" si="107">+L44</f>
        <v>0</v>
      </c>
      <c r="M166" s="171">
        <f t="shared" si="107"/>
        <v>0</v>
      </c>
      <c r="N166" s="171">
        <f t="shared" si="107"/>
        <v>0</v>
      </c>
      <c r="O166" s="62">
        <f t="shared" si="31"/>
        <v>0</v>
      </c>
      <c r="P166" s="42"/>
      <c r="Q166" s="172" t="str">
        <f t="shared" si="32"/>
        <v>ja</v>
      </c>
      <c r="R166" s="249">
        <f>IF(Q166="nee",0,(J166-O166)*(tab!$C$20*tab!$C$8+tab!$D$24))</f>
        <v>0</v>
      </c>
      <c r="S166" s="249">
        <f>IF(AND(J166=0,O166=0),0,(G166-L166)*tab!$E$30+(H166-M166)*tab!$F$30+(I166-N166)*tab!$G$30)</f>
        <v>0</v>
      </c>
      <c r="T166" s="249">
        <f t="shared" si="33"/>
        <v>0</v>
      </c>
      <c r="U166" s="172" t="str">
        <f t="shared" si="34"/>
        <v>ja</v>
      </c>
      <c r="V166" s="249">
        <f>IF(U166="nee",0,(J166-O166)*(tab!$C$44))</f>
        <v>0</v>
      </c>
      <c r="W166" s="249">
        <f>IF(AND(J166=0,O166=0),0,(G166-L166)*tab!$G$44+(H166-M166)*tab!$H$44+(I166-N166)*tab!$I$44)</f>
        <v>0</v>
      </c>
      <c r="X166" s="249">
        <f t="shared" si="35"/>
        <v>0</v>
      </c>
      <c r="Y166" s="3"/>
      <c r="Z166" s="22"/>
    </row>
    <row r="167" spans="2:26" ht="12" customHeight="1" x14ac:dyDescent="0.2">
      <c r="B167" s="18"/>
      <c r="C167" s="1">
        <v>27</v>
      </c>
      <c r="D167" s="170">
        <f t="shared" ref="D167:E167" si="108">+D45</f>
        <v>0</v>
      </c>
      <c r="E167" s="171">
        <f t="shared" si="108"/>
        <v>0</v>
      </c>
      <c r="F167" s="43"/>
      <c r="G167" s="171">
        <f t="shared" ref="G167:I167" si="109">+G45</f>
        <v>0</v>
      </c>
      <c r="H167" s="171">
        <f t="shared" si="109"/>
        <v>0</v>
      </c>
      <c r="I167" s="171">
        <f t="shared" si="109"/>
        <v>0</v>
      </c>
      <c r="J167" s="62">
        <f t="shared" si="29"/>
        <v>0</v>
      </c>
      <c r="K167" s="42"/>
      <c r="L167" s="171">
        <f t="shared" ref="L167:N167" si="110">+L45</f>
        <v>0</v>
      </c>
      <c r="M167" s="171">
        <f t="shared" si="110"/>
        <v>0</v>
      </c>
      <c r="N167" s="171">
        <f t="shared" si="110"/>
        <v>0</v>
      </c>
      <c r="O167" s="62">
        <f t="shared" si="31"/>
        <v>0</v>
      </c>
      <c r="P167" s="42"/>
      <c r="Q167" s="172" t="str">
        <f t="shared" si="32"/>
        <v>ja</v>
      </c>
      <c r="R167" s="249">
        <f>IF(Q167="nee",0,(J167-O167)*(tab!$C$20*tab!$C$8+tab!$D$24))</f>
        <v>0</v>
      </c>
      <c r="S167" s="249">
        <f>IF(AND(J167=0,O167=0),0,(G167-L167)*tab!$E$30+(H167-M167)*tab!$F$30+(I167-N167)*tab!$G$30)</f>
        <v>0</v>
      </c>
      <c r="T167" s="249">
        <f t="shared" si="33"/>
        <v>0</v>
      </c>
      <c r="U167" s="172" t="str">
        <f t="shared" si="34"/>
        <v>ja</v>
      </c>
      <c r="V167" s="249">
        <f>IF(U167="nee",0,(J167-O167)*(tab!$C$44))</f>
        <v>0</v>
      </c>
      <c r="W167" s="249">
        <f>IF(AND(J167=0,O167=0),0,(G167-L167)*tab!$G$44+(H167-M167)*tab!$H$44+(I167-N167)*tab!$I$44)</f>
        <v>0</v>
      </c>
      <c r="X167" s="249">
        <f t="shared" si="35"/>
        <v>0</v>
      </c>
      <c r="Y167" s="3"/>
      <c r="Z167" s="22"/>
    </row>
    <row r="168" spans="2:26" ht="12" customHeight="1" x14ac:dyDescent="0.2">
      <c r="B168" s="18"/>
      <c r="C168" s="1">
        <v>28</v>
      </c>
      <c r="D168" s="170">
        <f t="shared" ref="D168:E168" si="111">+D46</f>
        <v>0</v>
      </c>
      <c r="E168" s="171">
        <f t="shared" si="111"/>
        <v>0</v>
      </c>
      <c r="F168" s="43"/>
      <c r="G168" s="171">
        <f t="shared" ref="G168:I168" si="112">+G46</f>
        <v>0</v>
      </c>
      <c r="H168" s="171">
        <f t="shared" si="112"/>
        <v>0</v>
      </c>
      <c r="I168" s="171">
        <f t="shared" si="112"/>
        <v>0</v>
      </c>
      <c r="J168" s="62">
        <f t="shared" si="29"/>
        <v>0</v>
      </c>
      <c r="K168" s="42"/>
      <c r="L168" s="171">
        <f t="shared" ref="L168:N168" si="113">+L46</f>
        <v>0</v>
      </c>
      <c r="M168" s="171">
        <f t="shared" si="113"/>
        <v>0</v>
      </c>
      <c r="N168" s="171">
        <f t="shared" si="113"/>
        <v>0</v>
      </c>
      <c r="O168" s="62">
        <f t="shared" si="31"/>
        <v>0</v>
      </c>
      <c r="P168" s="42"/>
      <c r="Q168" s="172" t="str">
        <f t="shared" si="32"/>
        <v>ja</v>
      </c>
      <c r="R168" s="249">
        <f>IF(Q168="nee",0,(J168-O168)*(tab!$C$20*tab!$C$8+tab!$D$24))</f>
        <v>0</v>
      </c>
      <c r="S168" s="249">
        <f>IF(AND(J168=0,O168=0),0,(G168-L168)*tab!$E$30+(H168-M168)*tab!$F$30+(I168-N168)*tab!$G$30)</f>
        <v>0</v>
      </c>
      <c r="T168" s="249">
        <f t="shared" si="33"/>
        <v>0</v>
      </c>
      <c r="U168" s="172" t="str">
        <f t="shared" si="34"/>
        <v>ja</v>
      </c>
      <c r="V168" s="249">
        <f>IF(U168="nee",0,(J168-O168)*(tab!$C$44))</f>
        <v>0</v>
      </c>
      <c r="W168" s="249">
        <f>IF(AND(J168=0,O168=0),0,(G168-L168)*tab!$G$44+(H168-M168)*tab!$H$44+(I168-N168)*tab!$I$44)</f>
        <v>0</v>
      </c>
      <c r="X168" s="249">
        <f t="shared" si="35"/>
        <v>0</v>
      </c>
      <c r="Y168" s="3"/>
      <c r="Z168" s="22"/>
    </row>
    <row r="169" spans="2:26" ht="12" customHeight="1" x14ac:dyDescent="0.2">
      <c r="B169" s="18"/>
      <c r="C169" s="1">
        <v>29</v>
      </c>
      <c r="D169" s="170">
        <f t="shared" ref="D169:E169" si="114">+D47</f>
        <v>0</v>
      </c>
      <c r="E169" s="171">
        <f t="shared" si="114"/>
        <v>0</v>
      </c>
      <c r="F169" s="43"/>
      <c r="G169" s="171">
        <f t="shared" ref="G169:I169" si="115">+G47</f>
        <v>0</v>
      </c>
      <c r="H169" s="171">
        <f t="shared" si="115"/>
        <v>0</v>
      </c>
      <c r="I169" s="171">
        <f t="shared" si="115"/>
        <v>0</v>
      </c>
      <c r="J169" s="62">
        <f t="shared" si="29"/>
        <v>0</v>
      </c>
      <c r="K169" s="42"/>
      <c r="L169" s="171">
        <f t="shared" ref="L169:N169" si="116">+L47</f>
        <v>0</v>
      </c>
      <c r="M169" s="171">
        <f t="shared" si="116"/>
        <v>0</v>
      </c>
      <c r="N169" s="171">
        <f t="shared" si="116"/>
        <v>0</v>
      </c>
      <c r="O169" s="62">
        <f t="shared" si="31"/>
        <v>0</v>
      </c>
      <c r="P169" s="42"/>
      <c r="Q169" s="172" t="str">
        <f t="shared" si="32"/>
        <v>ja</v>
      </c>
      <c r="R169" s="249">
        <f>IF(Q169="nee",0,(J169-O169)*(tab!$C$20*tab!$C$8+tab!$D$24))</f>
        <v>0</v>
      </c>
      <c r="S169" s="249">
        <f>IF(AND(J169=0,O169=0),0,(G169-L169)*tab!$E$30+(H169-M169)*tab!$F$30+(I169-N169)*tab!$G$30)</f>
        <v>0</v>
      </c>
      <c r="T169" s="249">
        <f t="shared" si="33"/>
        <v>0</v>
      </c>
      <c r="U169" s="172" t="str">
        <f t="shared" si="34"/>
        <v>ja</v>
      </c>
      <c r="V169" s="249">
        <f>IF(U169="nee",0,(J169-O169)*(tab!$C$44))</f>
        <v>0</v>
      </c>
      <c r="W169" s="249">
        <f>IF(AND(J169=0,O169=0),0,(G169-L169)*tab!$G$44+(H169-M169)*tab!$H$44+(I169-N169)*tab!$I$44)</f>
        <v>0</v>
      </c>
      <c r="X169" s="249">
        <f t="shared" si="35"/>
        <v>0</v>
      </c>
      <c r="Y169" s="3"/>
      <c r="Z169" s="22"/>
    </row>
    <row r="170" spans="2:26" ht="12" customHeight="1" x14ac:dyDescent="0.2">
      <c r="B170" s="18"/>
      <c r="C170" s="1">
        <v>30</v>
      </c>
      <c r="D170" s="170">
        <f t="shared" ref="D170:E170" si="117">+D48</f>
        <v>0</v>
      </c>
      <c r="E170" s="171">
        <f t="shared" si="117"/>
        <v>0</v>
      </c>
      <c r="F170" s="43"/>
      <c r="G170" s="171">
        <f t="shared" ref="G170:I170" si="118">+G48</f>
        <v>0</v>
      </c>
      <c r="H170" s="171">
        <f t="shared" si="118"/>
        <v>0</v>
      </c>
      <c r="I170" s="171">
        <f t="shared" si="118"/>
        <v>0</v>
      </c>
      <c r="J170" s="62">
        <f t="shared" si="29"/>
        <v>0</v>
      </c>
      <c r="K170" s="42"/>
      <c r="L170" s="171">
        <f t="shared" ref="L170:N170" si="119">+L48</f>
        <v>0</v>
      </c>
      <c r="M170" s="171">
        <f t="shared" si="119"/>
        <v>0</v>
      </c>
      <c r="N170" s="171">
        <f t="shared" si="119"/>
        <v>0</v>
      </c>
      <c r="O170" s="62">
        <f t="shared" si="31"/>
        <v>0</v>
      </c>
      <c r="P170" s="42"/>
      <c r="Q170" s="172" t="str">
        <f t="shared" si="32"/>
        <v>ja</v>
      </c>
      <c r="R170" s="249">
        <f>IF(Q170="nee",0,(J170-O170)*(tab!$C$20*tab!$C$8+tab!$D$24))</f>
        <v>0</v>
      </c>
      <c r="S170" s="249">
        <f>IF(AND(J170=0,O170=0),0,(G170-L170)*tab!$E$30+(H170-M170)*tab!$F$30+(I170-N170)*tab!$G$30)</f>
        <v>0</v>
      </c>
      <c r="T170" s="249">
        <f t="shared" si="33"/>
        <v>0</v>
      </c>
      <c r="U170" s="172" t="str">
        <f t="shared" si="34"/>
        <v>ja</v>
      </c>
      <c r="V170" s="249">
        <f>IF(U170="nee",0,(J170-O170)*(tab!$C$44))</f>
        <v>0</v>
      </c>
      <c r="W170" s="249">
        <f>IF(AND(J170=0,O170=0),0,(G170-L170)*tab!$G$44+(H170-M170)*tab!$H$44+(I170-N170)*tab!$I$44)</f>
        <v>0</v>
      </c>
      <c r="X170" s="249">
        <f t="shared" si="35"/>
        <v>0</v>
      </c>
      <c r="Y170" s="3"/>
      <c r="Z170" s="22"/>
    </row>
    <row r="171" spans="2:26" ht="12" customHeight="1" x14ac:dyDescent="0.2">
      <c r="B171" s="73"/>
      <c r="C171" s="67"/>
      <c r="D171" s="78"/>
      <c r="E171" s="78"/>
      <c r="F171" s="93"/>
      <c r="G171" s="94">
        <f>SUM(G141:G166)</f>
        <v>22</v>
      </c>
      <c r="H171" s="94">
        <f>SUM(H141:H166)</f>
        <v>2</v>
      </c>
      <c r="I171" s="94">
        <f>SUM(I141:I166)</f>
        <v>2</v>
      </c>
      <c r="J171" s="94">
        <f>SUM(J141:J166)</f>
        <v>26</v>
      </c>
      <c r="K171" s="95"/>
      <c r="L171" s="94">
        <f>SUM(L141:L166)</f>
        <v>10</v>
      </c>
      <c r="M171" s="94">
        <f>SUM(M141:M166)</f>
        <v>1</v>
      </c>
      <c r="N171" s="94">
        <f>SUM(N141:N166)</f>
        <v>1</v>
      </c>
      <c r="O171" s="94">
        <f>SUM(O141:O166)</f>
        <v>12</v>
      </c>
      <c r="P171" s="95"/>
      <c r="Q171" s="95"/>
      <c r="R171" s="250"/>
      <c r="S171" s="250"/>
      <c r="T171" s="251">
        <f t="shared" ref="T171" si="120">SUM(T141:T170)</f>
        <v>192778.06240900001</v>
      </c>
      <c r="U171" s="95"/>
      <c r="V171" s="250"/>
      <c r="W171" s="250"/>
      <c r="X171" s="251">
        <f t="shared" ref="X171" si="121">SUM(X141:X170)</f>
        <v>20096.3</v>
      </c>
      <c r="Y171" s="70"/>
      <c r="Z171" s="71"/>
    </row>
    <row r="172" spans="2:26" ht="12" customHeight="1" x14ac:dyDescent="0.2">
      <c r="B172" s="18"/>
      <c r="C172" s="1"/>
      <c r="D172" s="38"/>
      <c r="E172" s="3"/>
      <c r="F172" s="3"/>
      <c r="G172" s="42"/>
      <c r="H172" s="42"/>
      <c r="I172" s="42"/>
      <c r="J172" s="42"/>
      <c r="K172" s="42"/>
      <c r="L172" s="42"/>
      <c r="M172" s="42"/>
      <c r="N172" s="42"/>
      <c r="O172" s="42"/>
      <c r="P172" s="42"/>
      <c r="Q172" s="42"/>
      <c r="R172" s="244"/>
      <c r="S172" s="244"/>
      <c r="T172" s="244"/>
      <c r="U172" s="42"/>
      <c r="V172" s="244"/>
      <c r="W172" s="244"/>
      <c r="X172" s="244"/>
      <c r="Y172" s="3"/>
      <c r="Z172" s="22"/>
    </row>
    <row r="173" spans="2:26" ht="12" customHeight="1" x14ac:dyDescent="0.2">
      <c r="B173" s="63"/>
      <c r="C173" s="196"/>
      <c r="D173" s="195" t="s">
        <v>65</v>
      </c>
      <c r="E173" s="25"/>
      <c r="F173" s="25"/>
      <c r="G173" s="26"/>
      <c r="H173" s="27"/>
      <c r="I173" s="27"/>
      <c r="J173" s="28"/>
      <c r="K173" s="28"/>
      <c r="L173" s="26"/>
      <c r="M173" s="27"/>
      <c r="N173" s="104"/>
      <c r="O173" s="178"/>
      <c r="P173" s="178"/>
      <c r="Q173" s="178"/>
      <c r="R173" s="252"/>
      <c r="S173" s="252"/>
      <c r="T173" s="252"/>
      <c r="U173" s="178"/>
      <c r="V173" s="252"/>
      <c r="W173" s="252"/>
      <c r="X173" s="252"/>
      <c r="Y173" s="6"/>
      <c r="Z173" s="64"/>
    </row>
    <row r="174" spans="2:26" ht="12" customHeight="1" x14ac:dyDescent="0.2">
      <c r="B174" s="18"/>
      <c r="C174" s="87"/>
      <c r="D174" s="38" t="s">
        <v>59</v>
      </c>
      <c r="E174" s="26"/>
      <c r="F174" s="25"/>
      <c r="G174" s="32" t="s">
        <v>109</v>
      </c>
      <c r="H174" s="28"/>
      <c r="I174" s="28"/>
      <c r="J174" s="28"/>
      <c r="K174" s="28"/>
      <c r="L174" s="32" t="s">
        <v>110</v>
      </c>
      <c r="M174" s="28"/>
      <c r="N174" s="28"/>
      <c r="O174" s="39"/>
      <c r="P174" s="39"/>
      <c r="Q174" s="40"/>
      <c r="R174" s="246" t="s">
        <v>60</v>
      </c>
      <c r="S174" s="246"/>
      <c r="T174" s="253" t="s">
        <v>61</v>
      </c>
      <c r="U174" s="74"/>
      <c r="V174" s="253"/>
      <c r="W174" s="253"/>
      <c r="X174" s="253"/>
      <c r="Y174" s="48"/>
      <c r="Z174" s="17"/>
    </row>
    <row r="175" spans="2:26" ht="12" customHeight="1" x14ac:dyDescent="0.2">
      <c r="B175" s="18"/>
      <c r="C175" s="1"/>
      <c r="D175" s="38" t="s">
        <v>62</v>
      </c>
      <c r="E175" s="32" t="s">
        <v>63</v>
      </c>
      <c r="F175" s="38"/>
      <c r="G175" s="42" t="s">
        <v>17</v>
      </c>
      <c r="H175" s="42" t="s">
        <v>18</v>
      </c>
      <c r="I175" s="42" t="s">
        <v>19</v>
      </c>
      <c r="J175" s="42" t="s">
        <v>64</v>
      </c>
      <c r="K175" s="42"/>
      <c r="L175" s="42" t="s">
        <v>17</v>
      </c>
      <c r="M175" s="42" t="s">
        <v>18</v>
      </c>
      <c r="N175" s="42" t="s">
        <v>19</v>
      </c>
      <c r="O175" s="42" t="s">
        <v>64</v>
      </c>
      <c r="P175" s="42"/>
      <c r="Q175" s="42"/>
      <c r="R175" s="244" t="s">
        <v>69</v>
      </c>
      <c r="S175" s="244" t="s">
        <v>70</v>
      </c>
      <c r="T175" s="248" t="s">
        <v>103</v>
      </c>
      <c r="U175" s="68"/>
      <c r="V175" s="248"/>
      <c r="W175" s="248"/>
      <c r="X175" s="248"/>
      <c r="Y175" s="3"/>
      <c r="Z175" s="22"/>
    </row>
    <row r="176" spans="2:26" ht="12" customHeight="1" x14ac:dyDescent="0.2">
      <c r="B176" s="18"/>
      <c r="C176" s="1">
        <v>1</v>
      </c>
      <c r="D176" s="170" t="str">
        <f>+D54</f>
        <v>A</v>
      </c>
      <c r="E176" s="171" t="str">
        <f>+E54</f>
        <v>PO5301</v>
      </c>
      <c r="F176" s="43"/>
      <c r="G176" s="171">
        <f>+G54</f>
        <v>2</v>
      </c>
      <c r="H176" s="171">
        <f>+H54</f>
        <v>0</v>
      </c>
      <c r="I176" s="171">
        <f>+I54</f>
        <v>0</v>
      </c>
      <c r="J176" s="62">
        <f>SUM(G176:I176)</f>
        <v>2</v>
      </c>
      <c r="K176" s="42"/>
      <c r="L176" s="171">
        <f>+L54</f>
        <v>0</v>
      </c>
      <c r="M176" s="171">
        <f>+M54</f>
        <v>0</v>
      </c>
      <c r="N176" s="171">
        <f>+N54</f>
        <v>0</v>
      </c>
      <c r="O176" s="62">
        <f>SUM(L176:N176)</f>
        <v>0</v>
      </c>
      <c r="P176" s="42"/>
      <c r="Q176" s="172" t="str">
        <f>+Q54</f>
        <v>ja</v>
      </c>
      <c r="R176" s="249">
        <f>IF(Q176="nee",0,(J176-O176)*(tab!$C$20*tab!$C$8+tab!$D$24))</f>
        <v>7871.3097699999998</v>
      </c>
      <c r="S176" s="249">
        <f>IF(AND(J176=0,O176=0),0,(G176-L176)*tab!$E$31+(H176-M176)*tab!$F$31+(I176-N176)*tab!$G$31)</f>
        <v>15916.761343999999</v>
      </c>
      <c r="T176" s="249">
        <f t="shared" ref="T176:T177" si="122">IF(SUM(R176:S176)&lt;0,0,SUM(R176:S176))</f>
        <v>23788.071113999998</v>
      </c>
      <c r="U176" s="172" t="str">
        <f>+U54</f>
        <v>ja</v>
      </c>
      <c r="V176" s="249">
        <f>IF(U176="nee",0,(J176-O176)*(tab!$C$45))</f>
        <v>1118.46</v>
      </c>
      <c r="W176" s="249">
        <f>IF(AND(J176=0,O176=0),0,(G176-L176)*tab!$G$45+(H176-M176)*tab!$H$45+(I176-N176)*tab!$I$45)</f>
        <v>1568.8</v>
      </c>
      <c r="X176" s="249">
        <f>IF(SUM(V176:W176)&lt;0,0,SUM(V176:W176))</f>
        <v>2687.26</v>
      </c>
      <c r="Y176" s="3"/>
      <c r="Z176" s="22"/>
    </row>
    <row r="177" spans="2:26" ht="12" customHeight="1" x14ac:dyDescent="0.2">
      <c r="B177" s="18"/>
      <c r="C177" s="1">
        <v>2</v>
      </c>
      <c r="D177" s="170" t="str">
        <f t="shared" ref="D177:E177" si="123">+D55</f>
        <v xml:space="preserve">B </v>
      </c>
      <c r="E177" s="171" t="str">
        <f t="shared" si="123"/>
        <v>PO5302</v>
      </c>
      <c r="F177" s="43"/>
      <c r="G177" s="171">
        <f t="shared" ref="G177:I177" si="124">+G55</f>
        <v>13</v>
      </c>
      <c r="H177" s="171">
        <f t="shared" si="124"/>
        <v>0</v>
      </c>
      <c r="I177" s="171">
        <f t="shared" si="124"/>
        <v>0</v>
      </c>
      <c r="J177" s="62">
        <f t="shared" ref="J177:J205" si="125">SUM(G177:I177)</f>
        <v>13</v>
      </c>
      <c r="K177" s="42"/>
      <c r="L177" s="171">
        <f t="shared" ref="L177:N177" si="126">+L55</f>
        <v>10</v>
      </c>
      <c r="M177" s="171">
        <f t="shared" si="126"/>
        <v>0</v>
      </c>
      <c r="N177" s="171">
        <f t="shared" si="126"/>
        <v>0</v>
      </c>
      <c r="O177" s="62">
        <f t="shared" ref="O177:O205" si="127">SUM(L177:N177)</f>
        <v>10</v>
      </c>
      <c r="P177" s="42"/>
      <c r="Q177" s="172" t="str">
        <f t="shared" ref="Q177:Q204" si="128">+Q55</f>
        <v>ja</v>
      </c>
      <c r="R177" s="249">
        <f>IF(Q177="nee",0,(J177-O177)*(tab!$C$20*tab!$C$8+tab!$D$24))</f>
        <v>11806.964655</v>
      </c>
      <c r="S177" s="249">
        <f>IF(AND(J177=0,O177=0),0,(G177-L177)*tab!$E$31+(H177-M177)*tab!$F$31+(I177-N177)*tab!$G$31)</f>
        <v>23875.142015999998</v>
      </c>
      <c r="T177" s="249">
        <f t="shared" si="122"/>
        <v>35682.106671000001</v>
      </c>
      <c r="U177" s="172" t="str">
        <f t="shared" ref="U177:U204" si="129">+U55</f>
        <v>ja</v>
      </c>
      <c r="V177" s="249">
        <f>IF(U177="nee",0,(J177-O177)*(tab!$C$45))</f>
        <v>1677.69</v>
      </c>
      <c r="W177" s="249">
        <f>IF(AND(J177=0,O177=0),0,(G177-L177)*tab!$G$45+(H177-M177)*tab!$H$45+(I177-N177)*tab!$I$45)</f>
        <v>2353.1999999999998</v>
      </c>
      <c r="X177" s="249">
        <f t="shared" ref="X177:X205" si="130">IF(SUM(V177:W177)&lt;0,0,SUM(V177:W177))</f>
        <v>4030.89</v>
      </c>
      <c r="Y177" s="3"/>
      <c r="Z177" s="22"/>
    </row>
    <row r="178" spans="2:26" ht="12" customHeight="1" x14ac:dyDescent="0.2">
      <c r="B178" s="18"/>
      <c r="C178" s="1">
        <v>3</v>
      </c>
      <c r="D178" s="170" t="str">
        <f t="shared" ref="D178:E178" si="131">+D56</f>
        <v>C</v>
      </c>
      <c r="E178" s="171" t="str">
        <f t="shared" si="131"/>
        <v>PO5303</v>
      </c>
      <c r="F178" s="43"/>
      <c r="G178" s="171">
        <f t="shared" ref="G178:I178" si="132">+G56</f>
        <v>0</v>
      </c>
      <c r="H178" s="171">
        <f t="shared" si="132"/>
        <v>0</v>
      </c>
      <c r="I178" s="171">
        <f t="shared" si="132"/>
        <v>0</v>
      </c>
      <c r="J178" s="62">
        <f t="shared" si="125"/>
        <v>0</v>
      </c>
      <c r="K178" s="42"/>
      <c r="L178" s="171">
        <f t="shared" ref="L178:N178" si="133">+L56</f>
        <v>0</v>
      </c>
      <c r="M178" s="171">
        <f t="shared" si="133"/>
        <v>0</v>
      </c>
      <c r="N178" s="171">
        <f t="shared" si="133"/>
        <v>0</v>
      </c>
      <c r="O178" s="62">
        <f t="shared" si="127"/>
        <v>0</v>
      </c>
      <c r="P178" s="42"/>
      <c r="Q178" s="172" t="str">
        <f t="shared" si="128"/>
        <v>ja</v>
      </c>
      <c r="R178" s="249">
        <f>IF(Q178="nee",0,(J178-O178)*(tab!$C$20*tab!$C$8+tab!$D$24))</f>
        <v>0</v>
      </c>
      <c r="S178" s="249">
        <f>IF(AND(J178=0,O178=0),0,(G178-L178)*tab!$E$31+(H178-M178)*tab!$F$31+(I178-N178)*tab!$G$31)</f>
        <v>0</v>
      </c>
      <c r="T178" s="249">
        <f>IF(SUM(R178:S178)&lt;0,0,SUM(R178:S178))</f>
        <v>0</v>
      </c>
      <c r="U178" s="172" t="str">
        <f t="shared" si="129"/>
        <v>ja</v>
      </c>
      <c r="V178" s="249">
        <f>IF(U178="nee",0,(J178-O178)*(tab!$C$45))</f>
        <v>0</v>
      </c>
      <c r="W178" s="249">
        <f>IF(AND(J178=0,O178=0),0,(G178-L178)*tab!$G$45+(H178-M178)*tab!$H$45+(I178-N178)*tab!$I$45)</f>
        <v>0</v>
      </c>
      <c r="X178" s="249">
        <f t="shared" si="130"/>
        <v>0</v>
      </c>
      <c r="Y178" s="3"/>
      <c r="Z178" s="22"/>
    </row>
    <row r="179" spans="2:26" ht="12" customHeight="1" x14ac:dyDescent="0.2">
      <c r="B179" s="18"/>
      <c r="C179" s="1">
        <v>4</v>
      </c>
      <c r="D179" s="170" t="str">
        <f t="shared" ref="D179:E179" si="134">+D57</f>
        <v>D</v>
      </c>
      <c r="E179" s="171" t="str">
        <f t="shared" si="134"/>
        <v>PO5304</v>
      </c>
      <c r="F179" s="43"/>
      <c r="G179" s="171">
        <f t="shared" ref="G179:I179" si="135">+G57</f>
        <v>1</v>
      </c>
      <c r="H179" s="171">
        <f t="shared" si="135"/>
        <v>0</v>
      </c>
      <c r="I179" s="171">
        <f t="shared" si="135"/>
        <v>0</v>
      </c>
      <c r="J179" s="62">
        <f t="shared" si="125"/>
        <v>1</v>
      </c>
      <c r="K179" s="42"/>
      <c r="L179" s="171">
        <f t="shared" ref="L179:N179" si="136">+L57</f>
        <v>0</v>
      </c>
      <c r="M179" s="171">
        <f t="shared" si="136"/>
        <v>0</v>
      </c>
      <c r="N179" s="171">
        <f t="shared" si="136"/>
        <v>0</v>
      </c>
      <c r="O179" s="62">
        <f t="shared" si="127"/>
        <v>0</v>
      </c>
      <c r="P179" s="42"/>
      <c r="Q179" s="172" t="str">
        <f t="shared" si="128"/>
        <v>ja</v>
      </c>
      <c r="R179" s="249">
        <f>IF(Q179="nee",0,(J179-O179)*(tab!$C$20*tab!$C$8+tab!$D$24))</f>
        <v>3935.6548849999999</v>
      </c>
      <c r="S179" s="249">
        <f>IF(AND(J179=0,O179=0),0,(G179-L179)*tab!$E$31+(H179-M179)*tab!$F$31+(I179-N179)*tab!$G$31)</f>
        <v>7958.3806719999993</v>
      </c>
      <c r="T179" s="249">
        <f t="shared" ref="T179:T205" si="137">IF(SUM(R179:S179)&lt;0,0,SUM(R179:S179))</f>
        <v>11894.035556999999</v>
      </c>
      <c r="U179" s="172" t="str">
        <f t="shared" si="129"/>
        <v>ja</v>
      </c>
      <c r="V179" s="249">
        <f>IF(U179="nee",0,(J179-O179)*(tab!$C$45))</f>
        <v>559.23</v>
      </c>
      <c r="W179" s="249">
        <f>IF(AND(J179=0,O179=0),0,(G179-L179)*tab!$G$45+(H179-M179)*tab!$H$45+(I179-N179)*tab!$I$45)</f>
        <v>784.4</v>
      </c>
      <c r="X179" s="249">
        <f t="shared" si="130"/>
        <v>1343.63</v>
      </c>
      <c r="Y179" s="3"/>
      <c r="Z179" s="22"/>
    </row>
    <row r="180" spans="2:26" ht="12" customHeight="1" x14ac:dyDescent="0.2">
      <c r="B180" s="18"/>
      <c r="C180" s="1">
        <v>5</v>
      </c>
      <c r="D180" s="170" t="str">
        <f t="shared" ref="D180:E180" si="138">+D58</f>
        <v>E</v>
      </c>
      <c r="E180" s="171" t="str">
        <f t="shared" si="138"/>
        <v>PO5501</v>
      </c>
      <c r="F180" s="43"/>
      <c r="G180" s="171">
        <f t="shared" ref="G180:I180" si="139">+G58</f>
        <v>2</v>
      </c>
      <c r="H180" s="171">
        <f t="shared" si="139"/>
        <v>0</v>
      </c>
      <c r="I180" s="171">
        <f t="shared" si="139"/>
        <v>0</v>
      </c>
      <c r="J180" s="62">
        <f t="shared" si="125"/>
        <v>2</v>
      </c>
      <c r="K180" s="42"/>
      <c r="L180" s="171">
        <f t="shared" ref="L180:N180" si="140">+L58</f>
        <v>1</v>
      </c>
      <c r="M180" s="171">
        <f t="shared" si="140"/>
        <v>0</v>
      </c>
      <c r="N180" s="171">
        <f t="shared" si="140"/>
        <v>0</v>
      </c>
      <c r="O180" s="62">
        <f t="shared" si="127"/>
        <v>1</v>
      </c>
      <c r="P180" s="42"/>
      <c r="Q180" s="172" t="str">
        <f t="shared" si="128"/>
        <v>ja</v>
      </c>
      <c r="R180" s="249">
        <f>IF(Q180="nee",0,(J180-O180)*(tab!$C$20*tab!$C$8+tab!$D$24))</f>
        <v>3935.6548849999999</v>
      </c>
      <c r="S180" s="249">
        <f>IF(AND(J180=0,O180=0),0,(G180-L180)*tab!$E$31+(H180-M180)*tab!$F$31+(I180-N180)*tab!$G$31)</f>
        <v>7958.3806719999993</v>
      </c>
      <c r="T180" s="249">
        <f t="shared" si="137"/>
        <v>11894.035556999999</v>
      </c>
      <c r="U180" s="172" t="str">
        <f t="shared" si="129"/>
        <v>ja</v>
      </c>
      <c r="V180" s="249">
        <f>IF(U180="nee",0,(J180-O180)*(tab!$C$45))</f>
        <v>559.23</v>
      </c>
      <c r="W180" s="249">
        <f>IF(AND(J180=0,O180=0),0,(G180-L180)*tab!$G$45+(H180-M180)*tab!$H$45+(I180-N180)*tab!$I$45)</f>
        <v>784.4</v>
      </c>
      <c r="X180" s="249">
        <f t="shared" si="130"/>
        <v>1343.63</v>
      </c>
      <c r="Y180" s="3"/>
      <c r="Z180" s="22"/>
    </row>
    <row r="181" spans="2:26" ht="12" customHeight="1" x14ac:dyDescent="0.2">
      <c r="B181" s="18"/>
      <c r="C181" s="1">
        <v>6</v>
      </c>
      <c r="D181" s="170" t="str">
        <f t="shared" ref="D181:E181" si="141">+D59</f>
        <v>F</v>
      </c>
      <c r="E181" s="171" t="str">
        <f t="shared" si="141"/>
        <v>PO5707</v>
      </c>
      <c r="F181" s="43"/>
      <c r="G181" s="171">
        <f t="shared" ref="G181:I181" si="142">+G59</f>
        <v>0</v>
      </c>
      <c r="H181" s="171">
        <f t="shared" si="142"/>
        <v>0</v>
      </c>
      <c r="I181" s="171">
        <f t="shared" si="142"/>
        <v>0</v>
      </c>
      <c r="J181" s="62">
        <f t="shared" si="125"/>
        <v>0</v>
      </c>
      <c r="K181" s="42"/>
      <c r="L181" s="171">
        <f t="shared" ref="L181:N181" si="143">+L59</f>
        <v>0</v>
      </c>
      <c r="M181" s="171">
        <f t="shared" si="143"/>
        <v>0</v>
      </c>
      <c r="N181" s="171">
        <f t="shared" si="143"/>
        <v>0</v>
      </c>
      <c r="O181" s="62">
        <f t="shared" si="127"/>
        <v>0</v>
      </c>
      <c r="P181" s="42"/>
      <c r="Q181" s="172" t="str">
        <f t="shared" si="128"/>
        <v>ja</v>
      </c>
      <c r="R181" s="249">
        <f>IF(Q181="nee",0,(J181-O181)*(tab!$C$20*tab!$C$8+tab!$D$24))</f>
        <v>0</v>
      </c>
      <c r="S181" s="249">
        <f>IF(AND(J181=0,O181=0),0,(G181-L181)*tab!$E$31+(H181-M181)*tab!$F$31+(I181-N181)*tab!$G$31)</f>
        <v>0</v>
      </c>
      <c r="T181" s="249">
        <f t="shared" si="137"/>
        <v>0</v>
      </c>
      <c r="U181" s="172" t="str">
        <f t="shared" si="129"/>
        <v>ja</v>
      </c>
      <c r="V181" s="249">
        <f>IF(U181="nee",0,(J181-O181)*(tab!$C$45))</f>
        <v>0</v>
      </c>
      <c r="W181" s="249">
        <f>IF(AND(J181=0,O181=0),0,(G181-L181)*tab!$G$45+(H181-M181)*tab!$H$45+(I181-N181)*tab!$I$45)</f>
        <v>0</v>
      </c>
      <c r="X181" s="249">
        <f t="shared" si="130"/>
        <v>0</v>
      </c>
      <c r="Y181" s="3"/>
      <c r="Z181" s="22"/>
    </row>
    <row r="182" spans="2:26" ht="12" customHeight="1" x14ac:dyDescent="0.2">
      <c r="B182" s="18"/>
      <c r="C182" s="1">
        <v>7</v>
      </c>
      <c r="D182" s="170">
        <f t="shared" ref="D182:E182" si="144">+D60</f>
        <v>0</v>
      </c>
      <c r="E182" s="171">
        <f t="shared" si="144"/>
        <v>0</v>
      </c>
      <c r="F182" s="43"/>
      <c r="G182" s="171">
        <f t="shared" ref="G182:I182" si="145">+G60</f>
        <v>0</v>
      </c>
      <c r="H182" s="171">
        <f t="shared" si="145"/>
        <v>0</v>
      </c>
      <c r="I182" s="171">
        <f t="shared" si="145"/>
        <v>0</v>
      </c>
      <c r="J182" s="62">
        <f t="shared" si="125"/>
        <v>0</v>
      </c>
      <c r="K182" s="42"/>
      <c r="L182" s="171">
        <f t="shared" ref="L182:N182" si="146">+L60</f>
        <v>0</v>
      </c>
      <c r="M182" s="171">
        <f t="shared" si="146"/>
        <v>0</v>
      </c>
      <c r="N182" s="171">
        <f t="shared" si="146"/>
        <v>0</v>
      </c>
      <c r="O182" s="62">
        <f t="shared" si="127"/>
        <v>0</v>
      </c>
      <c r="P182" s="42"/>
      <c r="Q182" s="172" t="str">
        <f t="shared" si="128"/>
        <v>ja</v>
      </c>
      <c r="R182" s="249">
        <f>IF(Q182="nee",0,(J182-O182)*(tab!$C$20*tab!$C$8+tab!$D$24))</f>
        <v>0</v>
      </c>
      <c r="S182" s="249">
        <f>IF(AND(J182=0,O182=0),0,(G182-L182)*tab!$E$31+(H182-M182)*tab!$F$31+(I182-N182)*tab!$G$31)</f>
        <v>0</v>
      </c>
      <c r="T182" s="249">
        <f t="shared" si="137"/>
        <v>0</v>
      </c>
      <c r="U182" s="172" t="str">
        <f t="shared" si="129"/>
        <v>ja</v>
      </c>
      <c r="V182" s="249">
        <f>IF(U182="nee",0,(J182-O182)*(tab!$C$45))</f>
        <v>0</v>
      </c>
      <c r="W182" s="249">
        <f>IF(AND(J182=0,O182=0),0,(G182-L182)*tab!$G$45+(H182-M182)*tab!$H$45+(I182-N182)*tab!$I$45)</f>
        <v>0</v>
      </c>
      <c r="X182" s="249">
        <f t="shared" si="130"/>
        <v>0</v>
      </c>
      <c r="Y182" s="3"/>
      <c r="Z182" s="22"/>
    </row>
    <row r="183" spans="2:26" ht="12" customHeight="1" x14ac:dyDescent="0.2">
      <c r="B183" s="18"/>
      <c r="C183" s="1">
        <v>8</v>
      </c>
      <c r="D183" s="170">
        <f t="shared" ref="D183:E183" si="147">+D61</f>
        <v>0</v>
      </c>
      <c r="E183" s="171">
        <f t="shared" si="147"/>
        <v>0</v>
      </c>
      <c r="F183" s="43"/>
      <c r="G183" s="171">
        <f t="shared" ref="G183:I183" si="148">+G61</f>
        <v>0</v>
      </c>
      <c r="H183" s="171">
        <f t="shared" si="148"/>
        <v>0</v>
      </c>
      <c r="I183" s="171">
        <f t="shared" si="148"/>
        <v>0</v>
      </c>
      <c r="J183" s="62">
        <f t="shared" si="125"/>
        <v>0</v>
      </c>
      <c r="K183" s="42"/>
      <c r="L183" s="171">
        <f t="shared" ref="L183:N183" si="149">+L61</f>
        <v>0</v>
      </c>
      <c r="M183" s="171">
        <f t="shared" si="149"/>
        <v>0</v>
      </c>
      <c r="N183" s="171">
        <f t="shared" si="149"/>
        <v>0</v>
      </c>
      <c r="O183" s="62">
        <f t="shared" si="127"/>
        <v>0</v>
      </c>
      <c r="P183" s="42"/>
      <c r="Q183" s="172" t="str">
        <f t="shared" si="128"/>
        <v>ja</v>
      </c>
      <c r="R183" s="249">
        <f>IF(Q183="nee",0,(J183-O183)*(tab!$C$20*tab!$C$8+tab!$D$24))</f>
        <v>0</v>
      </c>
      <c r="S183" s="249">
        <f>IF(AND(J183=0,O183=0),0,(G183-L183)*tab!$E$31+(H183-M183)*tab!$F$31+(I183-N183)*tab!$G$31)</f>
        <v>0</v>
      </c>
      <c r="T183" s="249">
        <f t="shared" si="137"/>
        <v>0</v>
      </c>
      <c r="U183" s="172" t="str">
        <f t="shared" si="129"/>
        <v>ja</v>
      </c>
      <c r="V183" s="249">
        <f>IF(U183="nee",0,(J183-O183)*(tab!$C$45))</f>
        <v>0</v>
      </c>
      <c r="W183" s="249">
        <f>IF(AND(J183=0,O183=0),0,(G183-L183)*tab!$G$45+(H183-M183)*tab!$H$45+(I183-N183)*tab!$I$45)</f>
        <v>0</v>
      </c>
      <c r="X183" s="249">
        <f t="shared" si="130"/>
        <v>0</v>
      </c>
      <c r="Y183" s="3"/>
      <c r="Z183" s="22"/>
    </row>
    <row r="184" spans="2:26" ht="12" customHeight="1" x14ac:dyDescent="0.2">
      <c r="B184" s="18"/>
      <c r="C184" s="1">
        <v>9</v>
      </c>
      <c r="D184" s="170">
        <f t="shared" ref="D184:E184" si="150">+D62</f>
        <v>0</v>
      </c>
      <c r="E184" s="171">
        <f t="shared" si="150"/>
        <v>0</v>
      </c>
      <c r="F184" s="43"/>
      <c r="G184" s="171">
        <f t="shared" ref="G184:I184" si="151">+G62</f>
        <v>0</v>
      </c>
      <c r="H184" s="171">
        <f t="shared" si="151"/>
        <v>0</v>
      </c>
      <c r="I184" s="171">
        <f t="shared" si="151"/>
        <v>0</v>
      </c>
      <c r="J184" s="62">
        <f t="shared" si="125"/>
        <v>0</v>
      </c>
      <c r="K184" s="42"/>
      <c r="L184" s="171">
        <f t="shared" ref="L184:N184" si="152">+L62</f>
        <v>0</v>
      </c>
      <c r="M184" s="171">
        <f t="shared" si="152"/>
        <v>0</v>
      </c>
      <c r="N184" s="171">
        <f t="shared" si="152"/>
        <v>0</v>
      </c>
      <c r="O184" s="62">
        <f t="shared" si="127"/>
        <v>0</v>
      </c>
      <c r="P184" s="42"/>
      <c r="Q184" s="172" t="str">
        <f t="shared" si="128"/>
        <v>ja</v>
      </c>
      <c r="R184" s="249">
        <f>IF(Q184="nee",0,(J184-O184)*(tab!$C$20*tab!$C$8+tab!$D$24))</f>
        <v>0</v>
      </c>
      <c r="S184" s="249">
        <f>IF(AND(J184=0,O184=0),0,(G184-L184)*tab!$E$31+(H184-M184)*tab!$F$31+(I184-N184)*tab!$G$31)</f>
        <v>0</v>
      </c>
      <c r="T184" s="249">
        <f t="shared" si="137"/>
        <v>0</v>
      </c>
      <c r="U184" s="172" t="str">
        <f t="shared" si="129"/>
        <v>ja</v>
      </c>
      <c r="V184" s="249">
        <f>IF(U184="nee",0,(J184-O184)*(tab!$C$45))</f>
        <v>0</v>
      </c>
      <c r="W184" s="249">
        <f>IF(AND(J184=0,O184=0),0,(G184-L184)*tab!$G$45+(H184-M184)*tab!$H$45+(I184-N184)*tab!$I$45)</f>
        <v>0</v>
      </c>
      <c r="X184" s="249">
        <f t="shared" si="130"/>
        <v>0</v>
      </c>
      <c r="Y184" s="3"/>
      <c r="Z184" s="22"/>
    </row>
    <row r="185" spans="2:26" ht="12" customHeight="1" x14ac:dyDescent="0.2">
      <c r="B185" s="18"/>
      <c r="C185" s="1">
        <v>10</v>
      </c>
      <c r="D185" s="170">
        <f t="shared" ref="D185:E185" si="153">+D63</f>
        <v>0</v>
      </c>
      <c r="E185" s="171">
        <f t="shared" si="153"/>
        <v>0</v>
      </c>
      <c r="F185" s="43"/>
      <c r="G185" s="171">
        <f t="shared" ref="G185:I185" si="154">+G63</f>
        <v>0</v>
      </c>
      <c r="H185" s="171">
        <f t="shared" si="154"/>
        <v>0</v>
      </c>
      <c r="I185" s="171">
        <f t="shared" si="154"/>
        <v>0</v>
      </c>
      <c r="J185" s="62">
        <f t="shared" si="125"/>
        <v>0</v>
      </c>
      <c r="K185" s="42"/>
      <c r="L185" s="171">
        <f t="shared" ref="L185:N185" si="155">+L63</f>
        <v>0</v>
      </c>
      <c r="M185" s="171">
        <f t="shared" si="155"/>
        <v>0</v>
      </c>
      <c r="N185" s="171">
        <f t="shared" si="155"/>
        <v>0</v>
      </c>
      <c r="O185" s="62">
        <f t="shared" si="127"/>
        <v>0</v>
      </c>
      <c r="P185" s="42"/>
      <c r="Q185" s="172" t="str">
        <f t="shared" si="128"/>
        <v>ja</v>
      </c>
      <c r="R185" s="249">
        <f>IF(Q185="nee",0,(J185-O185)*(tab!$C$20*tab!$C$8+tab!$D$24))</f>
        <v>0</v>
      </c>
      <c r="S185" s="249">
        <f>IF(AND(J185=0,O185=0),0,(G185-L185)*tab!$E$31+(H185-M185)*tab!$F$31+(I185-N185)*tab!$G$31)</f>
        <v>0</v>
      </c>
      <c r="T185" s="249">
        <f t="shared" si="137"/>
        <v>0</v>
      </c>
      <c r="U185" s="172" t="str">
        <f t="shared" si="129"/>
        <v>ja</v>
      </c>
      <c r="V185" s="249">
        <f>IF(U185="nee",0,(J185-O185)*(tab!$C$45))</f>
        <v>0</v>
      </c>
      <c r="W185" s="249">
        <f>IF(AND(J185=0,O185=0),0,(G185-L185)*tab!$G$45+(H185-M185)*tab!$H$45+(I185-N185)*tab!$I$45)</f>
        <v>0</v>
      </c>
      <c r="X185" s="249">
        <f t="shared" si="130"/>
        <v>0</v>
      </c>
      <c r="Y185" s="3"/>
      <c r="Z185" s="22"/>
    </row>
    <row r="186" spans="2:26" ht="12" customHeight="1" x14ac:dyDescent="0.2">
      <c r="B186" s="18"/>
      <c r="C186" s="1">
        <v>11</v>
      </c>
      <c r="D186" s="170">
        <f t="shared" ref="D186:E186" si="156">+D64</f>
        <v>0</v>
      </c>
      <c r="E186" s="171">
        <f t="shared" si="156"/>
        <v>0</v>
      </c>
      <c r="F186" s="43"/>
      <c r="G186" s="171">
        <f t="shared" ref="G186:I186" si="157">+G64</f>
        <v>0</v>
      </c>
      <c r="H186" s="171">
        <f t="shared" si="157"/>
        <v>0</v>
      </c>
      <c r="I186" s="171">
        <f t="shared" si="157"/>
        <v>0</v>
      </c>
      <c r="J186" s="62">
        <f t="shared" si="125"/>
        <v>0</v>
      </c>
      <c r="K186" s="42"/>
      <c r="L186" s="171">
        <f t="shared" ref="L186:N186" si="158">+L64</f>
        <v>0</v>
      </c>
      <c r="M186" s="171">
        <f t="shared" si="158"/>
        <v>0</v>
      </c>
      <c r="N186" s="171">
        <f t="shared" si="158"/>
        <v>0</v>
      </c>
      <c r="O186" s="62">
        <f t="shared" si="127"/>
        <v>0</v>
      </c>
      <c r="P186" s="42"/>
      <c r="Q186" s="172" t="str">
        <f t="shared" si="128"/>
        <v>ja</v>
      </c>
      <c r="R186" s="249">
        <f>IF(Q186="nee",0,(J186-O186)*(tab!$C$20*tab!$C$8+tab!$D$24))</f>
        <v>0</v>
      </c>
      <c r="S186" s="249">
        <f>IF(AND(J186=0,O186=0),0,(G186-L186)*tab!$E$31+(H186-M186)*tab!$F$31+(I186-N186)*tab!$G$31)</f>
        <v>0</v>
      </c>
      <c r="T186" s="249">
        <f t="shared" si="137"/>
        <v>0</v>
      </c>
      <c r="U186" s="172" t="str">
        <f t="shared" si="129"/>
        <v>ja</v>
      </c>
      <c r="V186" s="249">
        <f>IF(U186="nee",0,(J186-O186)*(tab!$C$45))</f>
        <v>0</v>
      </c>
      <c r="W186" s="249">
        <f>IF(AND(J186=0,O186=0),0,(G186-L186)*tab!$G$45+(H186-M186)*tab!$H$45+(I186-N186)*tab!$I$45)</f>
        <v>0</v>
      </c>
      <c r="X186" s="249">
        <f t="shared" si="130"/>
        <v>0</v>
      </c>
      <c r="Y186" s="3"/>
      <c r="Z186" s="22"/>
    </row>
    <row r="187" spans="2:26" ht="12" customHeight="1" x14ac:dyDescent="0.2">
      <c r="B187" s="18"/>
      <c r="C187" s="1">
        <v>12</v>
      </c>
      <c r="D187" s="170">
        <f t="shared" ref="D187:E187" si="159">+D65</f>
        <v>0</v>
      </c>
      <c r="E187" s="171">
        <f t="shared" si="159"/>
        <v>0</v>
      </c>
      <c r="F187" s="43"/>
      <c r="G187" s="171">
        <f t="shared" ref="G187:I187" si="160">+G65</f>
        <v>0</v>
      </c>
      <c r="H187" s="171">
        <f t="shared" si="160"/>
        <v>0</v>
      </c>
      <c r="I187" s="171">
        <f t="shared" si="160"/>
        <v>0</v>
      </c>
      <c r="J187" s="62">
        <f t="shared" si="125"/>
        <v>0</v>
      </c>
      <c r="K187" s="42"/>
      <c r="L187" s="171">
        <f t="shared" ref="L187:N187" si="161">+L65</f>
        <v>0</v>
      </c>
      <c r="M187" s="171">
        <f t="shared" si="161"/>
        <v>0</v>
      </c>
      <c r="N187" s="171">
        <f t="shared" si="161"/>
        <v>0</v>
      </c>
      <c r="O187" s="62">
        <f t="shared" si="127"/>
        <v>0</v>
      </c>
      <c r="P187" s="42"/>
      <c r="Q187" s="172" t="str">
        <f t="shared" si="128"/>
        <v>ja</v>
      </c>
      <c r="R187" s="249">
        <f>IF(Q187="nee",0,(J187-O187)*(tab!$C$20*tab!$C$8+tab!$D$24))</f>
        <v>0</v>
      </c>
      <c r="S187" s="249">
        <f>IF(AND(J187=0,O187=0),0,(G187-L187)*tab!$E$31+(H187-M187)*tab!$F$31+(I187-N187)*tab!$G$31)</f>
        <v>0</v>
      </c>
      <c r="T187" s="249">
        <f t="shared" si="137"/>
        <v>0</v>
      </c>
      <c r="U187" s="172" t="str">
        <f t="shared" si="129"/>
        <v>ja</v>
      </c>
      <c r="V187" s="249">
        <f>IF(U187="nee",0,(J187-O187)*(tab!$C$45))</f>
        <v>0</v>
      </c>
      <c r="W187" s="249">
        <f>IF(AND(J187=0,O187=0),0,(G187-L187)*tab!$G$45+(H187-M187)*tab!$H$45+(I187-N187)*tab!$I$45)</f>
        <v>0</v>
      </c>
      <c r="X187" s="249">
        <f t="shared" si="130"/>
        <v>0</v>
      </c>
      <c r="Y187" s="3"/>
      <c r="Z187" s="22"/>
    </row>
    <row r="188" spans="2:26" ht="12" customHeight="1" x14ac:dyDescent="0.2">
      <c r="B188" s="18"/>
      <c r="C188" s="1">
        <v>13</v>
      </c>
      <c r="D188" s="170">
        <f t="shared" ref="D188:E188" si="162">+D66</f>
        <v>0</v>
      </c>
      <c r="E188" s="171">
        <f t="shared" si="162"/>
        <v>0</v>
      </c>
      <c r="F188" s="43"/>
      <c r="G188" s="171">
        <f t="shared" ref="G188:I188" si="163">+G66</f>
        <v>0</v>
      </c>
      <c r="H188" s="171">
        <f t="shared" si="163"/>
        <v>0</v>
      </c>
      <c r="I188" s="171">
        <f t="shared" si="163"/>
        <v>0</v>
      </c>
      <c r="J188" s="62">
        <f t="shared" si="125"/>
        <v>0</v>
      </c>
      <c r="K188" s="42"/>
      <c r="L188" s="171">
        <f t="shared" ref="L188:N188" si="164">+L66</f>
        <v>0</v>
      </c>
      <c r="M188" s="171">
        <f t="shared" si="164"/>
        <v>0</v>
      </c>
      <c r="N188" s="171">
        <f t="shared" si="164"/>
        <v>0</v>
      </c>
      <c r="O188" s="62">
        <f t="shared" si="127"/>
        <v>0</v>
      </c>
      <c r="P188" s="42"/>
      <c r="Q188" s="172" t="str">
        <f t="shared" si="128"/>
        <v>ja</v>
      </c>
      <c r="R188" s="249">
        <f>IF(Q188="nee",0,(J188-O188)*(tab!$C$20*tab!$C$8+tab!$D$24))</f>
        <v>0</v>
      </c>
      <c r="S188" s="249">
        <f>IF(AND(J188=0,O188=0),0,(G188-L188)*tab!$E$31+(H188-M188)*tab!$F$31+(I188-N188)*tab!$G$31)</f>
        <v>0</v>
      </c>
      <c r="T188" s="249">
        <f t="shared" si="137"/>
        <v>0</v>
      </c>
      <c r="U188" s="172" t="str">
        <f t="shared" si="129"/>
        <v>ja</v>
      </c>
      <c r="V188" s="249">
        <f>IF(U188="nee",0,(J188-O188)*(tab!$C$45))</f>
        <v>0</v>
      </c>
      <c r="W188" s="249">
        <f>IF(AND(J188=0,O188=0),0,(G188-L188)*tab!$G$45+(H188-M188)*tab!$H$45+(I188-N188)*tab!$I$45)</f>
        <v>0</v>
      </c>
      <c r="X188" s="249">
        <f t="shared" si="130"/>
        <v>0</v>
      </c>
      <c r="Y188" s="3"/>
      <c r="Z188" s="22"/>
    </row>
    <row r="189" spans="2:26" ht="12" customHeight="1" x14ac:dyDescent="0.2">
      <c r="B189" s="18"/>
      <c r="C189" s="1">
        <v>14</v>
      </c>
      <c r="D189" s="170">
        <f t="shared" ref="D189:E189" si="165">+D67</f>
        <v>0</v>
      </c>
      <c r="E189" s="171">
        <f t="shared" si="165"/>
        <v>0</v>
      </c>
      <c r="F189" s="43"/>
      <c r="G189" s="171">
        <f t="shared" ref="G189:I189" si="166">+G67</f>
        <v>0</v>
      </c>
      <c r="H189" s="171">
        <f t="shared" si="166"/>
        <v>0</v>
      </c>
      <c r="I189" s="171">
        <f t="shared" si="166"/>
        <v>0</v>
      </c>
      <c r="J189" s="62">
        <f t="shared" si="125"/>
        <v>0</v>
      </c>
      <c r="K189" s="42"/>
      <c r="L189" s="171">
        <f t="shared" ref="L189:N189" si="167">+L67</f>
        <v>0</v>
      </c>
      <c r="M189" s="171">
        <f t="shared" si="167"/>
        <v>0</v>
      </c>
      <c r="N189" s="171">
        <f t="shared" si="167"/>
        <v>0</v>
      </c>
      <c r="O189" s="62">
        <f t="shared" si="127"/>
        <v>0</v>
      </c>
      <c r="P189" s="42"/>
      <c r="Q189" s="172" t="str">
        <f t="shared" si="128"/>
        <v>ja</v>
      </c>
      <c r="R189" s="249">
        <f>IF(Q189="nee",0,(J189-O189)*(tab!$C$20*tab!$C$8+tab!$D$24))</f>
        <v>0</v>
      </c>
      <c r="S189" s="249">
        <f>IF(AND(J189=0,O189=0),0,(G189-L189)*tab!$E$31+(H189-M189)*tab!$F$31+(I189-N189)*tab!$G$31)</f>
        <v>0</v>
      </c>
      <c r="T189" s="249">
        <f t="shared" si="137"/>
        <v>0</v>
      </c>
      <c r="U189" s="172" t="str">
        <f t="shared" si="129"/>
        <v>ja</v>
      </c>
      <c r="V189" s="249">
        <f>IF(U189="nee",0,(J189-O189)*(tab!$C$45))</f>
        <v>0</v>
      </c>
      <c r="W189" s="249">
        <f>IF(AND(J189=0,O189=0),0,(G189-L189)*tab!$G$45+(H189-M189)*tab!$H$45+(I189-N189)*tab!$I$45)</f>
        <v>0</v>
      </c>
      <c r="X189" s="249">
        <f t="shared" si="130"/>
        <v>0</v>
      </c>
      <c r="Y189" s="3"/>
      <c r="Z189" s="22"/>
    </row>
    <row r="190" spans="2:26" ht="12" customHeight="1" x14ac:dyDescent="0.2">
      <c r="B190" s="18"/>
      <c r="C190" s="1">
        <v>15</v>
      </c>
      <c r="D190" s="170">
        <f t="shared" ref="D190:E190" si="168">+D68</f>
        <v>0</v>
      </c>
      <c r="E190" s="171">
        <f t="shared" si="168"/>
        <v>0</v>
      </c>
      <c r="F190" s="43"/>
      <c r="G190" s="171">
        <f t="shared" ref="G190:I190" si="169">+G68</f>
        <v>0</v>
      </c>
      <c r="H190" s="171">
        <f t="shared" si="169"/>
        <v>0</v>
      </c>
      <c r="I190" s="171">
        <f t="shared" si="169"/>
        <v>0</v>
      </c>
      <c r="J190" s="62">
        <f t="shared" si="125"/>
        <v>0</v>
      </c>
      <c r="K190" s="42"/>
      <c r="L190" s="171">
        <f t="shared" ref="L190:N190" si="170">+L68</f>
        <v>0</v>
      </c>
      <c r="M190" s="171">
        <f t="shared" si="170"/>
        <v>0</v>
      </c>
      <c r="N190" s="171">
        <f t="shared" si="170"/>
        <v>0</v>
      </c>
      <c r="O190" s="62">
        <f t="shared" si="127"/>
        <v>0</v>
      </c>
      <c r="P190" s="42"/>
      <c r="Q190" s="172" t="str">
        <f t="shared" si="128"/>
        <v>ja</v>
      </c>
      <c r="R190" s="249">
        <f>IF(Q190="nee",0,(J190-O190)*(tab!$C$20*tab!$C$8+tab!$D$24))</f>
        <v>0</v>
      </c>
      <c r="S190" s="249">
        <f>IF(AND(J190=0,O190=0),0,(G190-L190)*tab!$E$31+(H190-M190)*tab!$F$31+(I190-N190)*tab!$G$31)</f>
        <v>0</v>
      </c>
      <c r="T190" s="249">
        <f t="shared" si="137"/>
        <v>0</v>
      </c>
      <c r="U190" s="172" t="str">
        <f t="shared" si="129"/>
        <v>ja</v>
      </c>
      <c r="V190" s="249">
        <f>IF(U190="nee",0,(J190-O190)*(tab!$C$45))</f>
        <v>0</v>
      </c>
      <c r="W190" s="249">
        <f>IF(AND(J190=0,O190=0),0,(G190-L190)*tab!$G$45+(H190-M190)*tab!$H$45+(I190-N190)*tab!$I$45)</f>
        <v>0</v>
      </c>
      <c r="X190" s="249">
        <f t="shared" si="130"/>
        <v>0</v>
      </c>
      <c r="Y190" s="3"/>
      <c r="Z190" s="22"/>
    </row>
    <row r="191" spans="2:26" ht="12" customHeight="1" x14ac:dyDescent="0.2">
      <c r="B191" s="18"/>
      <c r="C191" s="1">
        <v>16</v>
      </c>
      <c r="D191" s="170">
        <f t="shared" ref="D191:E191" si="171">+D69</f>
        <v>0</v>
      </c>
      <c r="E191" s="171">
        <f t="shared" si="171"/>
        <v>0</v>
      </c>
      <c r="F191" s="43"/>
      <c r="G191" s="171">
        <f t="shared" ref="G191:I191" si="172">+G69</f>
        <v>0</v>
      </c>
      <c r="H191" s="171">
        <f t="shared" si="172"/>
        <v>0</v>
      </c>
      <c r="I191" s="171">
        <f t="shared" si="172"/>
        <v>0</v>
      </c>
      <c r="J191" s="62">
        <f t="shared" si="125"/>
        <v>0</v>
      </c>
      <c r="K191" s="42"/>
      <c r="L191" s="171">
        <f t="shared" ref="L191:N191" si="173">+L69</f>
        <v>0</v>
      </c>
      <c r="M191" s="171">
        <f t="shared" si="173"/>
        <v>0</v>
      </c>
      <c r="N191" s="171">
        <f t="shared" si="173"/>
        <v>0</v>
      </c>
      <c r="O191" s="62">
        <f t="shared" si="127"/>
        <v>0</v>
      </c>
      <c r="P191" s="42"/>
      <c r="Q191" s="172" t="str">
        <f t="shared" si="128"/>
        <v>ja</v>
      </c>
      <c r="R191" s="249">
        <f>IF(Q191="nee",0,(J191-O191)*(tab!$C$20*tab!$C$8+tab!$D$24))</f>
        <v>0</v>
      </c>
      <c r="S191" s="249">
        <f>IF(AND(J191=0,O191=0),0,(G191-L191)*tab!$E$31+(H191-M191)*tab!$F$31+(I191-N191)*tab!$G$31)</f>
        <v>0</v>
      </c>
      <c r="T191" s="249">
        <f t="shared" si="137"/>
        <v>0</v>
      </c>
      <c r="U191" s="172" t="str">
        <f t="shared" si="129"/>
        <v>ja</v>
      </c>
      <c r="V191" s="249">
        <f>IF(U191="nee",0,(J191-O191)*(tab!$C$45))</f>
        <v>0</v>
      </c>
      <c r="W191" s="249">
        <f>IF(AND(J191=0,O191=0),0,(G191-L191)*tab!$G$45+(H191-M191)*tab!$H$45+(I191-N191)*tab!$I$45)</f>
        <v>0</v>
      </c>
      <c r="X191" s="249">
        <f t="shared" si="130"/>
        <v>0</v>
      </c>
      <c r="Y191" s="3"/>
      <c r="Z191" s="22"/>
    </row>
    <row r="192" spans="2:26" ht="12" customHeight="1" x14ac:dyDescent="0.2">
      <c r="B192" s="18"/>
      <c r="C192" s="1">
        <v>17</v>
      </c>
      <c r="D192" s="170">
        <f t="shared" ref="D192:E192" si="174">+D70</f>
        <v>0</v>
      </c>
      <c r="E192" s="171">
        <f t="shared" si="174"/>
        <v>0</v>
      </c>
      <c r="F192" s="43"/>
      <c r="G192" s="171">
        <f t="shared" ref="G192:I192" si="175">+G70</f>
        <v>0</v>
      </c>
      <c r="H192" s="171">
        <f t="shared" si="175"/>
        <v>0</v>
      </c>
      <c r="I192" s="171">
        <f t="shared" si="175"/>
        <v>0</v>
      </c>
      <c r="J192" s="62">
        <f t="shared" si="125"/>
        <v>0</v>
      </c>
      <c r="K192" s="42"/>
      <c r="L192" s="171">
        <f t="shared" ref="L192:N192" si="176">+L70</f>
        <v>0</v>
      </c>
      <c r="M192" s="171">
        <f t="shared" si="176"/>
        <v>0</v>
      </c>
      <c r="N192" s="171">
        <f t="shared" si="176"/>
        <v>0</v>
      </c>
      <c r="O192" s="62">
        <f t="shared" si="127"/>
        <v>0</v>
      </c>
      <c r="P192" s="42"/>
      <c r="Q192" s="172" t="str">
        <f t="shared" si="128"/>
        <v>ja</v>
      </c>
      <c r="R192" s="249">
        <f>IF(Q192="nee",0,(J192-O192)*(tab!$C$20*tab!$C$8+tab!$D$24))</f>
        <v>0</v>
      </c>
      <c r="S192" s="249">
        <f>IF(AND(J192=0,O192=0),0,(G192-L192)*tab!$E$31+(H192-M192)*tab!$F$31+(I192-N192)*tab!$G$31)</f>
        <v>0</v>
      </c>
      <c r="T192" s="249">
        <f t="shared" si="137"/>
        <v>0</v>
      </c>
      <c r="U192" s="172" t="str">
        <f t="shared" si="129"/>
        <v>ja</v>
      </c>
      <c r="V192" s="249">
        <f>IF(U192="nee",0,(J192-O192)*(tab!$C$45))</f>
        <v>0</v>
      </c>
      <c r="W192" s="249">
        <f>IF(AND(J192=0,O192=0),0,(G192-L192)*tab!$G$45+(H192-M192)*tab!$H$45+(I192-N192)*tab!$I$45)</f>
        <v>0</v>
      </c>
      <c r="X192" s="249">
        <f t="shared" si="130"/>
        <v>0</v>
      </c>
      <c r="Y192" s="3"/>
      <c r="Z192" s="22"/>
    </row>
    <row r="193" spans="2:26" ht="12" customHeight="1" x14ac:dyDescent="0.2">
      <c r="B193" s="18"/>
      <c r="C193" s="1">
        <v>18</v>
      </c>
      <c r="D193" s="170">
        <f t="shared" ref="D193:E193" si="177">+D71</f>
        <v>0</v>
      </c>
      <c r="E193" s="171">
        <f t="shared" si="177"/>
        <v>0</v>
      </c>
      <c r="F193" s="43"/>
      <c r="G193" s="171">
        <f t="shared" ref="G193:I193" si="178">+G71</f>
        <v>0</v>
      </c>
      <c r="H193" s="171">
        <f t="shared" si="178"/>
        <v>0</v>
      </c>
      <c r="I193" s="171">
        <f t="shared" si="178"/>
        <v>0</v>
      </c>
      <c r="J193" s="62">
        <f t="shared" si="125"/>
        <v>0</v>
      </c>
      <c r="K193" s="42"/>
      <c r="L193" s="171">
        <f t="shared" ref="L193:N193" si="179">+L71</f>
        <v>0</v>
      </c>
      <c r="M193" s="171">
        <f t="shared" si="179"/>
        <v>0</v>
      </c>
      <c r="N193" s="171">
        <f t="shared" si="179"/>
        <v>0</v>
      </c>
      <c r="O193" s="62">
        <f t="shared" si="127"/>
        <v>0</v>
      </c>
      <c r="P193" s="42"/>
      <c r="Q193" s="172" t="str">
        <f t="shared" si="128"/>
        <v>ja</v>
      </c>
      <c r="R193" s="249">
        <f>IF(Q193="nee",0,(J193-O193)*(tab!$C$20*tab!$C$8+tab!$D$24))</f>
        <v>0</v>
      </c>
      <c r="S193" s="249">
        <f>IF(AND(J193=0,O193=0),0,(G193-L193)*tab!$E$31+(H193-M193)*tab!$F$31+(I193-N193)*tab!$G$31)</f>
        <v>0</v>
      </c>
      <c r="T193" s="249">
        <f t="shared" si="137"/>
        <v>0</v>
      </c>
      <c r="U193" s="172" t="str">
        <f t="shared" si="129"/>
        <v>ja</v>
      </c>
      <c r="V193" s="249">
        <f>IF(U193="nee",0,(J193-O193)*(tab!$C$45))</f>
        <v>0</v>
      </c>
      <c r="W193" s="249">
        <f>IF(AND(J193=0,O193=0),0,(G193-L193)*tab!$G$45+(H193-M193)*tab!$H$45+(I193-N193)*tab!$I$45)</f>
        <v>0</v>
      </c>
      <c r="X193" s="249">
        <f t="shared" si="130"/>
        <v>0</v>
      </c>
      <c r="Y193" s="3"/>
      <c r="Z193" s="22"/>
    </row>
    <row r="194" spans="2:26" ht="12" customHeight="1" x14ac:dyDescent="0.2">
      <c r="B194" s="18"/>
      <c r="C194" s="1">
        <v>19</v>
      </c>
      <c r="D194" s="170">
        <f t="shared" ref="D194:E194" si="180">+D72</f>
        <v>0</v>
      </c>
      <c r="E194" s="171">
        <f t="shared" si="180"/>
        <v>0</v>
      </c>
      <c r="F194" s="43"/>
      <c r="G194" s="171">
        <f t="shared" ref="G194:I194" si="181">+G72</f>
        <v>0</v>
      </c>
      <c r="H194" s="171">
        <f t="shared" si="181"/>
        <v>0</v>
      </c>
      <c r="I194" s="171">
        <f t="shared" si="181"/>
        <v>0</v>
      </c>
      <c r="J194" s="62">
        <f t="shared" si="125"/>
        <v>0</v>
      </c>
      <c r="K194" s="42"/>
      <c r="L194" s="171">
        <f t="shared" ref="L194:N194" si="182">+L72</f>
        <v>0</v>
      </c>
      <c r="M194" s="171">
        <f t="shared" si="182"/>
        <v>0</v>
      </c>
      <c r="N194" s="171">
        <f t="shared" si="182"/>
        <v>0</v>
      </c>
      <c r="O194" s="62">
        <f t="shared" si="127"/>
        <v>0</v>
      </c>
      <c r="P194" s="42"/>
      <c r="Q194" s="172" t="str">
        <f t="shared" si="128"/>
        <v>ja</v>
      </c>
      <c r="R194" s="249">
        <f>IF(Q194="nee",0,(J194-O194)*(tab!$C$20*tab!$C$8+tab!$D$24))</f>
        <v>0</v>
      </c>
      <c r="S194" s="249">
        <f>IF(AND(J194=0,O194=0),0,(G194-L194)*tab!$E$31+(H194-M194)*tab!$F$31+(I194-N194)*tab!$G$31)</f>
        <v>0</v>
      </c>
      <c r="T194" s="249">
        <f t="shared" si="137"/>
        <v>0</v>
      </c>
      <c r="U194" s="172" t="str">
        <f t="shared" si="129"/>
        <v>ja</v>
      </c>
      <c r="V194" s="249">
        <f>IF(U194="nee",0,(J194-O194)*(tab!$C$45))</f>
        <v>0</v>
      </c>
      <c r="W194" s="249">
        <f>IF(AND(J194=0,O194=0),0,(G194-L194)*tab!$G$45+(H194-M194)*tab!$H$45+(I194-N194)*tab!$I$45)</f>
        <v>0</v>
      </c>
      <c r="X194" s="249">
        <f t="shared" si="130"/>
        <v>0</v>
      </c>
      <c r="Y194" s="3"/>
      <c r="Z194" s="22"/>
    </row>
    <row r="195" spans="2:26" ht="12" customHeight="1" x14ac:dyDescent="0.2">
      <c r="B195" s="18"/>
      <c r="C195" s="1">
        <v>20</v>
      </c>
      <c r="D195" s="170">
        <f t="shared" ref="D195:E195" si="183">+D73</f>
        <v>0</v>
      </c>
      <c r="E195" s="171">
        <f t="shared" si="183"/>
        <v>0</v>
      </c>
      <c r="F195" s="43"/>
      <c r="G195" s="171">
        <f t="shared" ref="G195:I195" si="184">+G73</f>
        <v>0</v>
      </c>
      <c r="H195" s="171">
        <f t="shared" si="184"/>
        <v>0</v>
      </c>
      <c r="I195" s="171">
        <f t="shared" si="184"/>
        <v>0</v>
      </c>
      <c r="J195" s="62">
        <f t="shared" si="125"/>
        <v>0</v>
      </c>
      <c r="K195" s="42"/>
      <c r="L195" s="171">
        <f t="shared" ref="L195:N195" si="185">+L73</f>
        <v>0</v>
      </c>
      <c r="M195" s="171">
        <f t="shared" si="185"/>
        <v>0</v>
      </c>
      <c r="N195" s="171">
        <f t="shared" si="185"/>
        <v>0</v>
      </c>
      <c r="O195" s="62">
        <f t="shared" si="127"/>
        <v>0</v>
      </c>
      <c r="P195" s="42"/>
      <c r="Q195" s="172" t="str">
        <f t="shared" si="128"/>
        <v>ja</v>
      </c>
      <c r="R195" s="249">
        <f>IF(Q195="nee",0,(J195-O195)*(tab!$C$20*tab!$C$8+tab!$D$24))</f>
        <v>0</v>
      </c>
      <c r="S195" s="249">
        <f>IF(AND(J195=0,O195=0),0,(G195-L195)*tab!$E$31+(H195-M195)*tab!$F$31+(I195-N195)*tab!$G$31)</f>
        <v>0</v>
      </c>
      <c r="T195" s="249">
        <f t="shared" si="137"/>
        <v>0</v>
      </c>
      <c r="U195" s="172" t="str">
        <f t="shared" si="129"/>
        <v>ja</v>
      </c>
      <c r="V195" s="249">
        <f>IF(U195="nee",0,(J195-O195)*(tab!$C$45))</f>
        <v>0</v>
      </c>
      <c r="W195" s="249">
        <f>IF(AND(J195=0,O195=0),0,(G195-L195)*tab!$G$45+(H195-M195)*tab!$H$45+(I195-N195)*tab!$I$45)</f>
        <v>0</v>
      </c>
      <c r="X195" s="249">
        <f t="shared" si="130"/>
        <v>0</v>
      </c>
      <c r="Y195" s="3"/>
      <c r="Z195" s="22"/>
    </row>
    <row r="196" spans="2:26" ht="12" customHeight="1" x14ac:dyDescent="0.2">
      <c r="B196" s="18"/>
      <c r="C196" s="1">
        <v>21</v>
      </c>
      <c r="D196" s="170">
        <f t="shared" ref="D196:E196" si="186">+D74</f>
        <v>0</v>
      </c>
      <c r="E196" s="171">
        <f t="shared" si="186"/>
        <v>0</v>
      </c>
      <c r="F196" s="43"/>
      <c r="G196" s="171">
        <f t="shared" ref="G196:I196" si="187">+G74</f>
        <v>0</v>
      </c>
      <c r="H196" s="171">
        <f t="shared" si="187"/>
        <v>0</v>
      </c>
      <c r="I196" s="171">
        <f t="shared" si="187"/>
        <v>0</v>
      </c>
      <c r="J196" s="62">
        <f t="shared" si="125"/>
        <v>0</v>
      </c>
      <c r="K196" s="42"/>
      <c r="L196" s="171">
        <f t="shared" ref="L196:N196" si="188">+L74</f>
        <v>0</v>
      </c>
      <c r="M196" s="171">
        <f t="shared" si="188"/>
        <v>0</v>
      </c>
      <c r="N196" s="171">
        <f t="shared" si="188"/>
        <v>0</v>
      </c>
      <c r="O196" s="62">
        <f t="shared" si="127"/>
        <v>0</v>
      </c>
      <c r="P196" s="42"/>
      <c r="Q196" s="172" t="str">
        <f t="shared" si="128"/>
        <v>ja</v>
      </c>
      <c r="R196" s="249">
        <f>IF(Q196="nee",0,(J196-O196)*(tab!$C$20*tab!$C$8+tab!$D$24))</f>
        <v>0</v>
      </c>
      <c r="S196" s="249">
        <f>IF(AND(J196=0,O196=0),0,(G196-L196)*tab!$E$31+(H196-M196)*tab!$F$31+(I196-N196)*tab!$G$31)</f>
        <v>0</v>
      </c>
      <c r="T196" s="249">
        <f t="shared" si="137"/>
        <v>0</v>
      </c>
      <c r="U196" s="172" t="str">
        <f t="shared" si="129"/>
        <v>ja</v>
      </c>
      <c r="V196" s="249">
        <f>IF(U196="nee",0,(J196-O196)*(tab!$C$45))</f>
        <v>0</v>
      </c>
      <c r="W196" s="249">
        <f>IF(AND(J196=0,O196=0),0,(G196-L196)*tab!$G$45+(H196-M196)*tab!$H$45+(I196-N196)*tab!$I$45)</f>
        <v>0</v>
      </c>
      <c r="X196" s="249">
        <f t="shared" si="130"/>
        <v>0</v>
      </c>
      <c r="Y196" s="3"/>
      <c r="Z196" s="22"/>
    </row>
    <row r="197" spans="2:26" ht="12" customHeight="1" x14ac:dyDescent="0.2">
      <c r="B197" s="18"/>
      <c r="C197" s="1">
        <v>22</v>
      </c>
      <c r="D197" s="170">
        <f t="shared" ref="D197:E197" si="189">+D75</f>
        <v>0</v>
      </c>
      <c r="E197" s="171">
        <f t="shared" si="189"/>
        <v>0</v>
      </c>
      <c r="F197" s="43"/>
      <c r="G197" s="171">
        <f t="shared" ref="G197:I197" si="190">+G75</f>
        <v>0</v>
      </c>
      <c r="H197" s="171">
        <f t="shared" si="190"/>
        <v>0</v>
      </c>
      <c r="I197" s="171">
        <f t="shared" si="190"/>
        <v>0</v>
      </c>
      <c r="J197" s="62">
        <f t="shared" si="125"/>
        <v>0</v>
      </c>
      <c r="K197" s="42"/>
      <c r="L197" s="171">
        <f t="shared" ref="L197:N197" si="191">+L75</f>
        <v>0</v>
      </c>
      <c r="M197" s="171">
        <f t="shared" si="191"/>
        <v>0</v>
      </c>
      <c r="N197" s="171">
        <f t="shared" si="191"/>
        <v>0</v>
      </c>
      <c r="O197" s="62">
        <f t="shared" si="127"/>
        <v>0</v>
      </c>
      <c r="P197" s="42"/>
      <c r="Q197" s="172" t="str">
        <f t="shared" si="128"/>
        <v>ja</v>
      </c>
      <c r="R197" s="249">
        <f>IF(Q197="nee",0,(J197-O197)*(tab!$C$20*tab!$C$8+tab!$D$24))</f>
        <v>0</v>
      </c>
      <c r="S197" s="249">
        <f>IF(AND(J197=0,O197=0),0,(G197-L197)*tab!$E$31+(H197-M197)*tab!$F$31+(I197-N197)*tab!$G$31)</f>
        <v>0</v>
      </c>
      <c r="T197" s="249">
        <f t="shared" si="137"/>
        <v>0</v>
      </c>
      <c r="U197" s="172" t="str">
        <f t="shared" si="129"/>
        <v>ja</v>
      </c>
      <c r="V197" s="249">
        <f>IF(U197="nee",0,(J197-O197)*(tab!$C$45))</f>
        <v>0</v>
      </c>
      <c r="W197" s="249">
        <f>IF(AND(J197=0,O197=0),0,(G197-L197)*tab!$G$45+(H197-M197)*tab!$H$45+(I197-N197)*tab!$I$45)</f>
        <v>0</v>
      </c>
      <c r="X197" s="249">
        <f t="shared" si="130"/>
        <v>0</v>
      </c>
      <c r="Y197" s="3"/>
      <c r="Z197" s="22"/>
    </row>
    <row r="198" spans="2:26" ht="12" customHeight="1" x14ac:dyDescent="0.2">
      <c r="B198" s="18"/>
      <c r="C198" s="1">
        <v>23</v>
      </c>
      <c r="D198" s="170">
        <f t="shared" ref="D198:E198" si="192">+D76</f>
        <v>0</v>
      </c>
      <c r="E198" s="171">
        <f t="shared" si="192"/>
        <v>0</v>
      </c>
      <c r="F198" s="43"/>
      <c r="G198" s="171">
        <f t="shared" ref="G198:I198" si="193">+G76</f>
        <v>0</v>
      </c>
      <c r="H198" s="171">
        <f t="shared" si="193"/>
        <v>0</v>
      </c>
      <c r="I198" s="171">
        <f t="shared" si="193"/>
        <v>0</v>
      </c>
      <c r="J198" s="62">
        <f t="shared" si="125"/>
        <v>0</v>
      </c>
      <c r="K198" s="42"/>
      <c r="L198" s="171">
        <f t="shared" ref="L198:N198" si="194">+L76</f>
        <v>0</v>
      </c>
      <c r="M198" s="171">
        <f t="shared" si="194"/>
        <v>0</v>
      </c>
      <c r="N198" s="171">
        <f t="shared" si="194"/>
        <v>0</v>
      </c>
      <c r="O198" s="62">
        <f t="shared" si="127"/>
        <v>0</v>
      </c>
      <c r="P198" s="42"/>
      <c r="Q198" s="172" t="str">
        <f t="shared" si="128"/>
        <v>ja</v>
      </c>
      <c r="R198" s="249">
        <f>IF(Q198="nee",0,(J198-O198)*(tab!$C$20*tab!$C$8+tab!$D$24))</f>
        <v>0</v>
      </c>
      <c r="S198" s="249">
        <f>IF(AND(J198=0,O198=0),0,(G198-L198)*tab!$E$31+(H198-M198)*tab!$F$31+(I198-N198)*tab!$G$31)</f>
        <v>0</v>
      </c>
      <c r="T198" s="249">
        <f t="shared" si="137"/>
        <v>0</v>
      </c>
      <c r="U198" s="172" t="str">
        <f t="shared" si="129"/>
        <v>ja</v>
      </c>
      <c r="V198" s="249">
        <f>IF(U198="nee",0,(J198-O198)*(tab!$C$45))</f>
        <v>0</v>
      </c>
      <c r="W198" s="249">
        <f>IF(AND(J198=0,O198=0),0,(G198-L198)*tab!$G$45+(H198-M198)*tab!$H$45+(I198-N198)*tab!$I$45)</f>
        <v>0</v>
      </c>
      <c r="X198" s="249">
        <f t="shared" si="130"/>
        <v>0</v>
      </c>
      <c r="Y198" s="3"/>
      <c r="Z198" s="22"/>
    </row>
    <row r="199" spans="2:26" ht="12" customHeight="1" x14ac:dyDescent="0.2">
      <c r="B199" s="18"/>
      <c r="C199" s="1">
        <v>24</v>
      </c>
      <c r="D199" s="170">
        <f t="shared" ref="D199:E199" si="195">+D77</f>
        <v>0</v>
      </c>
      <c r="E199" s="171">
        <f t="shared" si="195"/>
        <v>0</v>
      </c>
      <c r="F199" s="43"/>
      <c r="G199" s="171">
        <f t="shared" ref="G199:I199" si="196">+G77</f>
        <v>0</v>
      </c>
      <c r="H199" s="171">
        <f t="shared" si="196"/>
        <v>0</v>
      </c>
      <c r="I199" s="171">
        <f t="shared" si="196"/>
        <v>0</v>
      </c>
      <c r="J199" s="62">
        <f t="shared" si="125"/>
        <v>0</v>
      </c>
      <c r="K199" s="42"/>
      <c r="L199" s="171">
        <f t="shared" ref="L199:N199" si="197">+L77</f>
        <v>0</v>
      </c>
      <c r="M199" s="171">
        <f t="shared" si="197"/>
        <v>0</v>
      </c>
      <c r="N199" s="171">
        <f t="shared" si="197"/>
        <v>0</v>
      </c>
      <c r="O199" s="62">
        <f t="shared" si="127"/>
        <v>0</v>
      </c>
      <c r="P199" s="42"/>
      <c r="Q199" s="172" t="str">
        <f t="shared" si="128"/>
        <v>ja</v>
      </c>
      <c r="R199" s="249">
        <f>IF(Q199="nee",0,(J199-O199)*(tab!$C$20*tab!$C$8+tab!$D$24))</f>
        <v>0</v>
      </c>
      <c r="S199" s="249">
        <f>IF(AND(J199=0,O199=0),0,(G199-L199)*tab!$E$31+(H199-M199)*tab!$F$31+(I199-N199)*tab!$G$31)</f>
        <v>0</v>
      </c>
      <c r="T199" s="249">
        <f t="shared" si="137"/>
        <v>0</v>
      </c>
      <c r="U199" s="172" t="str">
        <f t="shared" si="129"/>
        <v>ja</v>
      </c>
      <c r="V199" s="249">
        <f>IF(U199="nee",0,(J199-O199)*(tab!$C$45))</f>
        <v>0</v>
      </c>
      <c r="W199" s="249">
        <f>IF(AND(J199=0,O199=0),0,(G199-L199)*tab!$G$45+(H199-M199)*tab!$H$45+(I199-N199)*tab!$I$45)</f>
        <v>0</v>
      </c>
      <c r="X199" s="249">
        <f t="shared" si="130"/>
        <v>0</v>
      </c>
      <c r="Y199" s="3"/>
      <c r="Z199" s="22"/>
    </row>
    <row r="200" spans="2:26" ht="12" customHeight="1" x14ac:dyDescent="0.2">
      <c r="B200" s="18"/>
      <c r="C200" s="1">
        <v>25</v>
      </c>
      <c r="D200" s="170">
        <f t="shared" ref="D200:E200" si="198">+D78</f>
        <v>0</v>
      </c>
      <c r="E200" s="171">
        <f t="shared" si="198"/>
        <v>0</v>
      </c>
      <c r="F200" s="43"/>
      <c r="G200" s="171">
        <f t="shared" ref="G200:I200" si="199">+G78</f>
        <v>0</v>
      </c>
      <c r="H200" s="171">
        <f t="shared" si="199"/>
        <v>0</v>
      </c>
      <c r="I200" s="171">
        <f t="shared" si="199"/>
        <v>0</v>
      </c>
      <c r="J200" s="62">
        <f t="shared" si="125"/>
        <v>0</v>
      </c>
      <c r="K200" s="42"/>
      <c r="L200" s="171">
        <f t="shared" ref="L200:N200" si="200">+L78</f>
        <v>0</v>
      </c>
      <c r="M200" s="171">
        <f t="shared" si="200"/>
        <v>0</v>
      </c>
      <c r="N200" s="171">
        <f t="shared" si="200"/>
        <v>0</v>
      </c>
      <c r="O200" s="62">
        <f t="shared" si="127"/>
        <v>0</v>
      </c>
      <c r="P200" s="42"/>
      <c r="Q200" s="172" t="str">
        <f t="shared" si="128"/>
        <v>ja</v>
      </c>
      <c r="R200" s="249">
        <f>IF(Q200="nee",0,(J200-O200)*(tab!$C$20*tab!$C$8+tab!$D$24))</f>
        <v>0</v>
      </c>
      <c r="S200" s="249">
        <f>IF(AND(J200=0,O200=0),0,(G200-L200)*tab!$E$31+(H200-M200)*tab!$F$31+(I200-N200)*tab!$G$31)</f>
        <v>0</v>
      </c>
      <c r="T200" s="249">
        <f t="shared" si="137"/>
        <v>0</v>
      </c>
      <c r="U200" s="172" t="str">
        <f t="shared" si="129"/>
        <v>ja</v>
      </c>
      <c r="V200" s="249">
        <f>IF(U200="nee",0,(J200-O200)*(tab!$C$45))</f>
        <v>0</v>
      </c>
      <c r="W200" s="249">
        <f>IF(AND(J200=0,O200=0),0,(G200-L200)*tab!$G$45+(H200-M200)*tab!$H$45+(I200-N200)*tab!$I$45)</f>
        <v>0</v>
      </c>
      <c r="X200" s="249">
        <f t="shared" si="130"/>
        <v>0</v>
      </c>
      <c r="Y200" s="3"/>
      <c r="Z200" s="22"/>
    </row>
    <row r="201" spans="2:26" ht="12" customHeight="1" x14ac:dyDescent="0.2">
      <c r="B201" s="18"/>
      <c r="C201" s="1">
        <v>26</v>
      </c>
      <c r="D201" s="170">
        <f t="shared" ref="D201:E201" si="201">+D79</f>
        <v>0</v>
      </c>
      <c r="E201" s="171">
        <f t="shared" si="201"/>
        <v>0</v>
      </c>
      <c r="F201" s="43"/>
      <c r="G201" s="171">
        <f t="shared" ref="G201:I201" si="202">+G79</f>
        <v>0</v>
      </c>
      <c r="H201" s="171">
        <f t="shared" si="202"/>
        <v>0</v>
      </c>
      <c r="I201" s="171">
        <f t="shared" si="202"/>
        <v>0</v>
      </c>
      <c r="J201" s="62">
        <f t="shared" si="125"/>
        <v>0</v>
      </c>
      <c r="K201" s="42"/>
      <c r="L201" s="171">
        <f t="shared" ref="L201:N201" si="203">+L79</f>
        <v>0</v>
      </c>
      <c r="M201" s="171">
        <f t="shared" si="203"/>
        <v>0</v>
      </c>
      <c r="N201" s="171">
        <f t="shared" si="203"/>
        <v>0</v>
      </c>
      <c r="O201" s="62">
        <f t="shared" si="127"/>
        <v>0</v>
      </c>
      <c r="P201" s="42"/>
      <c r="Q201" s="172" t="str">
        <f t="shared" si="128"/>
        <v>ja</v>
      </c>
      <c r="R201" s="249">
        <f>IF(Q201="nee",0,(J201-O201)*(tab!$C$20*tab!$C$8+tab!$D$24))</f>
        <v>0</v>
      </c>
      <c r="S201" s="249">
        <f>IF(AND(J201=0,O201=0),0,(G201-L201)*tab!$E$31+(H201-M201)*tab!$F$31+(I201-N201)*tab!$G$31)</f>
        <v>0</v>
      </c>
      <c r="T201" s="249">
        <f t="shared" si="137"/>
        <v>0</v>
      </c>
      <c r="U201" s="172" t="str">
        <f t="shared" si="129"/>
        <v>ja</v>
      </c>
      <c r="V201" s="249">
        <f>IF(U201="nee",0,(J201-O201)*(tab!$C$45))</f>
        <v>0</v>
      </c>
      <c r="W201" s="249">
        <f>IF(AND(J201=0,O201=0),0,(G201-L201)*tab!$G$45+(H201-M201)*tab!$H$45+(I201-N201)*tab!$I$45)</f>
        <v>0</v>
      </c>
      <c r="X201" s="249">
        <f t="shared" si="130"/>
        <v>0</v>
      </c>
      <c r="Y201" s="3"/>
      <c r="Z201" s="22"/>
    </row>
    <row r="202" spans="2:26" ht="12" customHeight="1" x14ac:dyDescent="0.2">
      <c r="B202" s="18"/>
      <c r="C202" s="1">
        <v>27</v>
      </c>
      <c r="D202" s="170">
        <f t="shared" ref="D202:E202" si="204">+D80</f>
        <v>0</v>
      </c>
      <c r="E202" s="171">
        <f t="shared" si="204"/>
        <v>0</v>
      </c>
      <c r="F202" s="43"/>
      <c r="G202" s="171">
        <f t="shared" ref="G202:I202" si="205">+G80</f>
        <v>0</v>
      </c>
      <c r="H202" s="171">
        <f t="shared" si="205"/>
        <v>0</v>
      </c>
      <c r="I202" s="171">
        <f t="shared" si="205"/>
        <v>0</v>
      </c>
      <c r="J202" s="62">
        <f t="shared" si="125"/>
        <v>0</v>
      </c>
      <c r="K202" s="42"/>
      <c r="L202" s="171">
        <f t="shared" ref="L202:N202" si="206">+L80</f>
        <v>0</v>
      </c>
      <c r="M202" s="171">
        <f t="shared" si="206"/>
        <v>0</v>
      </c>
      <c r="N202" s="171">
        <f t="shared" si="206"/>
        <v>0</v>
      </c>
      <c r="O202" s="62">
        <f t="shared" si="127"/>
        <v>0</v>
      </c>
      <c r="P202" s="42"/>
      <c r="Q202" s="172" t="str">
        <f t="shared" si="128"/>
        <v>ja</v>
      </c>
      <c r="R202" s="249">
        <f>IF(Q202="nee",0,(J202-O202)*(tab!$C$20*tab!$C$8+tab!$D$24))</f>
        <v>0</v>
      </c>
      <c r="S202" s="249">
        <f>IF(AND(J202=0,O202=0),0,(G202-L202)*tab!$E$31+(H202-M202)*tab!$F$31+(I202-N202)*tab!$G$31)</f>
        <v>0</v>
      </c>
      <c r="T202" s="249">
        <f t="shared" si="137"/>
        <v>0</v>
      </c>
      <c r="U202" s="172" t="str">
        <f t="shared" si="129"/>
        <v>ja</v>
      </c>
      <c r="V202" s="249">
        <f>IF(U202="nee",0,(J202-O202)*(tab!$C$45))</f>
        <v>0</v>
      </c>
      <c r="W202" s="249">
        <f>IF(AND(J202=0,O202=0),0,(G202-L202)*tab!$G$45+(H202-M202)*tab!$H$45+(I202-N202)*tab!$I$45)</f>
        <v>0</v>
      </c>
      <c r="X202" s="249">
        <f t="shared" si="130"/>
        <v>0</v>
      </c>
      <c r="Y202" s="3"/>
      <c r="Z202" s="22"/>
    </row>
    <row r="203" spans="2:26" ht="12" customHeight="1" x14ac:dyDescent="0.2">
      <c r="B203" s="18"/>
      <c r="C203" s="1">
        <v>28</v>
      </c>
      <c r="D203" s="170">
        <f t="shared" ref="D203:E203" si="207">+D81</f>
        <v>0</v>
      </c>
      <c r="E203" s="171">
        <f t="shared" si="207"/>
        <v>0</v>
      </c>
      <c r="F203" s="43"/>
      <c r="G203" s="171">
        <f t="shared" ref="G203:I203" si="208">+G81</f>
        <v>0</v>
      </c>
      <c r="H203" s="171">
        <f t="shared" si="208"/>
        <v>0</v>
      </c>
      <c r="I203" s="171">
        <f t="shared" si="208"/>
        <v>0</v>
      </c>
      <c r="J203" s="62">
        <f t="shared" si="125"/>
        <v>0</v>
      </c>
      <c r="K203" s="42"/>
      <c r="L203" s="171">
        <f t="shared" ref="L203:N203" si="209">+L81</f>
        <v>0</v>
      </c>
      <c r="M203" s="171">
        <f t="shared" si="209"/>
        <v>0</v>
      </c>
      <c r="N203" s="171">
        <f t="shared" si="209"/>
        <v>0</v>
      </c>
      <c r="O203" s="62">
        <f t="shared" si="127"/>
        <v>0</v>
      </c>
      <c r="P203" s="42"/>
      <c r="Q203" s="172" t="str">
        <f t="shared" si="128"/>
        <v>ja</v>
      </c>
      <c r="R203" s="249">
        <f>IF(Q203="nee",0,(J203-O203)*(tab!$C$20*tab!$C$8+tab!$D$24))</f>
        <v>0</v>
      </c>
      <c r="S203" s="249">
        <f>IF(AND(J203=0,O203=0),0,(G203-L203)*tab!$E$31+(H203-M203)*tab!$F$31+(I203-N203)*tab!$G$31)</f>
        <v>0</v>
      </c>
      <c r="T203" s="249">
        <f t="shared" si="137"/>
        <v>0</v>
      </c>
      <c r="U203" s="172" t="str">
        <f t="shared" si="129"/>
        <v>ja</v>
      </c>
      <c r="V203" s="249">
        <f>IF(U203="nee",0,(J203-O203)*(tab!$C$45))</f>
        <v>0</v>
      </c>
      <c r="W203" s="249">
        <f>IF(AND(J203=0,O203=0),0,(G203-L203)*tab!$G$45+(H203-M203)*tab!$H$45+(I203-N203)*tab!$I$45)</f>
        <v>0</v>
      </c>
      <c r="X203" s="249">
        <f t="shared" si="130"/>
        <v>0</v>
      </c>
      <c r="Y203" s="3"/>
      <c r="Z203" s="22"/>
    </row>
    <row r="204" spans="2:26" ht="12" customHeight="1" x14ac:dyDescent="0.2">
      <c r="B204" s="18"/>
      <c r="C204" s="1">
        <v>29</v>
      </c>
      <c r="D204" s="170">
        <f t="shared" ref="D204:E204" si="210">+D82</f>
        <v>0</v>
      </c>
      <c r="E204" s="171">
        <f t="shared" si="210"/>
        <v>0</v>
      </c>
      <c r="F204" s="43"/>
      <c r="G204" s="171">
        <f t="shared" ref="G204:I204" si="211">+G82</f>
        <v>0</v>
      </c>
      <c r="H204" s="171">
        <f t="shared" si="211"/>
        <v>0</v>
      </c>
      <c r="I204" s="171">
        <f t="shared" si="211"/>
        <v>0</v>
      </c>
      <c r="J204" s="62">
        <f t="shared" si="125"/>
        <v>0</v>
      </c>
      <c r="K204" s="42"/>
      <c r="L204" s="171">
        <f t="shared" ref="L204:N204" si="212">+L82</f>
        <v>0</v>
      </c>
      <c r="M204" s="171">
        <f t="shared" si="212"/>
        <v>0</v>
      </c>
      <c r="N204" s="171">
        <f t="shared" si="212"/>
        <v>0</v>
      </c>
      <c r="O204" s="62">
        <f t="shared" si="127"/>
        <v>0</v>
      </c>
      <c r="P204" s="42"/>
      <c r="Q204" s="172" t="str">
        <f t="shared" si="128"/>
        <v>ja</v>
      </c>
      <c r="R204" s="249">
        <f>IF(Q204="nee",0,(J204-O204)*(tab!$C$20*tab!$C$8+tab!$D$24))</f>
        <v>0</v>
      </c>
      <c r="S204" s="249">
        <f>IF(AND(J204=0,O204=0),0,(G204-L204)*tab!$E$31+(H204-M204)*tab!$F$31+(I204-N204)*tab!$G$31)</f>
        <v>0</v>
      </c>
      <c r="T204" s="249">
        <f t="shared" si="137"/>
        <v>0</v>
      </c>
      <c r="U204" s="172" t="str">
        <f t="shared" si="129"/>
        <v>ja</v>
      </c>
      <c r="V204" s="249">
        <f>IF(U204="nee",0,(J204-O204)*(tab!$C$45))</f>
        <v>0</v>
      </c>
      <c r="W204" s="249">
        <f>IF(AND(J204=0,O204=0),0,(G204-L204)*tab!$G$45+(H204-M204)*tab!$H$45+(I204-N204)*tab!$I$45)</f>
        <v>0</v>
      </c>
      <c r="X204" s="249">
        <f t="shared" si="130"/>
        <v>0</v>
      </c>
      <c r="Y204" s="3"/>
      <c r="Z204" s="22"/>
    </row>
    <row r="205" spans="2:26" ht="12" customHeight="1" x14ac:dyDescent="0.2">
      <c r="B205" s="18"/>
      <c r="C205" s="1">
        <v>30</v>
      </c>
      <c r="D205" s="170">
        <f t="shared" ref="D205:E205" si="213">+D83</f>
        <v>0</v>
      </c>
      <c r="E205" s="171">
        <f t="shared" si="213"/>
        <v>0</v>
      </c>
      <c r="F205" s="43"/>
      <c r="G205" s="171">
        <f t="shared" ref="G205:I205" si="214">+G83</f>
        <v>0</v>
      </c>
      <c r="H205" s="171">
        <f t="shared" si="214"/>
        <v>0</v>
      </c>
      <c r="I205" s="171">
        <f t="shared" si="214"/>
        <v>0</v>
      </c>
      <c r="J205" s="62">
        <f t="shared" si="125"/>
        <v>0</v>
      </c>
      <c r="K205" s="42"/>
      <c r="L205" s="171">
        <f t="shared" ref="L205:N205" si="215">+L83</f>
        <v>0</v>
      </c>
      <c r="M205" s="171">
        <f t="shared" si="215"/>
        <v>0</v>
      </c>
      <c r="N205" s="171">
        <f t="shared" si="215"/>
        <v>0</v>
      </c>
      <c r="O205" s="62">
        <f t="shared" si="127"/>
        <v>0</v>
      </c>
      <c r="P205" s="42"/>
      <c r="Q205" s="172" t="str">
        <f>+Q83</f>
        <v>ja</v>
      </c>
      <c r="R205" s="249">
        <f>IF(Q205="nee",0,(J205-O205)*(tab!$C$20*tab!$C$8+tab!$D$24))</f>
        <v>0</v>
      </c>
      <c r="S205" s="249">
        <f>IF(AND(J205=0,O205=0),0,(G205-L205)*tab!$E$31+(H205-M205)*tab!$F$31+(I205-N205)*tab!$G$31)</f>
        <v>0</v>
      </c>
      <c r="T205" s="249">
        <f t="shared" si="137"/>
        <v>0</v>
      </c>
      <c r="U205" s="172" t="str">
        <f>+U83</f>
        <v>ja</v>
      </c>
      <c r="V205" s="249">
        <f>IF(U205="nee",0,(J205-O205)*(tab!$C$45))</f>
        <v>0</v>
      </c>
      <c r="W205" s="249">
        <f>IF(AND(J205=0,O205=0),0,(G205-L205)*tab!$G$45+(H205-M205)*tab!$H$45+(I205-N205)*tab!$I$45)</f>
        <v>0</v>
      </c>
      <c r="X205" s="249">
        <f t="shared" si="130"/>
        <v>0</v>
      </c>
      <c r="Y205" s="3"/>
      <c r="Z205" s="22"/>
    </row>
    <row r="206" spans="2:26" ht="12" customHeight="1" x14ac:dyDescent="0.2">
      <c r="B206" s="73"/>
      <c r="C206" s="67"/>
      <c r="D206" s="78"/>
      <c r="E206" s="78"/>
      <c r="F206" s="93"/>
      <c r="G206" s="94">
        <f>SUM(G176:G201)</f>
        <v>18</v>
      </c>
      <c r="H206" s="94">
        <f>SUM(H176:H201)</f>
        <v>0</v>
      </c>
      <c r="I206" s="94">
        <f>SUM(I176:I201)</f>
        <v>0</v>
      </c>
      <c r="J206" s="94">
        <f>SUM(J176:J201)</f>
        <v>18</v>
      </c>
      <c r="K206" s="95"/>
      <c r="L206" s="94">
        <f>SUM(L176:L201)</f>
        <v>11</v>
      </c>
      <c r="M206" s="94">
        <f>SUM(M176:M201)</f>
        <v>0</v>
      </c>
      <c r="N206" s="94">
        <f>SUM(N176:N201)</f>
        <v>0</v>
      </c>
      <c r="O206" s="94">
        <f>SUM(O176:O201)</f>
        <v>11</v>
      </c>
      <c r="P206" s="95"/>
      <c r="Q206" s="95"/>
      <c r="R206" s="250"/>
      <c r="S206" s="250"/>
      <c r="T206" s="251">
        <f t="shared" ref="T206" si="216">SUM(T176:T205)</f>
        <v>83258.248898999998</v>
      </c>
      <c r="U206" s="95"/>
      <c r="V206" s="250"/>
      <c r="W206" s="250"/>
      <c r="X206" s="251">
        <f t="shared" ref="X206" si="217">SUM(X176:X205)</f>
        <v>9405.41</v>
      </c>
      <c r="Y206" s="70"/>
      <c r="Z206" s="71"/>
    </row>
    <row r="207" spans="2:26" ht="12" customHeight="1" x14ac:dyDescent="0.2">
      <c r="B207" s="18"/>
      <c r="C207" s="1"/>
      <c r="D207" s="38"/>
      <c r="E207" s="38"/>
      <c r="F207" s="45"/>
      <c r="G207" s="88"/>
      <c r="H207" s="88"/>
      <c r="I207" s="88"/>
      <c r="J207" s="47"/>
      <c r="K207" s="47"/>
      <c r="L207" s="88"/>
      <c r="M207" s="88"/>
      <c r="N207" s="88"/>
      <c r="O207" s="47"/>
      <c r="P207" s="47"/>
      <c r="Q207" s="47"/>
      <c r="R207" s="254"/>
      <c r="S207" s="254"/>
      <c r="T207" s="254"/>
      <c r="U207" s="47"/>
      <c r="V207" s="254"/>
      <c r="W207" s="254"/>
      <c r="X207" s="254"/>
      <c r="Y207" s="3"/>
      <c r="Z207" s="22"/>
    </row>
    <row r="208" spans="2:26" ht="12" customHeight="1" x14ac:dyDescent="0.2">
      <c r="B208" s="63"/>
      <c r="C208" s="196"/>
      <c r="D208" s="195" t="s">
        <v>66</v>
      </c>
      <c r="E208" s="25"/>
      <c r="F208" s="6"/>
      <c r="G208" s="178"/>
      <c r="H208" s="178"/>
      <c r="I208" s="178"/>
      <c r="J208" s="178"/>
      <c r="K208" s="178"/>
      <c r="L208" s="178"/>
      <c r="M208" s="178"/>
      <c r="N208" s="178"/>
      <c r="O208" s="178"/>
      <c r="P208" s="178"/>
      <c r="Q208" s="178"/>
      <c r="R208" s="252"/>
      <c r="S208" s="252"/>
      <c r="T208" s="252"/>
      <c r="U208" s="178"/>
      <c r="V208" s="252"/>
      <c r="W208" s="252"/>
      <c r="X208" s="252"/>
      <c r="Y208" s="6"/>
      <c r="Z208" s="64"/>
    </row>
    <row r="209" spans="2:26" ht="12" customHeight="1" x14ac:dyDescent="0.2">
      <c r="B209" s="18"/>
      <c r="C209" s="87"/>
      <c r="D209" s="38" t="s">
        <v>59</v>
      </c>
      <c r="E209" s="26"/>
      <c r="F209" s="25"/>
      <c r="G209" s="32" t="s">
        <v>109</v>
      </c>
      <c r="H209" s="28"/>
      <c r="I209" s="28"/>
      <c r="J209" s="28"/>
      <c r="K209" s="28"/>
      <c r="L209" s="32" t="s">
        <v>110</v>
      </c>
      <c r="M209" s="28"/>
      <c r="N209" s="28"/>
      <c r="O209" s="39"/>
      <c r="P209" s="39"/>
      <c r="Q209" s="40"/>
      <c r="R209" s="246" t="s">
        <v>60</v>
      </c>
      <c r="S209" s="246"/>
      <c r="T209" s="253" t="s">
        <v>61</v>
      </c>
      <c r="U209" s="74"/>
      <c r="V209" s="253"/>
      <c r="W209" s="253"/>
      <c r="X209" s="253"/>
      <c r="Y209" s="48"/>
      <c r="Z209" s="17"/>
    </row>
    <row r="210" spans="2:26" ht="12" customHeight="1" x14ac:dyDescent="0.2">
      <c r="B210" s="18"/>
      <c r="C210" s="1"/>
      <c r="D210" s="38" t="s">
        <v>62</v>
      </c>
      <c r="E210" s="32" t="s">
        <v>63</v>
      </c>
      <c r="F210" s="38"/>
      <c r="G210" s="42" t="s">
        <v>17</v>
      </c>
      <c r="H210" s="42" t="s">
        <v>18</v>
      </c>
      <c r="I210" s="42" t="s">
        <v>19</v>
      </c>
      <c r="J210" s="42" t="s">
        <v>64</v>
      </c>
      <c r="K210" s="42"/>
      <c r="L210" s="42" t="s">
        <v>17</v>
      </c>
      <c r="M210" s="42" t="s">
        <v>18</v>
      </c>
      <c r="N210" s="42" t="s">
        <v>19</v>
      </c>
      <c r="O210" s="42" t="s">
        <v>64</v>
      </c>
      <c r="P210" s="42"/>
      <c r="Q210" s="42"/>
      <c r="R210" s="244" t="s">
        <v>69</v>
      </c>
      <c r="S210" s="244" t="s">
        <v>70</v>
      </c>
      <c r="T210" s="248" t="s">
        <v>103</v>
      </c>
      <c r="U210" s="68"/>
      <c r="V210" s="248"/>
      <c r="W210" s="248"/>
      <c r="X210" s="248"/>
      <c r="Y210" s="3"/>
      <c r="Z210" s="22"/>
    </row>
    <row r="211" spans="2:26" ht="12" customHeight="1" x14ac:dyDescent="0.2">
      <c r="B211" s="18"/>
      <c r="C211" s="1">
        <v>1</v>
      </c>
      <c r="D211" s="170" t="str">
        <f>+D89</f>
        <v>A</v>
      </c>
      <c r="E211" s="171" t="str">
        <f>+E89</f>
        <v>VO5002</v>
      </c>
      <c r="F211" s="43"/>
      <c r="G211" s="171">
        <f>+G89</f>
        <v>1</v>
      </c>
      <c r="H211" s="171">
        <f t="shared" ref="H211:I211" si="218">+H89</f>
        <v>0</v>
      </c>
      <c r="I211" s="171">
        <f t="shared" si="218"/>
        <v>0</v>
      </c>
      <c r="J211" s="62">
        <f>SUM(G211:I211)</f>
        <v>1</v>
      </c>
      <c r="K211" s="42"/>
      <c r="L211" s="171">
        <f>+L89</f>
        <v>0</v>
      </c>
      <c r="M211" s="171">
        <f t="shared" ref="M211:N211" si="219">+M89</f>
        <v>0</v>
      </c>
      <c r="N211" s="171">
        <f t="shared" si="219"/>
        <v>0</v>
      </c>
      <c r="O211" s="62">
        <f>SUM(L211:N211)</f>
        <v>0</v>
      </c>
      <c r="P211" s="42"/>
      <c r="Q211" s="172" t="str">
        <f>+Q89</f>
        <v>ja</v>
      </c>
      <c r="R211" s="249">
        <f>IF(Q211="nee",0,(J211-O211)*(tab!$C$20*tab!$C$8+tab!$D$24))</f>
        <v>3935.6548849999999</v>
      </c>
      <c r="S211" s="249">
        <f>IF(AND(J211=0,O211=0),0,(G211-L211)*tab!$E$32+(H211-M211)*tab!$F$32+(I211-N211)*tab!$G$32)</f>
        <v>8852.670822</v>
      </c>
      <c r="T211" s="249">
        <f t="shared" ref="T211:T212" si="220">IF(SUM(R211:S211)&lt;0,0,SUM(R211:S211))</f>
        <v>12788.325707</v>
      </c>
      <c r="U211" s="172" t="str">
        <f>+U89</f>
        <v>ja</v>
      </c>
      <c r="V211" s="249">
        <f>IF(U211="nee",0,(J211-O211)*(tab!$C$46))</f>
        <v>1177.4100000000001</v>
      </c>
      <c r="W211" s="249">
        <f>IF(AND(J211=0,O211=0),0,(G211-L211)*tab!$G$46+(H211-M211)*tab!$H$46+(I211-N211)*tab!$I$46)</f>
        <v>575.27</v>
      </c>
      <c r="X211" s="249">
        <f>IF(SUM(V211:W211)&lt;0,0,SUM(V211:W211))</f>
        <v>1752.68</v>
      </c>
      <c r="Y211" s="3"/>
      <c r="Z211" s="22"/>
    </row>
    <row r="212" spans="2:26" ht="12" customHeight="1" x14ac:dyDescent="0.2">
      <c r="B212" s="18"/>
      <c r="C212" s="1">
        <v>2</v>
      </c>
      <c r="D212" s="170" t="str">
        <f t="shared" ref="D212:E212" si="221">+D90</f>
        <v xml:space="preserve">B </v>
      </c>
      <c r="E212" s="171" t="str">
        <f t="shared" si="221"/>
        <v>VO5301</v>
      </c>
      <c r="F212" s="43"/>
      <c r="G212" s="171">
        <f t="shared" ref="G212:I212" si="222">+G90</f>
        <v>12</v>
      </c>
      <c r="H212" s="171">
        <f t="shared" si="222"/>
        <v>0</v>
      </c>
      <c r="I212" s="171">
        <f t="shared" si="222"/>
        <v>0</v>
      </c>
      <c r="J212" s="62">
        <f t="shared" ref="J212:J222" si="223">SUM(G212:I212)</f>
        <v>12</v>
      </c>
      <c r="K212" s="42"/>
      <c r="L212" s="171">
        <f t="shared" ref="L212:N212" si="224">+L90</f>
        <v>4</v>
      </c>
      <c r="M212" s="171">
        <f t="shared" si="224"/>
        <v>0</v>
      </c>
      <c r="N212" s="171">
        <f t="shared" si="224"/>
        <v>0</v>
      </c>
      <c r="O212" s="62">
        <f t="shared" ref="O212:O240" si="225">SUM(L212:N212)</f>
        <v>4</v>
      </c>
      <c r="P212" s="42"/>
      <c r="Q212" s="172" t="str">
        <f t="shared" ref="Q212:Q240" si="226">+Q90</f>
        <v>ja</v>
      </c>
      <c r="R212" s="249">
        <f>IF(Q212="nee",0,(J212-O212)*(tab!$C$20*tab!$C$8+tab!$D$24))</f>
        <v>31485.239079999999</v>
      </c>
      <c r="S212" s="249">
        <f>IF(AND(J212=0,O212=0),0,(G212-L212)*tab!$E$32+(H212-M212)*tab!$F$32+(I212-N212)*tab!$G$32)</f>
        <v>70821.366576</v>
      </c>
      <c r="T212" s="249">
        <f t="shared" si="220"/>
        <v>102306.605656</v>
      </c>
      <c r="U212" s="172" t="str">
        <f t="shared" ref="U212:U240" si="227">+U90</f>
        <v>ja</v>
      </c>
      <c r="V212" s="249">
        <f>IF(U212="nee",0,(J212-O212)*(tab!$C$46))</f>
        <v>9419.2800000000007</v>
      </c>
      <c r="W212" s="249">
        <f>IF(AND(J212=0,O212=0),0,(G212-L212)*tab!$G$46+(H212-M212)*tab!$H$46+(I212-N212)*tab!$I$46)</f>
        <v>4602.16</v>
      </c>
      <c r="X212" s="249">
        <f t="shared" ref="X212:X240" si="228">IF(SUM(V212:W212)&lt;0,0,SUM(V212:W212))</f>
        <v>14021.44</v>
      </c>
      <c r="Y212" s="3"/>
      <c r="Z212" s="22"/>
    </row>
    <row r="213" spans="2:26" ht="12" customHeight="1" x14ac:dyDescent="0.2">
      <c r="B213" s="18"/>
      <c r="C213" s="1">
        <v>3</v>
      </c>
      <c r="D213" s="170" t="str">
        <f t="shared" ref="D213:E213" si="229">+D91</f>
        <v>C</v>
      </c>
      <c r="E213" s="171" t="str">
        <f t="shared" si="229"/>
        <v>VO5302</v>
      </c>
      <c r="F213" s="43"/>
      <c r="G213" s="171">
        <f t="shared" ref="G213:I213" si="230">+G91</f>
        <v>29</v>
      </c>
      <c r="H213" s="171">
        <f t="shared" si="230"/>
        <v>0</v>
      </c>
      <c r="I213" s="171">
        <f t="shared" si="230"/>
        <v>0</v>
      </c>
      <c r="J213" s="62">
        <f t="shared" si="223"/>
        <v>29</v>
      </c>
      <c r="K213" s="42"/>
      <c r="L213" s="171">
        <f t="shared" ref="L213:N213" si="231">+L91</f>
        <v>26</v>
      </c>
      <c r="M213" s="171">
        <f t="shared" si="231"/>
        <v>0</v>
      </c>
      <c r="N213" s="171">
        <f t="shared" si="231"/>
        <v>0</v>
      </c>
      <c r="O213" s="62">
        <f t="shared" si="225"/>
        <v>26</v>
      </c>
      <c r="P213" s="42"/>
      <c r="Q213" s="172" t="str">
        <f t="shared" si="226"/>
        <v>ja</v>
      </c>
      <c r="R213" s="249">
        <f>IF(Q213="nee",0,(J213-O213)*(tab!$C$20*tab!$C$8+tab!$D$24))</f>
        <v>11806.964655</v>
      </c>
      <c r="S213" s="249">
        <f>IF(AND(J213=0,O213=0),0,(G213-L213)*tab!$E$32+(H213-M213)*tab!$F$32+(I213-N213)*tab!$G$32)</f>
        <v>26558.012466</v>
      </c>
      <c r="T213" s="249">
        <f>IF(SUM(R213:S213)&lt;0,0,SUM(R213:S213))</f>
        <v>38364.977121000004</v>
      </c>
      <c r="U213" s="172" t="str">
        <f t="shared" si="227"/>
        <v>ja</v>
      </c>
      <c r="V213" s="249">
        <f>IF(U213="nee",0,(J213-O213)*(tab!$C$46))</f>
        <v>3532.2300000000005</v>
      </c>
      <c r="W213" s="249">
        <f>IF(AND(J213=0,O213=0),0,(G213-L213)*tab!$G$46+(H213-M213)*tab!$H$46+(I213-N213)*tab!$I$46)</f>
        <v>1725.81</v>
      </c>
      <c r="X213" s="249">
        <f t="shared" si="228"/>
        <v>5258.0400000000009</v>
      </c>
      <c r="Y213" s="3"/>
      <c r="Z213" s="22"/>
    </row>
    <row r="214" spans="2:26" ht="12" customHeight="1" x14ac:dyDescent="0.2">
      <c r="B214" s="18"/>
      <c r="C214" s="1">
        <v>4</v>
      </c>
      <c r="D214" s="170" t="str">
        <f t="shared" ref="D214:E214" si="232">+D92</f>
        <v>D</v>
      </c>
      <c r="E214" s="171" t="str">
        <f t="shared" si="232"/>
        <v>VO5303</v>
      </c>
      <c r="F214" s="43"/>
      <c r="G214" s="171">
        <f t="shared" ref="G214:I214" si="233">+G92</f>
        <v>1</v>
      </c>
      <c r="H214" s="171">
        <f t="shared" si="233"/>
        <v>0</v>
      </c>
      <c r="I214" s="171">
        <f t="shared" si="233"/>
        <v>0</v>
      </c>
      <c r="J214" s="62">
        <f t="shared" si="223"/>
        <v>1</v>
      </c>
      <c r="K214" s="42"/>
      <c r="L214" s="171">
        <f t="shared" ref="L214:N214" si="234">+L92</f>
        <v>0</v>
      </c>
      <c r="M214" s="171">
        <f t="shared" si="234"/>
        <v>0</v>
      </c>
      <c r="N214" s="171">
        <f t="shared" si="234"/>
        <v>0</v>
      </c>
      <c r="O214" s="62">
        <f t="shared" si="225"/>
        <v>0</v>
      </c>
      <c r="P214" s="42"/>
      <c r="Q214" s="172" t="str">
        <f t="shared" si="226"/>
        <v>ja</v>
      </c>
      <c r="R214" s="249">
        <f>IF(Q214="nee",0,(J214-O214)*(tab!$C$20*tab!$C$8+tab!$D$24))</f>
        <v>3935.6548849999999</v>
      </c>
      <c r="S214" s="249">
        <f>IF(AND(J214=0,O214=0),0,(G214-L214)*tab!$E$32+(H214-M214)*tab!$F$32+(I214-N214)*tab!$G$32)</f>
        <v>8852.670822</v>
      </c>
      <c r="T214" s="249">
        <f t="shared" ref="T214:T240" si="235">IF(SUM(R214:S214)&lt;0,0,SUM(R214:S214))</f>
        <v>12788.325707</v>
      </c>
      <c r="U214" s="172" t="str">
        <f t="shared" si="227"/>
        <v>ja</v>
      </c>
      <c r="V214" s="249">
        <f>IF(U214="nee",0,(J214-O214)*(tab!$C$46))</f>
        <v>1177.4100000000001</v>
      </c>
      <c r="W214" s="249">
        <f>IF(AND(J214=0,O214=0),0,(G214-L214)*tab!$G$46+(H214-M214)*tab!$H$46+(I214-N214)*tab!$I$46)</f>
        <v>575.27</v>
      </c>
      <c r="X214" s="249">
        <f t="shared" si="228"/>
        <v>1752.68</v>
      </c>
      <c r="Y214" s="3"/>
      <c r="Z214" s="22"/>
    </row>
    <row r="215" spans="2:26" ht="12" customHeight="1" x14ac:dyDescent="0.2">
      <c r="B215" s="18"/>
      <c r="C215" s="1">
        <v>5</v>
      </c>
      <c r="D215" s="170" t="str">
        <f t="shared" ref="D215:E215" si="236">+D93</f>
        <v>E</v>
      </c>
      <c r="E215" s="171" t="str">
        <f t="shared" si="236"/>
        <v>VO5305</v>
      </c>
      <c r="F215" s="43"/>
      <c r="G215" s="171">
        <f t="shared" ref="G215:I215" si="237">+G93</f>
        <v>0</v>
      </c>
      <c r="H215" s="171">
        <f t="shared" si="237"/>
        <v>0</v>
      </c>
      <c r="I215" s="171">
        <f t="shared" si="237"/>
        <v>0</v>
      </c>
      <c r="J215" s="62">
        <f t="shared" si="223"/>
        <v>0</v>
      </c>
      <c r="K215" s="42"/>
      <c r="L215" s="171">
        <f t="shared" ref="L215:N215" si="238">+L93</f>
        <v>0</v>
      </c>
      <c r="M215" s="171">
        <f t="shared" si="238"/>
        <v>0</v>
      </c>
      <c r="N215" s="171">
        <f t="shared" si="238"/>
        <v>0</v>
      </c>
      <c r="O215" s="62">
        <f t="shared" si="225"/>
        <v>0</v>
      </c>
      <c r="P215" s="42"/>
      <c r="Q215" s="172" t="str">
        <f t="shared" si="226"/>
        <v>ja</v>
      </c>
      <c r="R215" s="249">
        <f>IF(Q215="nee",0,(J215-O215)*(tab!$C$20*tab!$C$8+tab!$D$24))</f>
        <v>0</v>
      </c>
      <c r="S215" s="249">
        <f>IF(AND(J215=0,O215=0),0,(G215-L215)*tab!$E$32+(H215-M215)*tab!$F$32+(I215-N215)*tab!$G$32)</f>
        <v>0</v>
      </c>
      <c r="T215" s="249">
        <f t="shared" si="235"/>
        <v>0</v>
      </c>
      <c r="U215" s="172" t="str">
        <f t="shared" si="227"/>
        <v>ja</v>
      </c>
      <c r="V215" s="249">
        <f>IF(U215="nee",0,(J215-O215)*(tab!$C$46))</f>
        <v>0</v>
      </c>
      <c r="W215" s="249">
        <f>IF(AND(J215=0,O215=0),0,(G215-L215)*tab!$G$46+(H215-M215)*tab!$H$46+(I215-N215)*tab!$I$46)</f>
        <v>0</v>
      </c>
      <c r="X215" s="249">
        <f t="shared" si="228"/>
        <v>0</v>
      </c>
      <c r="Y215" s="3"/>
      <c r="Z215" s="22"/>
    </row>
    <row r="216" spans="2:26" ht="12" customHeight="1" x14ac:dyDescent="0.2">
      <c r="B216" s="18"/>
      <c r="C216" s="1">
        <v>6</v>
      </c>
      <c r="D216" s="170" t="str">
        <f t="shared" ref="D216:E216" si="239">+D94</f>
        <v>F</v>
      </c>
      <c r="E216" s="171" t="str">
        <f t="shared" si="239"/>
        <v>VO5307</v>
      </c>
      <c r="F216" s="43"/>
      <c r="G216" s="171">
        <f t="shared" ref="G216:I216" si="240">+G94</f>
        <v>1</v>
      </c>
      <c r="H216" s="171">
        <f t="shared" si="240"/>
        <v>0</v>
      </c>
      <c r="I216" s="171">
        <f t="shared" si="240"/>
        <v>0</v>
      </c>
      <c r="J216" s="62">
        <f t="shared" si="223"/>
        <v>1</v>
      </c>
      <c r="K216" s="42"/>
      <c r="L216" s="171">
        <f t="shared" ref="L216:N216" si="241">+L94</f>
        <v>0</v>
      </c>
      <c r="M216" s="171">
        <f t="shared" si="241"/>
        <v>0</v>
      </c>
      <c r="N216" s="171">
        <f t="shared" si="241"/>
        <v>0</v>
      </c>
      <c r="O216" s="62">
        <f t="shared" si="225"/>
        <v>0</v>
      </c>
      <c r="P216" s="42"/>
      <c r="Q216" s="172" t="str">
        <f t="shared" si="226"/>
        <v>ja</v>
      </c>
      <c r="R216" s="249">
        <f>IF(Q216="nee",0,(J216-O216)*(tab!$C$20*tab!$C$8+tab!$D$24))</f>
        <v>3935.6548849999999</v>
      </c>
      <c r="S216" s="249">
        <f>IF(AND(J216=0,O216=0),0,(G216-L216)*tab!$E$32+(H216-M216)*tab!$F$32+(I216-N216)*tab!$G$32)</f>
        <v>8852.670822</v>
      </c>
      <c r="T216" s="249">
        <f t="shared" si="235"/>
        <v>12788.325707</v>
      </c>
      <c r="U216" s="172" t="str">
        <f t="shared" si="227"/>
        <v>ja</v>
      </c>
      <c r="V216" s="249">
        <f>IF(U216="nee",0,(J216-O216)*(tab!$C$46))</f>
        <v>1177.4100000000001</v>
      </c>
      <c r="W216" s="249">
        <f>IF(AND(J216=0,O216=0),0,(G216-L216)*tab!$G$46+(H216-M216)*tab!$H$46+(I216-N216)*tab!$I$46)</f>
        <v>575.27</v>
      </c>
      <c r="X216" s="249">
        <f t="shared" si="228"/>
        <v>1752.68</v>
      </c>
      <c r="Y216" s="3"/>
      <c r="Z216" s="22"/>
    </row>
    <row r="217" spans="2:26" ht="12" customHeight="1" x14ac:dyDescent="0.2">
      <c r="B217" s="18"/>
      <c r="C217" s="1">
        <v>7</v>
      </c>
      <c r="D217" s="170" t="str">
        <f t="shared" ref="D217:E217" si="242">+D95</f>
        <v xml:space="preserve">G </v>
      </c>
      <c r="E217" s="171" t="str">
        <f t="shared" si="242"/>
        <v>VO5502</v>
      </c>
      <c r="F217" s="43"/>
      <c r="G217" s="171">
        <f t="shared" ref="G217:I217" si="243">+G95</f>
        <v>1</v>
      </c>
      <c r="H217" s="171">
        <f t="shared" si="243"/>
        <v>0</v>
      </c>
      <c r="I217" s="171">
        <f t="shared" si="243"/>
        <v>0</v>
      </c>
      <c r="J217" s="62">
        <f t="shared" si="223"/>
        <v>1</v>
      </c>
      <c r="K217" s="42"/>
      <c r="L217" s="171">
        <f t="shared" ref="L217:N217" si="244">+L95</f>
        <v>1</v>
      </c>
      <c r="M217" s="171">
        <f t="shared" si="244"/>
        <v>0</v>
      </c>
      <c r="N217" s="171">
        <f t="shared" si="244"/>
        <v>0</v>
      </c>
      <c r="O217" s="62">
        <f t="shared" si="225"/>
        <v>1</v>
      </c>
      <c r="P217" s="42"/>
      <c r="Q217" s="172" t="str">
        <f t="shared" si="226"/>
        <v>ja</v>
      </c>
      <c r="R217" s="249">
        <f>IF(Q217="nee",0,(J217-O217)*(tab!$C$20*tab!$C$8+tab!$D$24))</f>
        <v>0</v>
      </c>
      <c r="S217" s="249">
        <f>IF(AND(J217=0,O217=0),0,(G217-L217)*tab!$E$32+(H217-M217)*tab!$F$32+(I217-N217)*tab!$G$32)</f>
        <v>0</v>
      </c>
      <c r="T217" s="249">
        <f t="shared" si="235"/>
        <v>0</v>
      </c>
      <c r="U217" s="172" t="str">
        <f t="shared" si="227"/>
        <v>ja</v>
      </c>
      <c r="V217" s="249">
        <f>IF(U217="nee",0,(J217-O217)*(tab!$C$46))</f>
        <v>0</v>
      </c>
      <c r="W217" s="249">
        <f>IF(AND(J217=0,O217=0),0,(G217-L217)*tab!$G$46+(H217-M217)*tab!$H$46+(I217-N217)*tab!$I$46)</f>
        <v>0</v>
      </c>
      <c r="X217" s="249">
        <f t="shared" si="228"/>
        <v>0</v>
      </c>
      <c r="Y217" s="3"/>
      <c r="Z217" s="22"/>
    </row>
    <row r="218" spans="2:26" ht="12" customHeight="1" x14ac:dyDescent="0.2">
      <c r="B218" s="18"/>
      <c r="C218" s="1">
        <v>8</v>
      </c>
      <c r="D218" s="170" t="str">
        <f t="shared" ref="D218:E218" si="245">+D96</f>
        <v xml:space="preserve">H </v>
      </c>
      <c r="E218" s="171" t="str">
        <f t="shared" si="245"/>
        <v>VO5507</v>
      </c>
      <c r="F218" s="43"/>
      <c r="G218" s="171">
        <f t="shared" ref="G218:I218" si="246">+G96</f>
        <v>0</v>
      </c>
      <c r="H218" s="171">
        <f t="shared" si="246"/>
        <v>0</v>
      </c>
      <c r="I218" s="171">
        <f t="shared" si="246"/>
        <v>0</v>
      </c>
      <c r="J218" s="62">
        <f t="shared" si="223"/>
        <v>0</v>
      </c>
      <c r="K218" s="42"/>
      <c r="L218" s="171">
        <f t="shared" ref="L218:N218" si="247">+L96</f>
        <v>1</v>
      </c>
      <c r="M218" s="171">
        <f t="shared" si="247"/>
        <v>0</v>
      </c>
      <c r="N218" s="171">
        <f t="shared" si="247"/>
        <v>0</v>
      </c>
      <c r="O218" s="62">
        <f t="shared" si="225"/>
        <v>1</v>
      </c>
      <c r="P218" s="42"/>
      <c r="Q218" s="172" t="str">
        <f t="shared" si="226"/>
        <v>ja</v>
      </c>
      <c r="R218" s="249">
        <f>IF(Q218="nee",0,(J218-O218)*(tab!$C$20*tab!$C$8+tab!$D$24))</f>
        <v>-3935.6548849999999</v>
      </c>
      <c r="S218" s="249">
        <f>IF(AND(J218=0,O218=0),0,(G218-L218)*tab!$E$32+(H218-M218)*tab!$F$32+(I218-N218)*tab!$G$32)</f>
        <v>-8852.670822</v>
      </c>
      <c r="T218" s="249">
        <f t="shared" si="235"/>
        <v>0</v>
      </c>
      <c r="U218" s="172" t="str">
        <f t="shared" si="227"/>
        <v>ja</v>
      </c>
      <c r="V218" s="249">
        <f>IF(U218="nee",0,(J218-O218)*(tab!$C$46))</f>
        <v>-1177.4100000000001</v>
      </c>
      <c r="W218" s="249">
        <f>IF(AND(J218=0,O218=0),0,(G218-L218)*tab!$G$46+(H218-M218)*tab!$H$46+(I218-N218)*tab!$I$46)</f>
        <v>-575.27</v>
      </c>
      <c r="X218" s="249">
        <f t="shared" si="228"/>
        <v>0</v>
      </c>
      <c r="Y218" s="3"/>
      <c r="Z218" s="22"/>
    </row>
    <row r="219" spans="2:26" ht="12" customHeight="1" x14ac:dyDescent="0.2">
      <c r="B219" s="18"/>
      <c r="C219" s="1">
        <v>9</v>
      </c>
      <c r="D219" s="170" t="str">
        <f t="shared" ref="D219:E219" si="248">+D97</f>
        <v>I</v>
      </c>
      <c r="E219" s="171" t="str">
        <f t="shared" si="248"/>
        <v>VO5705</v>
      </c>
      <c r="F219" s="43"/>
      <c r="G219" s="171">
        <f t="shared" ref="G219:I219" si="249">+G97</f>
        <v>0</v>
      </c>
      <c r="H219" s="171">
        <f t="shared" si="249"/>
        <v>0</v>
      </c>
      <c r="I219" s="171">
        <f t="shared" si="249"/>
        <v>0</v>
      </c>
      <c r="J219" s="62">
        <f t="shared" si="223"/>
        <v>0</v>
      </c>
      <c r="K219" s="42"/>
      <c r="L219" s="171">
        <f t="shared" ref="L219:N219" si="250">+L97</f>
        <v>0</v>
      </c>
      <c r="M219" s="171">
        <f t="shared" si="250"/>
        <v>0</v>
      </c>
      <c r="N219" s="171">
        <f t="shared" si="250"/>
        <v>0</v>
      </c>
      <c r="O219" s="62">
        <f t="shared" si="225"/>
        <v>0</v>
      </c>
      <c r="P219" s="42"/>
      <c r="Q219" s="172" t="str">
        <f t="shared" si="226"/>
        <v>ja</v>
      </c>
      <c r="R219" s="249">
        <f>IF(Q219="nee",0,(J219-O219)*(tab!$C$20*tab!$C$8+tab!$D$24))</f>
        <v>0</v>
      </c>
      <c r="S219" s="249">
        <f>IF(AND(J219=0,O219=0),0,(G219-L219)*tab!$E$32+(H219-M219)*tab!$F$32+(I219-N219)*tab!$G$32)</f>
        <v>0</v>
      </c>
      <c r="T219" s="249">
        <f t="shared" si="235"/>
        <v>0</v>
      </c>
      <c r="U219" s="172" t="str">
        <f t="shared" si="227"/>
        <v>ja</v>
      </c>
      <c r="V219" s="249">
        <f>IF(U219="nee",0,(J219-O219)*(tab!$C$46))</f>
        <v>0</v>
      </c>
      <c r="W219" s="249">
        <f>IF(AND(J219=0,O219=0),0,(G219-L219)*tab!$G$46+(H219-M219)*tab!$H$46+(I219-N219)*tab!$I$46)</f>
        <v>0</v>
      </c>
      <c r="X219" s="249">
        <f t="shared" si="228"/>
        <v>0</v>
      </c>
      <c r="Y219" s="3"/>
      <c r="Z219" s="22"/>
    </row>
    <row r="220" spans="2:26" ht="12" customHeight="1" x14ac:dyDescent="0.2">
      <c r="B220" s="18"/>
      <c r="C220" s="1">
        <v>10</v>
      </c>
      <c r="D220" s="170">
        <f t="shared" ref="D220:E220" si="251">+D98</f>
        <v>0</v>
      </c>
      <c r="E220" s="171">
        <f t="shared" si="251"/>
        <v>0</v>
      </c>
      <c r="F220" s="43"/>
      <c r="G220" s="171">
        <f t="shared" ref="G220:I220" si="252">+G98</f>
        <v>0</v>
      </c>
      <c r="H220" s="171">
        <f t="shared" si="252"/>
        <v>0</v>
      </c>
      <c r="I220" s="171">
        <f t="shared" si="252"/>
        <v>0</v>
      </c>
      <c r="J220" s="62">
        <f t="shared" si="223"/>
        <v>0</v>
      </c>
      <c r="K220" s="42"/>
      <c r="L220" s="171">
        <f t="shared" ref="L220:N220" si="253">+L98</f>
        <v>0</v>
      </c>
      <c r="M220" s="171">
        <f t="shared" si="253"/>
        <v>0</v>
      </c>
      <c r="N220" s="171">
        <f t="shared" si="253"/>
        <v>0</v>
      </c>
      <c r="O220" s="62">
        <f t="shared" si="225"/>
        <v>0</v>
      </c>
      <c r="P220" s="42"/>
      <c r="Q220" s="172" t="str">
        <f t="shared" si="226"/>
        <v>ja</v>
      </c>
      <c r="R220" s="249">
        <f>IF(Q220="nee",0,(J220-O220)*(tab!$C$20*tab!$C$8+tab!$D$24))</f>
        <v>0</v>
      </c>
      <c r="S220" s="249">
        <f>IF(AND(J220=0,O220=0),0,(G220-L220)*tab!$E$32+(H220-M220)*tab!$F$32+(I220-N220)*tab!$G$32)</f>
        <v>0</v>
      </c>
      <c r="T220" s="249">
        <f t="shared" si="235"/>
        <v>0</v>
      </c>
      <c r="U220" s="172" t="str">
        <f t="shared" si="227"/>
        <v>ja</v>
      </c>
      <c r="V220" s="249">
        <f>IF(U220="nee",0,(J220-O220)*(tab!$C$46))</f>
        <v>0</v>
      </c>
      <c r="W220" s="249">
        <f>IF(AND(J220=0,O220=0),0,(G220-L220)*tab!$G$46+(H220-M220)*tab!$H$46+(I220-N220)*tab!$I$46)</f>
        <v>0</v>
      </c>
      <c r="X220" s="249">
        <f t="shared" si="228"/>
        <v>0</v>
      </c>
      <c r="Y220" s="3"/>
      <c r="Z220" s="22"/>
    </row>
    <row r="221" spans="2:26" ht="12" customHeight="1" x14ac:dyDescent="0.2">
      <c r="B221" s="18"/>
      <c r="C221" s="1">
        <v>11</v>
      </c>
      <c r="D221" s="170">
        <f t="shared" ref="D221:E221" si="254">+D99</f>
        <v>0</v>
      </c>
      <c r="E221" s="171">
        <f t="shared" si="254"/>
        <v>0</v>
      </c>
      <c r="F221" s="43"/>
      <c r="G221" s="171">
        <f t="shared" ref="G221:I221" si="255">+G99</f>
        <v>0</v>
      </c>
      <c r="H221" s="171">
        <f t="shared" si="255"/>
        <v>0</v>
      </c>
      <c r="I221" s="171">
        <f t="shared" si="255"/>
        <v>0</v>
      </c>
      <c r="J221" s="62">
        <f t="shared" si="223"/>
        <v>0</v>
      </c>
      <c r="K221" s="42"/>
      <c r="L221" s="171">
        <f t="shared" ref="L221:N221" si="256">+L99</f>
        <v>0</v>
      </c>
      <c r="M221" s="171">
        <f t="shared" si="256"/>
        <v>0</v>
      </c>
      <c r="N221" s="171">
        <f t="shared" si="256"/>
        <v>0</v>
      </c>
      <c r="O221" s="62">
        <f t="shared" si="225"/>
        <v>0</v>
      </c>
      <c r="P221" s="42"/>
      <c r="Q221" s="172" t="str">
        <f t="shared" si="226"/>
        <v>ja</v>
      </c>
      <c r="R221" s="249">
        <f>IF(Q221="nee",0,(J221-O221)*(tab!$C$20*tab!$C$8+tab!$D$24))</f>
        <v>0</v>
      </c>
      <c r="S221" s="249">
        <f>IF(AND(J221=0,O221=0),0,(G221-L221)*tab!$E$32+(H221-M221)*tab!$F$32+(I221-N221)*tab!$G$32)</f>
        <v>0</v>
      </c>
      <c r="T221" s="249">
        <f t="shared" si="235"/>
        <v>0</v>
      </c>
      <c r="U221" s="172" t="str">
        <f t="shared" si="227"/>
        <v>ja</v>
      </c>
      <c r="V221" s="249">
        <f>IF(U221="nee",0,(J221-O221)*(tab!$C$46))</f>
        <v>0</v>
      </c>
      <c r="W221" s="249">
        <f>IF(AND(J221=0,O221=0),0,(G221-L221)*tab!$G$46+(H221-M221)*tab!$H$46+(I221-N221)*tab!$I$46)</f>
        <v>0</v>
      </c>
      <c r="X221" s="249">
        <f t="shared" si="228"/>
        <v>0</v>
      </c>
      <c r="Y221" s="3"/>
      <c r="Z221" s="22"/>
    </row>
    <row r="222" spans="2:26" ht="12" customHeight="1" x14ac:dyDescent="0.2">
      <c r="B222" s="18"/>
      <c r="C222" s="1">
        <v>12</v>
      </c>
      <c r="D222" s="170">
        <f t="shared" ref="D222:E222" si="257">+D100</f>
        <v>0</v>
      </c>
      <c r="E222" s="171">
        <f t="shared" si="257"/>
        <v>0</v>
      </c>
      <c r="F222" s="43"/>
      <c r="G222" s="171">
        <f t="shared" ref="G222:I222" si="258">+G100</f>
        <v>0</v>
      </c>
      <c r="H222" s="171">
        <f t="shared" si="258"/>
        <v>0</v>
      </c>
      <c r="I222" s="171">
        <f t="shared" si="258"/>
        <v>0</v>
      </c>
      <c r="J222" s="62">
        <f t="shared" si="223"/>
        <v>0</v>
      </c>
      <c r="K222" s="42"/>
      <c r="L222" s="171">
        <f t="shared" ref="L222:N222" si="259">+L100</f>
        <v>0</v>
      </c>
      <c r="M222" s="171">
        <f t="shared" si="259"/>
        <v>0</v>
      </c>
      <c r="N222" s="171">
        <f t="shared" si="259"/>
        <v>0</v>
      </c>
      <c r="O222" s="62">
        <f t="shared" si="225"/>
        <v>0</v>
      </c>
      <c r="P222" s="42"/>
      <c r="Q222" s="172" t="str">
        <f t="shared" si="226"/>
        <v>ja</v>
      </c>
      <c r="R222" s="249">
        <f>IF(Q222="nee",0,(J222-O222)*(tab!$C$20*tab!$C$8+tab!$D$24))</f>
        <v>0</v>
      </c>
      <c r="S222" s="249">
        <f>IF(AND(J222=0,O222=0),0,(G222-L222)*tab!$E$32+(H222-M222)*tab!$F$32+(I222-N222)*tab!$G$32)</f>
        <v>0</v>
      </c>
      <c r="T222" s="249">
        <f t="shared" si="235"/>
        <v>0</v>
      </c>
      <c r="U222" s="172" t="str">
        <f t="shared" si="227"/>
        <v>ja</v>
      </c>
      <c r="V222" s="249">
        <f>IF(U222="nee",0,(J222-O222)*(tab!$C$46))</f>
        <v>0</v>
      </c>
      <c r="W222" s="249">
        <f>IF(AND(J222=0,O222=0),0,(G222-L222)*tab!$G$46+(H222-M222)*tab!$H$46+(I222-N222)*tab!$I$46)</f>
        <v>0</v>
      </c>
      <c r="X222" s="249">
        <f t="shared" si="228"/>
        <v>0</v>
      </c>
      <c r="Y222" s="3"/>
      <c r="Z222" s="22"/>
    </row>
    <row r="223" spans="2:26" ht="12" customHeight="1" x14ac:dyDescent="0.2">
      <c r="B223" s="18"/>
      <c r="C223" s="1">
        <v>13</v>
      </c>
      <c r="D223" s="170">
        <f t="shared" ref="D223:E223" si="260">+D101</f>
        <v>0</v>
      </c>
      <c r="E223" s="171">
        <f t="shared" si="260"/>
        <v>0</v>
      </c>
      <c r="F223" s="43"/>
      <c r="G223" s="171">
        <f t="shared" ref="G223:I223" si="261">+G101</f>
        <v>0</v>
      </c>
      <c r="H223" s="171">
        <f t="shared" si="261"/>
        <v>0</v>
      </c>
      <c r="I223" s="171">
        <f t="shared" si="261"/>
        <v>0</v>
      </c>
      <c r="J223" s="62">
        <f t="shared" ref="J223:J240" si="262">SUM(G223:I223)</f>
        <v>0</v>
      </c>
      <c r="K223" s="42"/>
      <c r="L223" s="171">
        <f t="shared" ref="L223:N223" si="263">+L101</f>
        <v>0</v>
      </c>
      <c r="M223" s="171">
        <f t="shared" si="263"/>
        <v>0</v>
      </c>
      <c r="N223" s="171">
        <f t="shared" si="263"/>
        <v>0</v>
      </c>
      <c r="O223" s="62">
        <f t="shared" si="225"/>
        <v>0</v>
      </c>
      <c r="P223" s="42"/>
      <c r="Q223" s="172" t="str">
        <f t="shared" si="226"/>
        <v>ja</v>
      </c>
      <c r="R223" s="249">
        <f>IF(Q223="nee",0,(J223-O223)*(tab!$C$20*tab!$C$8+tab!$D$24))</f>
        <v>0</v>
      </c>
      <c r="S223" s="249">
        <f>IF(AND(J223=0,O223=0),0,(G223-L223)*tab!$E$32+(H223-M223)*tab!$F$32+(I223-N223)*tab!$G$32)</f>
        <v>0</v>
      </c>
      <c r="T223" s="249">
        <f t="shared" si="235"/>
        <v>0</v>
      </c>
      <c r="U223" s="172" t="str">
        <f t="shared" si="227"/>
        <v>ja</v>
      </c>
      <c r="V223" s="249">
        <f>IF(U223="nee",0,(J223-O223)*(tab!$C$46))</f>
        <v>0</v>
      </c>
      <c r="W223" s="249">
        <f>IF(AND(J223=0,O223=0),0,(G223-L223)*tab!$G$46+(H223-M223)*tab!$H$46+(I223-N223)*tab!$I$46)</f>
        <v>0</v>
      </c>
      <c r="X223" s="249">
        <f t="shared" si="228"/>
        <v>0</v>
      </c>
      <c r="Y223" s="3"/>
      <c r="Z223" s="22"/>
    </row>
    <row r="224" spans="2:26" ht="12" customHeight="1" x14ac:dyDescent="0.2">
      <c r="B224" s="18"/>
      <c r="C224" s="1">
        <v>14</v>
      </c>
      <c r="D224" s="170">
        <f t="shared" ref="D224:E224" si="264">+D102</f>
        <v>0</v>
      </c>
      <c r="E224" s="171">
        <f t="shared" si="264"/>
        <v>0</v>
      </c>
      <c r="F224" s="43"/>
      <c r="G224" s="171">
        <f t="shared" ref="G224:I224" si="265">+G102</f>
        <v>0</v>
      </c>
      <c r="H224" s="171">
        <f t="shared" si="265"/>
        <v>0</v>
      </c>
      <c r="I224" s="171">
        <f t="shared" si="265"/>
        <v>0</v>
      </c>
      <c r="J224" s="62">
        <f t="shared" si="262"/>
        <v>0</v>
      </c>
      <c r="K224" s="42"/>
      <c r="L224" s="171">
        <f t="shared" ref="L224:N224" si="266">+L102</f>
        <v>0</v>
      </c>
      <c r="M224" s="171">
        <f t="shared" si="266"/>
        <v>0</v>
      </c>
      <c r="N224" s="171">
        <f t="shared" si="266"/>
        <v>0</v>
      </c>
      <c r="O224" s="62">
        <f t="shared" si="225"/>
        <v>0</v>
      </c>
      <c r="P224" s="42"/>
      <c r="Q224" s="172" t="str">
        <f t="shared" si="226"/>
        <v>ja</v>
      </c>
      <c r="R224" s="249">
        <f>IF(Q224="nee",0,(J224-O224)*(tab!$C$20*tab!$C$8+tab!$D$24))</f>
        <v>0</v>
      </c>
      <c r="S224" s="249">
        <f>IF(AND(J224=0,O224=0),0,(G224-L224)*tab!$E$32+(H224-M224)*tab!$F$32+(I224-N224)*tab!$G$32)</f>
        <v>0</v>
      </c>
      <c r="T224" s="249">
        <f t="shared" si="235"/>
        <v>0</v>
      </c>
      <c r="U224" s="172" t="str">
        <f t="shared" si="227"/>
        <v>ja</v>
      </c>
      <c r="V224" s="249">
        <f>IF(U224="nee",0,(J224-O224)*(tab!$C$46))</f>
        <v>0</v>
      </c>
      <c r="W224" s="249">
        <f>IF(AND(J224=0,O224=0),0,(G224-L224)*tab!$G$46+(H224-M224)*tab!$H$46+(I224-N224)*tab!$I$46)</f>
        <v>0</v>
      </c>
      <c r="X224" s="249">
        <f t="shared" si="228"/>
        <v>0</v>
      </c>
      <c r="Y224" s="3"/>
      <c r="Z224" s="22"/>
    </row>
    <row r="225" spans="2:26" ht="12" customHeight="1" x14ac:dyDescent="0.2">
      <c r="B225" s="18"/>
      <c r="C225" s="1">
        <v>15</v>
      </c>
      <c r="D225" s="170">
        <f t="shared" ref="D225:E225" si="267">+D103</f>
        <v>0</v>
      </c>
      <c r="E225" s="171">
        <f t="shared" si="267"/>
        <v>0</v>
      </c>
      <c r="F225" s="43"/>
      <c r="G225" s="171">
        <f t="shared" ref="G225:I225" si="268">+G103</f>
        <v>0</v>
      </c>
      <c r="H225" s="171">
        <f t="shared" si="268"/>
        <v>0</v>
      </c>
      <c r="I225" s="171">
        <f t="shared" si="268"/>
        <v>0</v>
      </c>
      <c r="J225" s="62">
        <f t="shared" si="262"/>
        <v>0</v>
      </c>
      <c r="K225" s="42"/>
      <c r="L225" s="171">
        <f t="shared" ref="L225:N225" si="269">+L103</f>
        <v>0</v>
      </c>
      <c r="M225" s="171">
        <f t="shared" si="269"/>
        <v>0</v>
      </c>
      <c r="N225" s="171">
        <f t="shared" si="269"/>
        <v>0</v>
      </c>
      <c r="O225" s="62">
        <f t="shared" si="225"/>
        <v>0</v>
      </c>
      <c r="P225" s="42"/>
      <c r="Q225" s="172" t="str">
        <f t="shared" si="226"/>
        <v>ja</v>
      </c>
      <c r="R225" s="249">
        <f>IF(Q225="nee",0,(J225-O225)*(tab!$C$20*tab!$C$8+tab!$D$24))</f>
        <v>0</v>
      </c>
      <c r="S225" s="249">
        <f>IF(AND(J225=0,O225=0),0,(G225-L225)*tab!$E$32+(H225-M225)*tab!$F$32+(I225-N225)*tab!$G$32)</f>
        <v>0</v>
      </c>
      <c r="T225" s="249">
        <f t="shared" si="235"/>
        <v>0</v>
      </c>
      <c r="U225" s="172" t="str">
        <f t="shared" si="227"/>
        <v>ja</v>
      </c>
      <c r="V225" s="249">
        <f>IF(U225="nee",0,(J225-O225)*(tab!$C$46))</f>
        <v>0</v>
      </c>
      <c r="W225" s="249">
        <f>IF(AND(J225=0,O225=0),0,(G225-L225)*tab!$G$46+(H225-M225)*tab!$H$46+(I225-N225)*tab!$I$46)</f>
        <v>0</v>
      </c>
      <c r="X225" s="249">
        <f t="shared" si="228"/>
        <v>0</v>
      </c>
      <c r="Y225" s="3"/>
      <c r="Z225" s="22"/>
    </row>
    <row r="226" spans="2:26" ht="12" customHeight="1" x14ac:dyDescent="0.2">
      <c r="B226" s="18"/>
      <c r="C226" s="1">
        <v>16</v>
      </c>
      <c r="D226" s="170">
        <f t="shared" ref="D226:E226" si="270">+D104</f>
        <v>0</v>
      </c>
      <c r="E226" s="171">
        <f t="shared" si="270"/>
        <v>0</v>
      </c>
      <c r="F226" s="43"/>
      <c r="G226" s="171">
        <f t="shared" ref="G226:I226" si="271">+G104</f>
        <v>0</v>
      </c>
      <c r="H226" s="171">
        <f t="shared" si="271"/>
        <v>0</v>
      </c>
      <c r="I226" s="171">
        <f t="shared" si="271"/>
        <v>0</v>
      </c>
      <c r="J226" s="62">
        <f t="shared" si="262"/>
        <v>0</v>
      </c>
      <c r="K226" s="42"/>
      <c r="L226" s="171">
        <f t="shared" ref="L226:N226" si="272">+L104</f>
        <v>0</v>
      </c>
      <c r="M226" s="171">
        <f t="shared" si="272"/>
        <v>0</v>
      </c>
      <c r="N226" s="171">
        <f t="shared" si="272"/>
        <v>0</v>
      </c>
      <c r="O226" s="62">
        <f t="shared" si="225"/>
        <v>0</v>
      </c>
      <c r="P226" s="42"/>
      <c r="Q226" s="172" t="str">
        <f t="shared" si="226"/>
        <v>ja</v>
      </c>
      <c r="R226" s="249">
        <f>IF(Q226="nee",0,(J226-O226)*(tab!$C$20*tab!$C$8+tab!$D$24))</f>
        <v>0</v>
      </c>
      <c r="S226" s="249">
        <f>IF(AND(J226=0,O226=0),0,(G226-L226)*tab!$E$32+(H226-M226)*tab!$F$32+(I226-N226)*tab!$G$32)</f>
        <v>0</v>
      </c>
      <c r="T226" s="249">
        <f t="shared" si="235"/>
        <v>0</v>
      </c>
      <c r="U226" s="172" t="str">
        <f t="shared" si="227"/>
        <v>ja</v>
      </c>
      <c r="V226" s="249">
        <f>IF(U226="nee",0,(J226-O226)*(tab!$C$46))</f>
        <v>0</v>
      </c>
      <c r="W226" s="249">
        <f>IF(AND(J226=0,O226=0),0,(G226-L226)*tab!$G$46+(H226-M226)*tab!$H$46+(I226-N226)*tab!$I$46)</f>
        <v>0</v>
      </c>
      <c r="X226" s="249">
        <f t="shared" si="228"/>
        <v>0</v>
      </c>
      <c r="Y226" s="3"/>
      <c r="Z226" s="22"/>
    </row>
    <row r="227" spans="2:26" ht="12" customHeight="1" x14ac:dyDescent="0.2">
      <c r="B227" s="18"/>
      <c r="C227" s="1">
        <v>17</v>
      </c>
      <c r="D227" s="170">
        <f t="shared" ref="D227:E227" si="273">+D105</f>
        <v>0</v>
      </c>
      <c r="E227" s="171">
        <f t="shared" si="273"/>
        <v>0</v>
      </c>
      <c r="F227" s="43"/>
      <c r="G227" s="171">
        <f t="shared" ref="G227:I227" si="274">+G105</f>
        <v>0</v>
      </c>
      <c r="H227" s="171">
        <f t="shared" si="274"/>
        <v>0</v>
      </c>
      <c r="I227" s="171">
        <f t="shared" si="274"/>
        <v>0</v>
      </c>
      <c r="J227" s="62">
        <f t="shared" si="262"/>
        <v>0</v>
      </c>
      <c r="K227" s="42"/>
      <c r="L227" s="171">
        <f t="shared" ref="L227:N227" si="275">+L105</f>
        <v>0</v>
      </c>
      <c r="M227" s="171">
        <f t="shared" si="275"/>
        <v>0</v>
      </c>
      <c r="N227" s="171">
        <f t="shared" si="275"/>
        <v>0</v>
      </c>
      <c r="O227" s="62">
        <f t="shared" si="225"/>
        <v>0</v>
      </c>
      <c r="P227" s="42"/>
      <c r="Q227" s="172" t="str">
        <f t="shared" si="226"/>
        <v>ja</v>
      </c>
      <c r="R227" s="249">
        <f>IF(Q227="nee",0,(J227-O227)*(tab!$C$20*tab!$C$8+tab!$D$24))</f>
        <v>0</v>
      </c>
      <c r="S227" s="249">
        <f>IF(AND(J227=0,O227=0),0,(G227-L227)*tab!$E$32+(H227-M227)*tab!$F$32+(I227-N227)*tab!$G$32)</f>
        <v>0</v>
      </c>
      <c r="T227" s="249">
        <f t="shared" si="235"/>
        <v>0</v>
      </c>
      <c r="U227" s="172" t="str">
        <f t="shared" si="227"/>
        <v>ja</v>
      </c>
      <c r="V227" s="249">
        <f>IF(U227="nee",0,(J227-O227)*(tab!$C$46))</f>
        <v>0</v>
      </c>
      <c r="W227" s="249">
        <f>IF(AND(J227=0,O227=0),0,(G227-L227)*tab!$G$46+(H227-M227)*tab!$H$46+(I227-N227)*tab!$I$46)</f>
        <v>0</v>
      </c>
      <c r="X227" s="249">
        <f t="shared" si="228"/>
        <v>0</v>
      </c>
      <c r="Y227" s="3"/>
      <c r="Z227" s="22"/>
    </row>
    <row r="228" spans="2:26" ht="12" customHeight="1" x14ac:dyDescent="0.2">
      <c r="B228" s="18"/>
      <c r="C228" s="1">
        <v>18</v>
      </c>
      <c r="D228" s="170">
        <f t="shared" ref="D228:E228" si="276">+D106</f>
        <v>0</v>
      </c>
      <c r="E228" s="171">
        <f t="shared" si="276"/>
        <v>0</v>
      </c>
      <c r="F228" s="43"/>
      <c r="G228" s="171">
        <f t="shared" ref="G228:I228" si="277">+G106</f>
        <v>0</v>
      </c>
      <c r="H228" s="171">
        <f t="shared" si="277"/>
        <v>0</v>
      </c>
      <c r="I228" s="171">
        <f t="shared" si="277"/>
        <v>0</v>
      </c>
      <c r="J228" s="62">
        <f t="shared" si="262"/>
        <v>0</v>
      </c>
      <c r="K228" s="42"/>
      <c r="L228" s="171">
        <f t="shared" ref="L228:N228" si="278">+L106</f>
        <v>0</v>
      </c>
      <c r="M228" s="171">
        <f t="shared" si="278"/>
        <v>0</v>
      </c>
      <c r="N228" s="171">
        <f t="shared" si="278"/>
        <v>0</v>
      </c>
      <c r="O228" s="62">
        <f t="shared" si="225"/>
        <v>0</v>
      </c>
      <c r="P228" s="42"/>
      <c r="Q228" s="172" t="str">
        <f t="shared" si="226"/>
        <v>ja</v>
      </c>
      <c r="R228" s="249">
        <f>IF(Q228="nee",0,(J228-O228)*(tab!$C$20*tab!$C$8+tab!$D$24))</f>
        <v>0</v>
      </c>
      <c r="S228" s="249">
        <f>IF(AND(J228=0,O228=0),0,(G228-L228)*tab!$E$32+(H228-M228)*tab!$F$32+(I228-N228)*tab!$G$32)</f>
        <v>0</v>
      </c>
      <c r="T228" s="249">
        <f t="shared" si="235"/>
        <v>0</v>
      </c>
      <c r="U228" s="172" t="str">
        <f t="shared" si="227"/>
        <v>ja</v>
      </c>
      <c r="V228" s="249">
        <f>IF(U228="nee",0,(J228-O228)*(tab!$C$46))</f>
        <v>0</v>
      </c>
      <c r="W228" s="249">
        <f>IF(AND(J228=0,O228=0),0,(G228-L228)*tab!$G$46+(H228-M228)*tab!$H$46+(I228-N228)*tab!$I$46)</f>
        <v>0</v>
      </c>
      <c r="X228" s="249">
        <f t="shared" si="228"/>
        <v>0</v>
      </c>
      <c r="Y228" s="3"/>
      <c r="Z228" s="22"/>
    </row>
    <row r="229" spans="2:26" ht="12" customHeight="1" x14ac:dyDescent="0.2">
      <c r="B229" s="18"/>
      <c r="C229" s="1">
        <v>19</v>
      </c>
      <c r="D229" s="170">
        <f t="shared" ref="D229:E229" si="279">+D107</f>
        <v>0</v>
      </c>
      <c r="E229" s="171">
        <f t="shared" si="279"/>
        <v>0</v>
      </c>
      <c r="F229" s="43"/>
      <c r="G229" s="171">
        <f t="shared" ref="G229:I229" si="280">+G107</f>
        <v>0</v>
      </c>
      <c r="H229" s="171">
        <f t="shared" si="280"/>
        <v>0</v>
      </c>
      <c r="I229" s="171">
        <f t="shared" si="280"/>
        <v>0</v>
      </c>
      <c r="J229" s="62">
        <f t="shared" si="262"/>
        <v>0</v>
      </c>
      <c r="K229" s="42"/>
      <c r="L229" s="171">
        <f t="shared" ref="L229:N229" si="281">+L107</f>
        <v>0</v>
      </c>
      <c r="M229" s="171">
        <f t="shared" si="281"/>
        <v>0</v>
      </c>
      <c r="N229" s="171">
        <f t="shared" si="281"/>
        <v>0</v>
      </c>
      <c r="O229" s="62">
        <f t="shared" si="225"/>
        <v>0</v>
      </c>
      <c r="P229" s="42"/>
      <c r="Q229" s="172" t="str">
        <f t="shared" si="226"/>
        <v>ja</v>
      </c>
      <c r="R229" s="249">
        <f>IF(Q229="nee",0,(J229-O229)*(tab!$C$20*tab!$C$8+tab!$D$24))</f>
        <v>0</v>
      </c>
      <c r="S229" s="249">
        <f>IF(AND(J229=0,O229=0),0,(G229-L229)*tab!$E$32+(H229-M229)*tab!$F$32+(I229-N229)*tab!$G$32)</f>
        <v>0</v>
      </c>
      <c r="T229" s="249">
        <f t="shared" si="235"/>
        <v>0</v>
      </c>
      <c r="U229" s="172" t="str">
        <f t="shared" si="227"/>
        <v>ja</v>
      </c>
      <c r="V229" s="249">
        <f>IF(U229="nee",0,(J229-O229)*(tab!$C$46))</f>
        <v>0</v>
      </c>
      <c r="W229" s="249">
        <f>IF(AND(J229=0,O229=0),0,(G229-L229)*tab!$G$46+(H229-M229)*tab!$H$46+(I229-N229)*tab!$I$46)</f>
        <v>0</v>
      </c>
      <c r="X229" s="249">
        <f t="shared" si="228"/>
        <v>0</v>
      </c>
      <c r="Y229" s="3"/>
      <c r="Z229" s="22"/>
    </row>
    <row r="230" spans="2:26" ht="12" customHeight="1" x14ac:dyDescent="0.2">
      <c r="B230" s="18"/>
      <c r="C230" s="1">
        <v>20</v>
      </c>
      <c r="D230" s="170">
        <f t="shared" ref="D230:E230" si="282">+D108</f>
        <v>0</v>
      </c>
      <c r="E230" s="171">
        <f t="shared" si="282"/>
        <v>0</v>
      </c>
      <c r="F230" s="43"/>
      <c r="G230" s="171">
        <f t="shared" ref="G230:I230" si="283">+G108</f>
        <v>0</v>
      </c>
      <c r="H230" s="171">
        <f t="shared" si="283"/>
        <v>0</v>
      </c>
      <c r="I230" s="171">
        <f t="shared" si="283"/>
        <v>0</v>
      </c>
      <c r="J230" s="62">
        <f t="shared" si="262"/>
        <v>0</v>
      </c>
      <c r="K230" s="42"/>
      <c r="L230" s="171">
        <f t="shared" ref="L230:N230" si="284">+L108</f>
        <v>0</v>
      </c>
      <c r="M230" s="171">
        <f t="shared" si="284"/>
        <v>0</v>
      </c>
      <c r="N230" s="171">
        <f t="shared" si="284"/>
        <v>0</v>
      </c>
      <c r="O230" s="62">
        <f t="shared" si="225"/>
        <v>0</v>
      </c>
      <c r="P230" s="42"/>
      <c r="Q230" s="172" t="str">
        <f t="shared" si="226"/>
        <v>ja</v>
      </c>
      <c r="R230" s="249">
        <f>IF(Q230="nee",0,(J230-O230)*(tab!$C$20*tab!$C$8+tab!$D$24))</f>
        <v>0</v>
      </c>
      <c r="S230" s="249">
        <f>IF(AND(J230=0,O230=0),0,(G230-L230)*tab!$E$32+(H230-M230)*tab!$F$32+(I230-N230)*tab!$G$32)</f>
        <v>0</v>
      </c>
      <c r="T230" s="249">
        <f t="shared" si="235"/>
        <v>0</v>
      </c>
      <c r="U230" s="172" t="str">
        <f t="shared" si="227"/>
        <v>ja</v>
      </c>
      <c r="V230" s="249">
        <f>IF(U230="nee",0,(J230-O230)*(tab!$C$46))</f>
        <v>0</v>
      </c>
      <c r="W230" s="249">
        <f>IF(AND(J230=0,O230=0),0,(G230-L230)*tab!$G$46+(H230-M230)*tab!$H$46+(I230-N230)*tab!$I$46)</f>
        <v>0</v>
      </c>
      <c r="X230" s="249">
        <f t="shared" si="228"/>
        <v>0</v>
      </c>
      <c r="Y230" s="3"/>
      <c r="Z230" s="22"/>
    </row>
    <row r="231" spans="2:26" ht="12" customHeight="1" x14ac:dyDescent="0.2">
      <c r="B231" s="18"/>
      <c r="C231" s="1">
        <v>21</v>
      </c>
      <c r="D231" s="170">
        <f t="shared" ref="D231:E231" si="285">+D109</f>
        <v>0</v>
      </c>
      <c r="E231" s="171">
        <f t="shared" si="285"/>
        <v>0</v>
      </c>
      <c r="F231" s="43"/>
      <c r="G231" s="171">
        <f t="shared" ref="G231:I231" si="286">+G109</f>
        <v>0</v>
      </c>
      <c r="H231" s="171">
        <f t="shared" si="286"/>
        <v>0</v>
      </c>
      <c r="I231" s="171">
        <f t="shared" si="286"/>
        <v>0</v>
      </c>
      <c r="J231" s="62">
        <f t="shared" si="262"/>
        <v>0</v>
      </c>
      <c r="K231" s="42"/>
      <c r="L231" s="171">
        <f t="shared" ref="L231:N231" si="287">+L109</f>
        <v>0</v>
      </c>
      <c r="M231" s="171">
        <f t="shared" si="287"/>
        <v>0</v>
      </c>
      <c r="N231" s="171">
        <f t="shared" si="287"/>
        <v>0</v>
      </c>
      <c r="O231" s="62">
        <f t="shared" si="225"/>
        <v>0</v>
      </c>
      <c r="P231" s="42"/>
      <c r="Q231" s="172" t="str">
        <f t="shared" si="226"/>
        <v>ja</v>
      </c>
      <c r="R231" s="249">
        <f>IF(Q231="nee",0,(J231-O231)*(tab!$C$20*tab!$C$8+tab!$D$24))</f>
        <v>0</v>
      </c>
      <c r="S231" s="249">
        <f>IF(AND(J231=0,O231=0),0,(G231-L231)*tab!$E$32+(H231-M231)*tab!$F$32+(I231-N231)*tab!$G$32)</f>
        <v>0</v>
      </c>
      <c r="T231" s="249">
        <f t="shared" si="235"/>
        <v>0</v>
      </c>
      <c r="U231" s="172" t="str">
        <f t="shared" si="227"/>
        <v>ja</v>
      </c>
      <c r="V231" s="249">
        <f>IF(U231="nee",0,(J231-O231)*(tab!$C$46))</f>
        <v>0</v>
      </c>
      <c r="W231" s="249">
        <f>IF(AND(J231=0,O231=0),0,(G231-L231)*tab!$G$46+(H231-M231)*tab!$H$46+(I231-N231)*tab!$I$46)</f>
        <v>0</v>
      </c>
      <c r="X231" s="249">
        <f t="shared" si="228"/>
        <v>0</v>
      </c>
      <c r="Y231" s="3"/>
      <c r="Z231" s="22"/>
    </row>
    <row r="232" spans="2:26" ht="12" customHeight="1" x14ac:dyDescent="0.2">
      <c r="B232" s="18"/>
      <c r="C232" s="1">
        <v>22</v>
      </c>
      <c r="D232" s="170">
        <f t="shared" ref="D232:E232" si="288">+D110</f>
        <v>0</v>
      </c>
      <c r="E232" s="171">
        <f t="shared" si="288"/>
        <v>0</v>
      </c>
      <c r="F232" s="43"/>
      <c r="G232" s="171">
        <f t="shared" ref="G232:I232" si="289">+G110</f>
        <v>0</v>
      </c>
      <c r="H232" s="171">
        <f t="shared" si="289"/>
        <v>0</v>
      </c>
      <c r="I232" s="171">
        <f t="shared" si="289"/>
        <v>0</v>
      </c>
      <c r="J232" s="62">
        <f t="shared" si="262"/>
        <v>0</v>
      </c>
      <c r="K232" s="42"/>
      <c r="L232" s="171">
        <f t="shared" ref="L232:N232" si="290">+L110</f>
        <v>0</v>
      </c>
      <c r="M232" s="171">
        <f t="shared" si="290"/>
        <v>0</v>
      </c>
      <c r="N232" s="171">
        <f t="shared" si="290"/>
        <v>0</v>
      </c>
      <c r="O232" s="62">
        <f t="shared" si="225"/>
        <v>0</v>
      </c>
      <c r="P232" s="42"/>
      <c r="Q232" s="172" t="str">
        <f t="shared" si="226"/>
        <v>ja</v>
      </c>
      <c r="R232" s="249">
        <f>IF(Q232="nee",0,(J232-O232)*(tab!$C$20*tab!$C$8+tab!$D$24))</f>
        <v>0</v>
      </c>
      <c r="S232" s="249">
        <f>IF(AND(J232=0,O232=0),0,(G232-L232)*tab!$E$32+(H232-M232)*tab!$F$32+(I232-N232)*tab!$G$32)</f>
        <v>0</v>
      </c>
      <c r="T232" s="249">
        <f t="shared" si="235"/>
        <v>0</v>
      </c>
      <c r="U232" s="172" t="str">
        <f t="shared" si="227"/>
        <v>ja</v>
      </c>
      <c r="V232" s="249">
        <f>IF(U232="nee",0,(J232-O232)*(tab!$C$46))</f>
        <v>0</v>
      </c>
      <c r="W232" s="249">
        <f>IF(AND(J232=0,O232=0),0,(G232-L232)*tab!$G$46+(H232-M232)*tab!$H$46+(I232-N232)*tab!$I$46)</f>
        <v>0</v>
      </c>
      <c r="X232" s="249">
        <f t="shared" si="228"/>
        <v>0</v>
      </c>
      <c r="Y232" s="3"/>
      <c r="Z232" s="22"/>
    </row>
    <row r="233" spans="2:26" ht="12" customHeight="1" x14ac:dyDescent="0.2">
      <c r="B233" s="18"/>
      <c r="C233" s="1">
        <v>23</v>
      </c>
      <c r="D233" s="170">
        <f t="shared" ref="D233:E233" si="291">+D111</f>
        <v>0</v>
      </c>
      <c r="E233" s="171">
        <f t="shared" si="291"/>
        <v>0</v>
      </c>
      <c r="F233" s="43"/>
      <c r="G233" s="171">
        <f t="shared" ref="G233:I233" si="292">+G111</f>
        <v>0</v>
      </c>
      <c r="H233" s="171">
        <f t="shared" si="292"/>
        <v>0</v>
      </c>
      <c r="I233" s="171">
        <f t="shared" si="292"/>
        <v>0</v>
      </c>
      <c r="J233" s="62">
        <f t="shared" si="262"/>
        <v>0</v>
      </c>
      <c r="K233" s="42"/>
      <c r="L233" s="171">
        <f t="shared" ref="L233:N233" si="293">+L111</f>
        <v>0</v>
      </c>
      <c r="M233" s="171">
        <f t="shared" si="293"/>
        <v>0</v>
      </c>
      <c r="N233" s="171">
        <f t="shared" si="293"/>
        <v>0</v>
      </c>
      <c r="O233" s="62">
        <f t="shared" si="225"/>
        <v>0</v>
      </c>
      <c r="P233" s="42"/>
      <c r="Q233" s="172" t="str">
        <f t="shared" si="226"/>
        <v>ja</v>
      </c>
      <c r="R233" s="249">
        <f>IF(Q233="nee",0,(J233-O233)*(tab!$C$20*tab!$C$8+tab!$D$24))</f>
        <v>0</v>
      </c>
      <c r="S233" s="249">
        <f>IF(AND(J233=0,O233=0),0,(G233-L233)*tab!$E$32+(H233-M233)*tab!$F$32+(I233-N233)*tab!$G$32)</f>
        <v>0</v>
      </c>
      <c r="T233" s="249">
        <f t="shared" si="235"/>
        <v>0</v>
      </c>
      <c r="U233" s="172" t="str">
        <f t="shared" si="227"/>
        <v>ja</v>
      </c>
      <c r="V233" s="249">
        <f>IF(U233="nee",0,(J233-O233)*(tab!$C$46))</f>
        <v>0</v>
      </c>
      <c r="W233" s="249">
        <f>IF(AND(J233=0,O233=0),0,(G233-L233)*tab!$G$46+(H233-M233)*tab!$H$46+(I233-N233)*tab!$I$46)</f>
        <v>0</v>
      </c>
      <c r="X233" s="249">
        <f t="shared" si="228"/>
        <v>0</v>
      </c>
      <c r="Y233" s="3"/>
      <c r="Z233" s="22"/>
    </row>
    <row r="234" spans="2:26" ht="12" customHeight="1" x14ac:dyDescent="0.2">
      <c r="B234" s="18"/>
      <c r="C234" s="1">
        <v>24</v>
      </c>
      <c r="D234" s="170">
        <f t="shared" ref="D234:E234" si="294">+D112</f>
        <v>0</v>
      </c>
      <c r="E234" s="171">
        <f t="shared" si="294"/>
        <v>0</v>
      </c>
      <c r="F234" s="43"/>
      <c r="G234" s="171">
        <f t="shared" ref="G234:I234" si="295">+G112</f>
        <v>0</v>
      </c>
      <c r="H234" s="171">
        <f t="shared" si="295"/>
        <v>0</v>
      </c>
      <c r="I234" s="171">
        <f t="shared" si="295"/>
        <v>0</v>
      </c>
      <c r="J234" s="62">
        <f t="shared" si="262"/>
        <v>0</v>
      </c>
      <c r="K234" s="42"/>
      <c r="L234" s="171">
        <f t="shared" ref="L234:N234" si="296">+L112</f>
        <v>0</v>
      </c>
      <c r="M234" s="171">
        <f t="shared" si="296"/>
        <v>0</v>
      </c>
      <c r="N234" s="171">
        <f t="shared" si="296"/>
        <v>0</v>
      </c>
      <c r="O234" s="62">
        <f t="shared" si="225"/>
        <v>0</v>
      </c>
      <c r="P234" s="42"/>
      <c r="Q234" s="172" t="str">
        <f t="shared" si="226"/>
        <v>ja</v>
      </c>
      <c r="R234" s="249">
        <f>IF(Q234="nee",0,(J234-O234)*(tab!$C$20*tab!$C$8+tab!$D$24))</f>
        <v>0</v>
      </c>
      <c r="S234" s="249">
        <f>IF(AND(J234=0,O234=0),0,(G234-L234)*tab!$E$32+(H234-M234)*tab!$F$32+(I234-N234)*tab!$G$32)</f>
        <v>0</v>
      </c>
      <c r="T234" s="249">
        <f t="shared" si="235"/>
        <v>0</v>
      </c>
      <c r="U234" s="172" t="str">
        <f t="shared" si="227"/>
        <v>ja</v>
      </c>
      <c r="V234" s="249">
        <f>IF(U234="nee",0,(J234-O234)*(tab!$C$46))</f>
        <v>0</v>
      </c>
      <c r="W234" s="249">
        <f>IF(AND(J234=0,O234=0),0,(G234-L234)*tab!$G$46+(H234-M234)*tab!$H$46+(I234-N234)*tab!$I$46)</f>
        <v>0</v>
      </c>
      <c r="X234" s="249">
        <f t="shared" si="228"/>
        <v>0</v>
      </c>
      <c r="Y234" s="3"/>
      <c r="Z234" s="22"/>
    </row>
    <row r="235" spans="2:26" ht="12" customHeight="1" x14ac:dyDescent="0.2">
      <c r="B235" s="18"/>
      <c r="C235" s="1">
        <v>25</v>
      </c>
      <c r="D235" s="170">
        <f t="shared" ref="D235:E235" si="297">+D113</f>
        <v>0</v>
      </c>
      <c r="E235" s="171">
        <f t="shared" si="297"/>
        <v>0</v>
      </c>
      <c r="F235" s="43"/>
      <c r="G235" s="171">
        <f t="shared" ref="G235:I235" si="298">+G113</f>
        <v>0</v>
      </c>
      <c r="H235" s="171">
        <f t="shared" si="298"/>
        <v>0</v>
      </c>
      <c r="I235" s="171">
        <f t="shared" si="298"/>
        <v>0</v>
      </c>
      <c r="J235" s="62">
        <f t="shared" si="262"/>
        <v>0</v>
      </c>
      <c r="K235" s="42"/>
      <c r="L235" s="171">
        <f t="shared" ref="L235:N235" si="299">+L113</f>
        <v>0</v>
      </c>
      <c r="M235" s="171">
        <f t="shared" si="299"/>
        <v>0</v>
      </c>
      <c r="N235" s="171">
        <f t="shared" si="299"/>
        <v>0</v>
      </c>
      <c r="O235" s="62">
        <f t="shared" si="225"/>
        <v>0</v>
      </c>
      <c r="P235" s="42"/>
      <c r="Q235" s="172" t="str">
        <f t="shared" si="226"/>
        <v>ja</v>
      </c>
      <c r="R235" s="249">
        <f>IF(Q235="nee",0,(J235-O235)*(tab!$C$20*tab!$C$8+tab!$D$24))</f>
        <v>0</v>
      </c>
      <c r="S235" s="249">
        <f>IF(AND(J235=0,O235=0),0,(G235-L235)*tab!$E$32+(H235-M235)*tab!$F$32+(I235-N235)*tab!$G$32)</f>
        <v>0</v>
      </c>
      <c r="T235" s="249">
        <f t="shared" si="235"/>
        <v>0</v>
      </c>
      <c r="U235" s="172" t="str">
        <f t="shared" si="227"/>
        <v>ja</v>
      </c>
      <c r="V235" s="249">
        <f>IF(U235="nee",0,(J235-O235)*(tab!$C$46))</f>
        <v>0</v>
      </c>
      <c r="W235" s="249">
        <f>IF(AND(J235=0,O235=0),0,(G235-L235)*tab!$G$46+(H235-M235)*tab!$H$46+(I235-N235)*tab!$I$46)</f>
        <v>0</v>
      </c>
      <c r="X235" s="249">
        <f t="shared" si="228"/>
        <v>0</v>
      </c>
      <c r="Y235" s="3"/>
      <c r="Z235" s="22"/>
    </row>
    <row r="236" spans="2:26" ht="12" customHeight="1" x14ac:dyDescent="0.2">
      <c r="B236" s="18"/>
      <c r="C236" s="1">
        <v>26</v>
      </c>
      <c r="D236" s="170">
        <f t="shared" ref="D236:E236" si="300">+D114</f>
        <v>0</v>
      </c>
      <c r="E236" s="171">
        <f t="shared" si="300"/>
        <v>0</v>
      </c>
      <c r="F236" s="43"/>
      <c r="G236" s="171">
        <f t="shared" ref="G236:I236" si="301">+G114</f>
        <v>0</v>
      </c>
      <c r="H236" s="171">
        <f t="shared" si="301"/>
        <v>0</v>
      </c>
      <c r="I236" s="171">
        <f t="shared" si="301"/>
        <v>0</v>
      </c>
      <c r="J236" s="62">
        <f t="shared" si="262"/>
        <v>0</v>
      </c>
      <c r="K236" s="42"/>
      <c r="L236" s="171">
        <f t="shared" ref="L236:N236" si="302">+L114</f>
        <v>0</v>
      </c>
      <c r="M236" s="171">
        <f t="shared" si="302"/>
        <v>0</v>
      </c>
      <c r="N236" s="171">
        <f t="shared" si="302"/>
        <v>0</v>
      </c>
      <c r="O236" s="62">
        <f t="shared" si="225"/>
        <v>0</v>
      </c>
      <c r="P236" s="42"/>
      <c r="Q236" s="172" t="str">
        <f t="shared" si="226"/>
        <v>ja</v>
      </c>
      <c r="R236" s="249">
        <f>IF(Q236="nee",0,(J236-O236)*(tab!$C$20*tab!$C$8+tab!$D$24))</f>
        <v>0</v>
      </c>
      <c r="S236" s="249">
        <f>IF(AND(J236=0,O236=0),0,(G236-L236)*tab!$E$32+(H236-M236)*tab!$F$32+(I236-N236)*tab!$G$32)</f>
        <v>0</v>
      </c>
      <c r="T236" s="249">
        <f t="shared" si="235"/>
        <v>0</v>
      </c>
      <c r="U236" s="172" t="str">
        <f t="shared" si="227"/>
        <v>ja</v>
      </c>
      <c r="V236" s="249">
        <f>IF(U236="nee",0,(J236-O236)*(tab!$C$46))</f>
        <v>0</v>
      </c>
      <c r="W236" s="249">
        <f>IF(AND(J236=0,O236=0),0,(G236-L236)*tab!$G$46+(H236-M236)*tab!$H$46+(I236-N236)*tab!$I$46)</f>
        <v>0</v>
      </c>
      <c r="X236" s="249">
        <f t="shared" si="228"/>
        <v>0</v>
      </c>
      <c r="Y236" s="3"/>
      <c r="Z236" s="22"/>
    </row>
    <row r="237" spans="2:26" ht="12" customHeight="1" x14ac:dyDescent="0.2">
      <c r="B237" s="18"/>
      <c r="C237" s="1">
        <v>27</v>
      </c>
      <c r="D237" s="170">
        <f t="shared" ref="D237:E237" si="303">+D115</f>
        <v>0</v>
      </c>
      <c r="E237" s="171">
        <f t="shared" si="303"/>
        <v>0</v>
      </c>
      <c r="F237" s="43"/>
      <c r="G237" s="171">
        <f t="shared" ref="G237:I237" si="304">+G115</f>
        <v>0</v>
      </c>
      <c r="H237" s="171">
        <f t="shared" si="304"/>
        <v>0</v>
      </c>
      <c r="I237" s="171">
        <f t="shared" si="304"/>
        <v>0</v>
      </c>
      <c r="J237" s="62">
        <f t="shared" si="262"/>
        <v>0</v>
      </c>
      <c r="K237" s="42"/>
      <c r="L237" s="171">
        <f t="shared" ref="L237:N237" si="305">+L115</f>
        <v>0</v>
      </c>
      <c r="M237" s="171">
        <f t="shared" si="305"/>
        <v>0</v>
      </c>
      <c r="N237" s="171">
        <f t="shared" si="305"/>
        <v>0</v>
      </c>
      <c r="O237" s="62">
        <f t="shared" si="225"/>
        <v>0</v>
      </c>
      <c r="P237" s="42"/>
      <c r="Q237" s="172" t="str">
        <f t="shared" si="226"/>
        <v>ja</v>
      </c>
      <c r="R237" s="249">
        <f>IF(Q237="nee",0,(J237-O237)*(tab!$C$20*tab!$C$8+tab!$D$24))</f>
        <v>0</v>
      </c>
      <c r="S237" s="249">
        <f>IF(AND(J237=0,O237=0),0,(G237-L237)*tab!$E$32+(H237-M237)*tab!$F$32+(I237-N237)*tab!$G$32)</f>
        <v>0</v>
      </c>
      <c r="T237" s="249">
        <f t="shared" si="235"/>
        <v>0</v>
      </c>
      <c r="U237" s="172" t="str">
        <f t="shared" si="227"/>
        <v>ja</v>
      </c>
      <c r="V237" s="249">
        <f>IF(U237="nee",0,(J237-O237)*(tab!$C$46))</f>
        <v>0</v>
      </c>
      <c r="W237" s="249">
        <f>IF(AND(J237=0,O237=0),0,(G237-L237)*tab!$G$46+(H237-M237)*tab!$H$46+(I237-N237)*tab!$I$46)</f>
        <v>0</v>
      </c>
      <c r="X237" s="249">
        <f t="shared" si="228"/>
        <v>0</v>
      </c>
      <c r="Y237" s="3"/>
      <c r="Z237" s="22"/>
    </row>
    <row r="238" spans="2:26" ht="12" customHeight="1" x14ac:dyDescent="0.2">
      <c r="B238" s="18"/>
      <c r="C238" s="1">
        <v>28</v>
      </c>
      <c r="D238" s="170">
        <f t="shared" ref="D238:E238" si="306">+D116</f>
        <v>0</v>
      </c>
      <c r="E238" s="171">
        <f t="shared" si="306"/>
        <v>0</v>
      </c>
      <c r="F238" s="43"/>
      <c r="G238" s="171">
        <f t="shared" ref="G238:I238" si="307">+G116</f>
        <v>0</v>
      </c>
      <c r="H238" s="171">
        <f t="shared" si="307"/>
        <v>0</v>
      </c>
      <c r="I238" s="171">
        <f t="shared" si="307"/>
        <v>0</v>
      </c>
      <c r="J238" s="62">
        <f t="shared" si="262"/>
        <v>0</v>
      </c>
      <c r="K238" s="42"/>
      <c r="L238" s="171">
        <f t="shared" ref="L238:N238" si="308">+L116</f>
        <v>0</v>
      </c>
      <c r="M238" s="171">
        <f t="shared" si="308"/>
        <v>0</v>
      </c>
      <c r="N238" s="171">
        <f t="shared" si="308"/>
        <v>0</v>
      </c>
      <c r="O238" s="62">
        <f t="shared" si="225"/>
        <v>0</v>
      </c>
      <c r="P238" s="42"/>
      <c r="Q238" s="172" t="str">
        <f t="shared" si="226"/>
        <v>ja</v>
      </c>
      <c r="R238" s="249">
        <f>IF(Q238="nee",0,(J238-O238)*(tab!$C$20*tab!$C$8+tab!$D$24))</f>
        <v>0</v>
      </c>
      <c r="S238" s="249">
        <f>IF(AND(J238=0,O238=0),0,(G238-L238)*tab!$E$32+(H238-M238)*tab!$F$32+(I238-N238)*tab!$G$32)</f>
        <v>0</v>
      </c>
      <c r="T238" s="249">
        <f t="shared" si="235"/>
        <v>0</v>
      </c>
      <c r="U238" s="172" t="str">
        <f t="shared" si="227"/>
        <v>ja</v>
      </c>
      <c r="V238" s="249">
        <f>IF(U238="nee",0,(J238-O238)*(tab!$C$46))</f>
        <v>0</v>
      </c>
      <c r="W238" s="249">
        <f>IF(AND(J238=0,O238=0),0,(G238-L238)*tab!$G$46+(H238-M238)*tab!$H$46+(I238-N238)*tab!$I$46)</f>
        <v>0</v>
      </c>
      <c r="X238" s="249">
        <f t="shared" si="228"/>
        <v>0</v>
      </c>
      <c r="Y238" s="3"/>
      <c r="Z238" s="22"/>
    </row>
    <row r="239" spans="2:26" ht="12" customHeight="1" x14ac:dyDescent="0.2">
      <c r="B239" s="18"/>
      <c r="C239" s="1">
        <v>29</v>
      </c>
      <c r="D239" s="170">
        <f t="shared" ref="D239:E239" si="309">+D117</f>
        <v>0</v>
      </c>
      <c r="E239" s="171">
        <f t="shared" si="309"/>
        <v>0</v>
      </c>
      <c r="F239" s="43"/>
      <c r="G239" s="171">
        <f t="shared" ref="G239:I239" si="310">+G117</f>
        <v>0</v>
      </c>
      <c r="H239" s="171">
        <f t="shared" si="310"/>
        <v>0</v>
      </c>
      <c r="I239" s="171">
        <f t="shared" si="310"/>
        <v>0</v>
      </c>
      <c r="J239" s="62">
        <f t="shared" si="262"/>
        <v>0</v>
      </c>
      <c r="K239" s="42"/>
      <c r="L239" s="171">
        <f t="shared" ref="L239:N239" si="311">+L117</f>
        <v>0</v>
      </c>
      <c r="M239" s="171">
        <f t="shared" si="311"/>
        <v>0</v>
      </c>
      <c r="N239" s="171">
        <f t="shared" si="311"/>
        <v>0</v>
      </c>
      <c r="O239" s="62">
        <f t="shared" si="225"/>
        <v>0</v>
      </c>
      <c r="P239" s="42"/>
      <c r="Q239" s="172" t="str">
        <f t="shared" si="226"/>
        <v>ja</v>
      </c>
      <c r="R239" s="249">
        <f>IF(Q239="nee",0,(J239-O239)*(tab!$C$20*tab!$C$8+tab!$D$24))</f>
        <v>0</v>
      </c>
      <c r="S239" s="249">
        <f>IF(AND(J239=0,O239=0),0,(G239-L239)*tab!$E$32+(H239-M239)*tab!$F$32+(I239-N239)*tab!$G$32)</f>
        <v>0</v>
      </c>
      <c r="T239" s="249">
        <f t="shared" si="235"/>
        <v>0</v>
      </c>
      <c r="U239" s="172" t="str">
        <f t="shared" si="227"/>
        <v>ja</v>
      </c>
      <c r="V239" s="249">
        <f>IF(U239="nee",0,(J239-O239)*(tab!$C$46))</f>
        <v>0</v>
      </c>
      <c r="W239" s="249">
        <f>IF(AND(J239=0,O239=0),0,(G239-L239)*tab!$G$46+(H239-M239)*tab!$H$46+(I239-N239)*tab!$I$46)</f>
        <v>0</v>
      </c>
      <c r="X239" s="249">
        <f t="shared" si="228"/>
        <v>0</v>
      </c>
      <c r="Y239" s="3"/>
      <c r="Z239" s="22"/>
    </row>
    <row r="240" spans="2:26" ht="12" customHeight="1" x14ac:dyDescent="0.2">
      <c r="B240" s="18"/>
      <c r="C240" s="1">
        <v>30</v>
      </c>
      <c r="D240" s="170">
        <f t="shared" ref="D240:E240" si="312">+D118</f>
        <v>0</v>
      </c>
      <c r="E240" s="171">
        <f t="shared" si="312"/>
        <v>0</v>
      </c>
      <c r="F240" s="43"/>
      <c r="G240" s="171">
        <f t="shared" ref="G240:I240" si="313">+G118</f>
        <v>0</v>
      </c>
      <c r="H240" s="171">
        <f t="shared" si="313"/>
        <v>0</v>
      </c>
      <c r="I240" s="171">
        <f t="shared" si="313"/>
        <v>0</v>
      </c>
      <c r="J240" s="62">
        <f t="shared" si="262"/>
        <v>0</v>
      </c>
      <c r="K240" s="42"/>
      <c r="L240" s="171">
        <f t="shared" ref="L240:N240" si="314">+L118</f>
        <v>0</v>
      </c>
      <c r="M240" s="171">
        <f t="shared" si="314"/>
        <v>0</v>
      </c>
      <c r="N240" s="171">
        <f t="shared" si="314"/>
        <v>0</v>
      </c>
      <c r="O240" s="62">
        <f t="shared" si="225"/>
        <v>0</v>
      </c>
      <c r="P240" s="42"/>
      <c r="Q240" s="172" t="str">
        <f t="shared" si="226"/>
        <v>ja</v>
      </c>
      <c r="R240" s="249">
        <f>IF(Q240="nee",0,(J240-O240)*(tab!$C$20*tab!$C$8+tab!$D$24))</f>
        <v>0</v>
      </c>
      <c r="S240" s="249">
        <f>IF(AND(J240=0,O240=0),0,(G240-L240)*tab!$E$32+(H240-M240)*tab!$F$32+(I240-N240)*tab!$G$32)</f>
        <v>0</v>
      </c>
      <c r="T240" s="249">
        <f t="shared" si="235"/>
        <v>0</v>
      </c>
      <c r="U240" s="172" t="str">
        <f t="shared" si="227"/>
        <v>ja</v>
      </c>
      <c r="V240" s="249">
        <f>IF(U240="nee",0,(J240-O240)*(tab!$C$46))</f>
        <v>0</v>
      </c>
      <c r="W240" s="249">
        <f>IF(AND(J240=0,O240=0),0,(G240-L240)*tab!$G$46+(H240-M240)*tab!$H$46+(I240-N240)*tab!$I$46)</f>
        <v>0</v>
      </c>
      <c r="X240" s="249">
        <f t="shared" si="228"/>
        <v>0</v>
      </c>
      <c r="Y240" s="3"/>
      <c r="Z240" s="22"/>
    </row>
    <row r="241" spans="1:26" ht="12" customHeight="1" x14ac:dyDescent="0.2">
      <c r="B241" s="73"/>
      <c r="C241" s="67"/>
      <c r="D241" s="70"/>
      <c r="E241" s="70"/>
      <c r="F241" s="96"/>
      <c r="G241" s="97">
        <f>SUM(G211:G240)</f>
        <v>45</v>
      </c>
      <c r="H241" s="97">
        <f>SUM(H211:H240)</f>
        <v>0</v>
      </c>
      <c r="I241" s="97">
        <f>SUM(I211:I240)</f>
        <v>0</v>
      </c>
      <c r="J241" s="97">
        <f>SUM(G241:I241)</f>
        <v>45</v>
      </c>
      <c r="K241" s="98"/>
      <c r="L241" s="97">
        <f>SUM(L211:L240)</f>
        <v>32</v>
      </c>
      <c r="M241" s="97">
        <f>SUM(M211:M240)</f>
        <v>0</v>
      </c>
      <c r="N241" s="97">
        <f>SUM(N211:N240)</f>
        <v>0</v>
      </c>
      <c r="O241" s="97">
        <f>SUM(L241:N241)</f>
        <v>32</v>
      </c>
      <c r="P241" s="98"/>
      <c r="Q241" s="98"/>
      <c r="R241" s="255"/>
      <c r="S241" s="255"/>
      <c r="T241" s="256">
        <f t="shared" ref="T241" si="315">SUM(T211:T240)</f>
        <v>179036.55989800004</v>
      </c>
      <c r="U241" s="98"/>
      <c r="V241" s="255"/>
      <c r="W241" s="255"/>
      <c r="X241" s="256">
        <f t="shared" ref="X241" si="316">SUM(X211:X240)</f>
        <v>24537.520000000004</v>
      </c>
      <c r="Y241" s="70"/>
      <c r="Z241" s="71"/>
    </row>
    <row r="242" spans="1:26" ht="12" customHeight="1" x14ac:dyDescent="0.2">
      <c r="B242" s="18"/>
      <c r="C242" s="1"/>
      <c r="D242" s="38"/>
      <c r="E242" s="38"/>
      <c r="F242" s="45"/>
      <c r="G242" s="88"/>
      <c r="H242" s="88"/>
      <c r="I242" s="88"/>
      <c r="J242" s="47"/>
      <c r="K242" s="47"/>
      <c r="L242" s="88"/>
      <c r="M242" s="88"/>
      <c r="N242" s="88"/>
      <c r="O242" s="47"/>
      <c r="P242" s="47"/>
      <c r="Q242" s="47"/>
      <c r="R242" s="254"/>
      <c r="S242" s="254"/>
      <c r="T242" s="254"/>
      <c r="U242" s="47"/>
      <c r="V242" s="254"/>
      <c r="W242" s="254"/>
      <c r="X242" s="254"/>
      <c r="Y242" s="3"/>
      <c r="Z242" s="22"/>
    </row>
    <row r="243" spans="1:26" ht="12" customHeight="1" x14ac:dyDescent="0.2">
      <c r="B243" s="18"/>
      <c r="C243" s="1"/>
      <c r="D243" s="38" t="s">
        <v>74</v>
      </c>
      <c r="E243" s="38"/>
      <c r="F243" s="45"/>
      <c r="G243" s="46">
        <f>+G171+G206+G241</f>
        <v>85</v>
      </c>
      <c r="H243" s="46">
        <f>+H171+H206+H241</f>
        <v>2</v>
      </c>
      <c r="I243" s="46">
        <f>+I171+I206+I241</f>
        <v>2</v>
      </c>
      <c r="J243" s="46">
        <f>+J171+J206+J241</f>
        <v>89</v>
      </c>
      <c r="K243" s="47"/>
      <c r="L243" s="46">
        <f>+L171+L206+L241</f>
        <v>53</v>
      </c>
      <c r="M243" s="46">
        <f>+M171+M206+M241</f>
        <v>1</v>
      </c>
      <c r="N243" s="46">
        <f>+N171+N206+N241</f>
        <v>1</v>
      </c>
      <c r="O243" s="46">
        <f>+O171+O206+O241</f>
        <v>55</v>
      </c>
      <c r="P243" s="47"/>
      <c r="Q243" s="47"/>
      <c r="R243" s="254"/>
      <c r="S243" s="254"/>
      <c r="T243" s="254"/>
      <c r="U243" s="47"/>
      <c r="V243" s="254"/>
      <c r="W243" s="254"/>
      <c r="X243" s="254"/>
      <c r="Y243" s="3"/>
      <c r="Z243" s="22"/>
    </row>
    <row r="244" spans="1:26" ht="12" customHeight="1" x14ac:dyDescent="0.2">
      <c r="B244" s="18"/>
      <c r="C244" s="1"/>
      <c r="D244" s="38"/>
      <c r="E244" s="38"/>
      <c r="F244" s="45"/>
      <c r="G244" s="88"/>
      <c r="H244" s="88"/>
      <c r="I244" s="88"/>
      <c r="J244" s="47"/>
      <c r="K244" s="47"/>
      <c r="L244" s="88"/>
      <c r="M244" s="88"/>
      <c r="N244" s="88"/>
      <c r="O244" s="47"/>
      <c r="P244" s="47"/>
      <c r="Q244" s="47"/>
      <c r="R244" s="254"/>
      <c r="S244" s="254"/>
      <c r="T244" s="254"/>
      <c r="U244" s="47"/>
      <c r="V244" s="254"/>
      <c r="W244" s="254"/>
      <c r="X244" s="254"/>
      <c r="Y244" s="3"/>
      <c r="Z244" s="22"/>
    </row>
    <row r="245" spans="1:26" ht="12" customHeight="1" x14ac:dyDescent="0.2">
      <c r="B245" s="18"/>
      <c r="C245" s="1"/>
      <c r="D245" s="3" t="s">
        <v>67</v>
      </c>
      <c r="E245" s="3"/>
      <c r="F245" s="77"/>
      <c r="G245" s="181"/>
      <c r="H245" s="181"/>
      <c r="I245" s="181"/>
      <c r="J245" s="182"/>
      <c r="K245" s="182"/>
      <c r="L245" s="181"/>
      <c r="M245" s="181"/>
      <c r="N245" s="181"/>
      <c r="O245" s="182"/>
      <c r="P245" s="182"/>
      <c r="Q245" s="75"/>
      <c r="R245" s="244"/>
      <c r="S245" s="244"/>
      <c r="T245" s="249">
        <f>+T171</f>
        <v>192778.06240900001</v>
      </c>
      <c r="U245" s="197"/>
      <c r="V245" s="265"/>
      <c r="W245" s="265"/>
      <c r="X245" s="266">
        <f>+X171</f>
        <v>20096.3</v>
      </c>
      <c r="Y245" s="41"/>
      <c r="Z245" s="22"/>
    </row>
    <row r="246" spans="1:26" ht="12" customHeight="1" x14ac:dyDescent="0.2">
      <c r="B246" s="18"/>
      <c r="C246" s="1"/>
      <c r="D246" s="3" t="s">
        <v>71</v>
      </c>
      <c r="E246" s="3"/>
      <c r="F246" s="77"/>
      <c r="G246" s="181"/>
      <c r="H246" s="181"/>
      <c r="I246" s="181"/>
      <c r="J246" s="182"/>
      <c r="K246" s="182"/>
      <c r="L246" s="181"/>
      <c r="M246" s="181"/>
      <c r="N246" s="181"/>
      <c r="O246" s="182"/>
      <c r="P246" s="182"/>
      <c r="Q246" s="75"/>
      <c r="R246" s="244"/>
      <c r="S246" s="244"/>
      <c r="T246" s="249">
        <f>+T206</f>
        <v>83258.248898999998</v>
      </c>
      <c r="U246" s="197"/>
      <c r="V246" s="265"/>
      <c r="W246" s="265"/>
      <c r="X246" s="266">
        <f>+X206</f>
        <v>9405.41</v>
      </c>
      <c r="Y246" s="41"/>
      <c r="Z246" s="22"/>
    </row>
    <row r="247" spans="1:26" ht="12" customHeight="1" x14ac:dyDescent="0.2">
      <c r="B247" s="18"/>
      <c r="C247" s="1"/>
      <c r="D247" s="3" t="s">
        <v>68</v>
      </c>
      <c r="E247" s="3"/>
      <c r="F247" s="77"/>
      <c r="G247" s="181"/>
      <c r="H247" s="181"/>
      <c r="I247" s="181"/>
      <c r="J247" s="182"/>
      <c r="K247" s="182"/>
      <c r="L247" s="181"/>
      <c r="M247" s="181"/>
      <c r="N247" s="181"/>
      <c r="O247" s="182"/>
      <c r="P247" s="182"/>
      <c r="Q247" s="75"/>
      <c r="R247" s="244"/>
      <c r="S247" s="244"/>
      <c r="T247" s="249">
        <f t="shared" ref="T247" si="317">+T241</f>
        <v>179036.55989800004</v>
      </c>
      <c r="U247" s="197"/>
      <c r="V247" s="265"/>
      <c r="W247" s="265"/>
      <c r="X247" s="266">
        <f>+X241</f>
        <v>24537.520000000004</v>
      </c>
      <c r="Y247" s="41"/>
      <c r="Z247" s="22"/>
    </row>
    <row r="248" spans="1:26" ht="12" customHeight="1" x14ac:dyDescent="0.2">
      <c r="B248" s="18"/>
      <c r="C248" s="1"/>
      <c r="D248" s="76" t="s">
        <v>72</v>
      </c>
      <c r="E248" s="76"/>
      <c r="F248" s="183"/>
      <c r="G248" s="184"/>
      <c r="H248" s="184"/>
      <c r="I248" s="184"/>
      <c r="J248" s="185"/>
      <c r="K248" s="185"/>
      <c r="L248" s="184"/>
      <c r="M248" s="184"/>
      <c r="N248" s="184"/>
      <c r="O248" s="185"/>
      <c r="P248" s="185"/>
      <c r="Q248" s="185"/>
      <c r="R248" s="257"/>
      <c r="S248" s="257"/>
      <c r="T248" s="258">
        <f>SUM(T245:T247)</f>
        <v>455072.87120600004</v>
      </c>
      <c r="U248" s="185"/>
      <c r="V248" s="257"/>
      <c r="W248" s="257"/>
      <c r="X248" s="258">
        <f>SUM(X245:X247)</f>
        <v>54039.23</v>
      </c>
      <c r="Y248" s="3"/>
      <c r="Z248" s="22"/>
    </row>
    <row r="249" spans="1:26" ht="12" customHeight="1" x14ac:dyDescent="0.2">
      <c r="B249" s="18"/>
      <c r="C249" s="1"/>
      <c r="D249" s="38"/>
      <c r="E249" s="38"/>
      <c r="F249" s="45"/>
      <c r="G249" s="88"/>
      <c r="H249" s="88"/>
      <c r="I249" s="88"/>
      <c r="J249" s="47"/>
      <c r="K249" s="47"/>
      <c r="L249" s="88"/>
      <c r="M249" s="88"/>
      <c r="N249" s="88"/>
      <c r="O249" s="47"/>
      <c r="P249" s="47"/>
      <c r="Q249" s="47"/>
      <c r="R249" s="254"/>
      <c r="S249" s="254"/>
      <c r="T249" s="254"/>
      <c r="U249" s="47"/>
      <c r="V249" s="254"/>
      <c r="W249" s="254"/>
      <c r="X249" s="254"/>
      <c r="Y249" s="3"/>
      <c r="Z249" s="22"/>
    </row>
    <row r="250" spans="1:26" ht="12" customHeight="1" x14ac:dyDescent="0.2">
      <c r="B250" s="18"/>
      <c r="C250" s="60"/>
      <c r="D250" s="65"/>
      <c r="E250" s="65"/>
      <c r="F250" s="90"/>
      <c r="G250" s="91"/>
      <c r="H250" s="91"/>
      <c r="I250" s="91"/>
      <c r="J250" s="92"/>
      <c r="K250" s="92"/>
      <c r="L250" s="91"/>
      <c r="M250" s="91"/>
      <c r="N250" s="91"/>
      <c r="O250" s="92"/>
      <c r="P250" s="92"/>
      <c r="Q250" s="92"/>
      <c r="R250" s="259"/>
      <c r="S250" s="259"/>
      <c r="T250" s="259"/>
      <c r="U250" s="92"/>
      <c r="V250" s="259"/>
      <c r="W250" s="259"/>
      <c r="X250" s="259"/>
      <c r="Y250" s="19"/>
      <c r="Z250" s="22"/>
    </row>
    <row r="251" spans="1:26" ht="12" customHeight="1" x14ac:dyDescent="0.25">
      <c r="B251" s="49"/>
      <c r="C251" s="61"/>
      <c r="D251" s="50"/>
      <c r="E251" s="50"/>
      <c r="F251" s="50"/>
      <c r="G251" s="51"/>
      <c r="H251" s="51"/>
      <c r="I251" s="51"/>
      <c r="J251" s="51"/>
      <c r="K251" s="51"/>
      <c r="L251" s="51"/>
      <c r="M251" s="51"/>
      <c r="N251" s="51"/>
      <c r="O251" s="51"/>
      <c r="P251" s="51"/>
      <c r="Q251" s="51"/>
      <c r="R251" s="260"/>
      <c r="S251" s="260"/>
      <c r="T251" s="260"/>
      <c r="U251" s="51"/>
      <c r="V251" s="260"/>
      <c r="W251" s="260"/>
      <c r="X251" s="260"/>
      <c r="Y251" s="52"/>
      <c r="Z251" s="53"/>
    </row>
    <row r="252" spans="1:26" ht="12" customHeight="1" x14ac:dyDescent="0.2">
      <c r="B252" s="9"/>
      <c r="C252" s="58"/>
      <c r="D252" s="10"/>
      <c r="E252" s="10"/>
      <c r="F252" s="10"/>
      <c r="G252" s="11"/>
      <c r="H252" s="11"/>
      <c r="I252" s="11"/>
      <c r="J252" s="11"/>
      <c r="K252" s="11"/>
      <c r="L252" s="11"/>
      <c r="M252" s="11"/>
      <c r="N252" s="11"/>
      <c r="O252" s="11"/>
      <c r="P252" s="11"/>
      <c r="Q252" s="11"/>
      <c r="R252" s="239"/>
      <c r="S252" s="239"/>
      <c r="T252" s="239"/>
      <c r="U252" s="11"/>
      <c r="V252" s="239"/>
      <c r="W252" s="239"/>
      <c r="X252" s="239"/>
      <c r="Y252" s="10"/>
      <c r="Z252" s="12"/>
    </row>
    <row r="253" spans="1:26" ht="12" customHeight="1" x14ac:dyDescent="0.2">
      <c r="A253" s="13"/>
      <c r="B253" s="14"/>
      <c r="C253" s="59"/>
      <c r="D253" s="15"/>
      <c r="E253" s="15"/>
      <c r="F253" s="15"/>
      <c r="G253" s="16"/>
      <c r="H253" s="16"/>
      <c r="I253" s="16"/>
      <c r="J253" s="16"/>
      <c r="K253" s="16"/>
      <c r="L253" s="16"/>
      <c r="M253" s="16"/>
      <c r="N253" s="16"/>
      <c r="O253" s="16"/>
      <c r="P253" s="16"/>
      <c r="Q253" s="16"/>
      <c r="R253" s="240"/>
      <c r="S253" s="240"/>
      <c r="T253" s="240"/>
      <c r="U253" s="16"/>
      <c r="V253" s="240"/>
      <c r="W253" s="240"/>
      <c r="X253" s="240"/>
      <c r="Y253" s="15"/>
      <c r="Z253" s="17"/>
    </row>
    <row r="254" spans="1:26" ht="16.5" customHeight="1" x14ac:dyDescent="0.3">
      <c r="A254" s="13"/>
      <c r="B254" s="63"/>
      <c r="C254" s="85" t="s">
        <v>116</v>
      </c>
      <c r="D254" s="72"/>
      <c r="E254" s="72"/>
      <c r="F254" s="72"/>
      <c r="G254" s="176"/>
      <c r="H254" s="176"/>
      <c r="I254" s="179"/>
      <c r="J254" s="176"/>
      <c r="K254" s="176"/>
      <c r="L254" s="176"/>
      <c r="M254" s="176"/>
      <c r="N254" s="179"/>
      <c r="O254" s="176"/>
      <c r="P254" s="176"/>
      <c r="Q254" s="176"/>
      <c r="R254" s="241"/>
      <c r="S254" s="241"/>
      <c r="T254" s="241"/>
      <c r="U254" s="176"/>
      <c r="V254" s="241"/>
      <c r="W254" s="241"/>
      <c r="X254" s="241"/>
      <c r="Y254" s="72"/>
      <c r="Z254" s="64"/>
    </row>
    <row r="255" spans="1:26" ht="12" customHeight="1" x14ac:dyDescent="0.25">
      <c r="A255" s="13"/>
      <c r="B255" s="188"/>
      <c r="C255" s="66" t="str">
        <f>+C133</f>
        <v>De speciale school</v>
      </c>
      <c r="D255" s="189"/>
      <c r="E255" s="189"/>
      <c r="F255" s="189"/>
      <c r="G255" s="190"/>
      <c r="H255" s="190"/>
      <c r="I255" s="191"/>
      <c r="J255" s="190"/>
      <c r="K255" s="190"/>
      <c r="L255" s="190"/>
      <c r="M255" s="190"/>
      <c r="N255" s="191"/>
      <c r="O255" s="190"/>
      <c r="P255" s="190"/>
      <c r="Q255" s="190"/>
      <c r="R255" s="261"/>
      <c r="S255" s="261"/>
      <c r="T255" s="261"/>
      <c r="U255" s="190"/>
      <c r="V255" s="261"/>
      <c r="W255" s="261"/>
      <c r="X255" s="261"/>
      <c r="Y255" s="189"/>
      <c r="Z255" s="192"/>
    </row>
    <row r="256" spans="1:26" ht="12" customHeight="1" x14ac:dyDescent="0.25">
      <c r="B256" s="18"/>
      <c r="C256" s="86"/>
      <c r="D256" s="19"/>
      <c r="E256" s="19"/>
      <c r="F256" s="19"/>
      <c r="G256" s="20"/>
      <c r="H256" s="20"/>
      <c r="I256" s="21"/>
      <c r="J256" s="20"/>
      <c r="K256" s="20"/>
      <c r="L256" s="20"/>
      <c r="M256" s="20"/>
      <c r="N256" s="21"/>
      <c r="O256" s="20"/>
      <c r="P256" s="20"/>
      <c r="Q256" s="20"/>
      <c r="R256" s="262"/>
      <c r="S256" s="262"/>
      <c r="T256" s="262"/>
      <c r="U256" s="20"/>
      <c r="V256" s="262"/>
      <c r="W256" s="262"/>
      <c r="X256" s="262"/>
      <c r="Y256" s="19"/>
      <c r="Z256" s="22"/>
    </row>
    <row r="257" spans="1:26" ht="12" customHeight="1" x14ac:dyDescent="0.25">
      <c r="B257" s="18"/>
      <c r="C257" s="86"/>
      <c r="D257" s="19"/>
      <c r="E257" s="19"/>
      <c r="F257" s="19"/>
      <c r="G257" s="162"/>
      <c r="H257" s="20"/>
      <c r="I257" s="21"/>
      <c r="J257" s="20"/>
      <c r="K257" s="20"/>
      <c r="L257" s="20"/>
      <c r="M257" s="20"/>
      <c r="N257" s="21"/>
      <c r="O257" s="20"/>
      <c r="P257" s="20"/>
      <c r="Q257" s="20"/>
      <c r="R257" s="262"/>
      <c r="S257" s="262"/>
      <c r="T257" s="262"/>
      <c r="U257" s="20"/>
      <c r="V257" s="262"/>
      <c r="W257" s="262"/>
      <c r="X257" s="262"/>
      <c r="Y257" s="19"/>
      <c r="Z257" s="22"/>
    </row>
    <row r="258" spans="1:26" ht="12" customHeight="1" x14ac:dyDescent="0.2">
      <c r="A258" s="23"/>
      <c r="B258" s="18"/>
      <c r="C258" s="1"/>
      <c r="D258" s="3"/>
      <c r="E258" s="3"/>
      <c r="F258" s="3"/>
      <c r="G258" s="161"/>
      <c r="H258" s="42"/>
      <c r="I258" s="42"/>
      <c r="J258" s="42"/>
      <c r="K258" s="42"/>
      <c r="L258" s="69"/>
      <c r="M258" s="42"/>
      <c r="N258" s="42"/>
      <c r="O258" s="42"/>
      <c r="P258" s="42"/>
      <c r="Q258" s="42"/>
      <c r="R258" s="244"/>
      <c r="S258" s="244"/>
      <c r="T258" s="244"/>
      <c r="U258" s="42"/>
      <c r="V258" s="244"/>
      <c r="W258" s="244"/>
      <c r="X258" s="244"/>
      <c r="Y258" s="3"/>
      <c r="Z258" s="22"/>
    </row>
    <row r="259" spans="1:26" ht="12" customHeight="1" x14ac:dyDescent="0.2">
      <c r="A259" s="30"/>
      <c r="B259" s="24"/>
      <c r="C259" s="195"/>
      <c r="D259" s="195" t="s">
        <v>58</v>
      </c>
      <c r="E259" s="25"/>
      <c r="F259" s="25"/>
      <c r="G259" s="26" t="s">
        <v>118</v>
      </c>
      <c r="H259" s="27"/>
      <c r="I259" s="27"/>
      <c r="J259" s="28"/>
      <c r="K259" s="28"/>
      <c r="L259" s="26"/>
      <c r="M259" s="27"/>
      <c r="N259" s="104"/>
      <c r="O259" s="28"/>
      <c r="P259" s="28"/>
      <c r="Q259" s="195"/>
      <c r="R259" s="245"/>
      <c r="S259" s="245"/>
      <c r="T259" s="245"/>
      <c r="U259" s="28"/>
      <c r="V259" s="245"/>
      <c r="W259" s="245"/>
      <c r="X259" s="245"/>
      <c r="Y259" s="25"/>
      <c r="Z259" s="29"/>
    </row>
    <row r="260" spans="1:26" ht="12" customHeight="1" x14ac:dyDescent="0.2">
      <c r="A260" s="13"/>
      <c r="B260" s="31"/>
      <c r="C260" s="36"/>
      <c r="D260" s="32"/>
      <c r="E260" s="25"/>
      <c r="F260" s="33"/>
      <c r="G260" s="56"/>
      <c r="H260" s="34"/>
      <c r="I260" s="105"/>
      <c r="J260" s="35"/>
      <c r="K260" s="35"/>
      <c r="L260" s="186"/>
      <c r="M260" s="34"/>
      <c r="N260" s="106"/>
      <c r="O260" s="35"/>
      <c r="P260" s="35"/>
      <c r="Q260" s="187" t="s">
        <v>87</v>
      </c>
      <c r="R260" s="263"/>
      <c r="S260" s="247"/>
      <c r="T260" s="247"/>
      <c r="U260" s="32" t="s">
        <v>87</v>
      </c>
      <c r="V260" s="247"/>
      <c r="W260" s="247"/>
      <c r="X260" s="247"/>
      <c r="Y260" s="33"/>
      <c r="Z260" s="37"/>
    </row>
    <row r="261" spans="1:26" ht="12" customHeight="1" x14ac:dyDescent="0.2">
      <c r="B261" s="31"/>
      <c r="C261" s="36"/>
      <c r="D261" s="38" t="s">
        <v>59</v>
      </c>
      <c r="E261" s="26"/>
      <c r="F261" s="25"/>
      <c r="G261" s="32" t="s">
        <v>109</v>
      </c>
      <c r="H261" s="28"/>
      <c r="I261" s="28"/>
      <c r="J261" s="28"/>
      <c r="K261" s="28"/>
      <c r="L261" s="32" t="s">
        <v>110</v>
      </c>
      <c r="M261" s="28"/>
      <c r="N261" s="28"/>
      <c r="O261" s="28"/>
      <c r="P261" s="28"/>
      <c r="Q261" s="187" t="s">
        <v>111</v>
      </c>
      <c r="R261" s="246" t="s">
        <v>60</v>
      </c>
      <c r="S261" s="246"/>
      <c r="T261" s="246" t="s">
        <v>114</v>
      </c>
      <c r="U261" s="32" t="s">
        <v>113</v>
      </c>
      <c r="V261" s="246"/>
      <c r="W261" s="246"/>
      <c r="X261" s="246" t="s">
        <v>115</v>
      </c>
      <c r="Y261" s="33"/>
      <c r="Z261" s="37"/>
    </row>
    <row r="262" spans="1:26" ht="12" customHeight="1" x14ac:dyDescent="0.2">
      <c r="B262" s="73"/>
      <c r="C262" s="67"/>
      <c r="D262" s="70" t="s">
        <v>62</v>
      </c>
      <c r="E262" s="67" t="s">
        <v>63</v>
      </c>
      <c r="F262" s="70"/>
      <c r="G262" s="68" t="s">
        <v>17</v>
      </c>
      <c r="H262" s="68" t="s">
        <v>18</v>
      </c>
      <c r="I262" s="68" t="s">
        <v>19</v>
      </c>
      <c r="J262" s="68" t="s">
        <v>64</v>
      </c>
      <c r="K262" s="68"/>
      <c r="L262" s="68" t="s">
        <v>17</v>
      </c>
      <c r="M262" s="68" t="s">
        <v>18</v>
      </c>
      <c r="N262" s="68" t="s">
        <v>19</v>
      </c>
      <c r="O262" s="67" t="s">
        <v>64</v>
      </c>
      <c r="P262" s="68"/>
      <c r="Q262" s="68" t="s">
        <v>88</v>
      </c>
      <c r="R262" s="248" t="s">
        <v>69</v>
      </c>
      <c r="S262" s="248" t="s">
        <v>70</v>
      </c>
      <c r="T262" s="248" t="s">
        <v>103</v>
      </c>
      <c r="U262" s="68" t="s">
        <v>88</v>
      </c>
      <c r="V262" s="248" t="s">
        <v>112</v>
      </c>
      <c r="W262" s="248" t="s">
        <v>70</v>
      </c>
      <c r="X262" s="248" t="s">
        <v>103</v>
      </c>
      <c r="Y262" s="70"/>
      <c r="Z262" s="71"/>
    </row>
    <row r="263" spans="1:26" ht="12" customHeight="1" x14ac:dyDescent="0.2">
      <c r="B263" s="18"/>
      <c r="C263" s="1">
        <v>1</v>
      </c>
      <c r="D263" s="170" t="str">
        <f>+D141</f>
        <v>A</v>
      </c>
      <c r="E263" s="171" t="str">
        <f>+E141</f>
        <v>PO5301</v>
      </c>
      <c r="F263" s="43"/>
      <c r="G263" s="171">
        <f>+G141</f>
        <v>4</v>
      </c>
      <c r="H263" s="171">
        <f t="shared" ref="H263:I263" si="318">+H141</f>
        <v>0</v>
      </c>
      <c r="I263" s="171">
        <f t="shared" si="318"/>
        <v>0</v>
      </c>
      <c r="J263" s="62">
        <f>SUM(G263:I263)</f>
        <v>4</v>
      </c>
      <c r="K263" s="42"/>
      <c r="L263" s="171">
        <f>+L141</f>
        <v>2</v>
      </c>
      <c r="M263" s="171">
        <f t="shared" ref="M263:N263" si="319">+M141</f>
        <v>0</v>
      </c>
      <c r="N263" s="171">
        <f t="shared" si="319"/>
        <v>0</v>
      </c>
      <c r="O263" s="62">
        <f>SUM(L263:N263)</f>
        <v>2</v>
      </c>
      <c r="P263" s="42"/>
      <c r="Q263" s="172" t="str">
        <f>+Q141</f>
        <v>ja</v>
      </c>
      <c r="R263" s="249">
        <f>IF(Q263="nee",0,(J263-O263)*(tab!$C$20*tab!$C$8+tab!$D$24))</f>
        <v>7871.3097699999998</v>
      </c>
      <c r="S263" s="249">
        <f>IF(AND(J263=0,O263=0),0,(G263-L263)*tab!$E$30+(H263-M263)*tab!$F$30+(I263-N263)*tab!$G$30)</f>
        <v>17540.178742</v>
      </c>
      <c r="T263" s="249">
        <f>IF(SUM(R263:S263)&lt;0,0,SUM(R263:S263))</f>
        <v>25411.488512</v>
      </c>
      <c r="U263" s="172" t="str">
        <f>+U141</f>
        <v>ja</v>
      </c>
      <c r="V263" s="249">
        <f>IF(U263="nee",0,(J263-O263)*(tab!$C$44))</f>
        <v>1278.8599999999999</v>
      </c>
      <c r="W263" s="249">
        <f>IF(AND(J263=0,O263=0),0,(G263-L263)*tab!$G$44+(H263-M263)*tab!$H$44+(I263-N263)*tab!$I$44)</f>
        <v>1404.52</v>
      </c>
      <c r="X263" s="249">
        <f>IF(SUM(V263:W263)&lt;0,0,SUM(V263:W263))</f>
        <v>2683.38</v>
      </c>
      <c r="Y263" s="3"/>
      <c r="Z263" s="22"/>
    </row>
    <row r="264" spans="1:26" ht="12" customHeight="1" x14ac:dyDescent="0.2">
      <c r="B264" s="18"/>
      <c r="C264" s="1">
        <v>2</v>
      </c>
      <c r="D264" s="170" t="str">
        <f t="shared" ref="D264:E264" si="320">+D142</f>
        <v xml:space="preserve">B </v>
      </c>
      <c r="E264" s="171" t="str">
        <f t="shared" si="320"/>
        <v>PO5302</v>
      </c>
      <c r="F264" s="43"/>
      <c r="G264" s="171">
        <f t="shared" ref="G264:I264" si="321">+G142</f>
        <v>16</v>
      </c>
      <c r="H264" s="171">
        <f t="shared" si="321"/>
        <v>0</v>
      </c>
      <c r="I264" s="171">
        <f t="shared" si="321"/>
        <v>0</v>
      </c>
      <c r="J264" s="62">
        <f t="shared" ref="J264:J292" si="322">SUM(G264:I264)</f>
        <v>16</v>
      </c>
      <c r="K264" s="42"/>
      <c r="L264" s="171">
        <f t="shared" ref="L264:N264" si="323">+L142</f>
        <v>7</v>
      </c>
      <c r="M264" s="171">
        <f t="shared" si="323"/>
        <v>0</v>
      </c>
      <c r="N264" s="171">
        <f t="shared" si="323"/>
        <v>0</v>
      </c>
      <c r="O264" s="62">
        <f t="shared" ref="O264:O292" si="324">SUM(L264:N264)</f>
        <v>7</v>
      </c>
      <c r="P264" s="42"/>
      <c r="Q264" s="172" t="str">
        <f t="shared" ref="Q264:Q292" si="325">+Q142</f>
        <v>ja</v>
      </c>
      <c r="R264" s="249">
        <f>IF(Q264="nee",0,(J264-O264)*(tab!$C$20*tab!$C$8+tab!$D$24))</f>
        <v>35420.893964999996</v>
      </c>
      <c r="S264" s="249">
        <f>IF(AND(J264=0,O264=0),0,(G264-L264)*tab!$E$30+(H264-M264)*tab!$F$30+(I264-N264)*tab!$G$30)</f>
        <v>78930.804338999995</v>
      </c>
      <c r="T264" s="249">
        <f t="shared" ref="T264:T292" si="326">IF(SUM(R264:S264)&lt;0,0,SUM(R264:S264))</f>
        <v>114351.69830399999</v>
      </c>
      <c r="U264" s="172" t="str">
        <f t="shared" ref="U264:U292" si="327">+U142</f>
        <v>ja</v>
      </c>
      <c r="V264" s="249">
        <f>IF(U264="nee",0,(J264-O264)*(tab!$C$44))</f>
        <v>5754.87</v>
      </c>
      <c r="W264" s="249">
        <f>IF(AND(J264=0,O264=0),0,(G264-L264)*tab!$G$44+(H264-M264)*tab!$H$44+(I264-N264)*tab!$I$44)</f>
        <v>6320.34</v>
      </c>
      <c r="X264" s="249">
        <f t="shared" ref="X264:X292" si="328">IF(SUM(V264:W264)&lt;0,0,SUM(V264:W264))</f>
        <v>12075.21</v>
      </c>
      <c r="Y264" s="3"/>
      <c r="Z264" s="22"/>
    </row>
    <row r="265" spans="1:26" ht="12" customHeight="1" x14ac:dyDescent="0.2">
      <c r="B265" s="18"/>
      <c r="C265" s="1">
        <v>3</v>
      </c>
      <c r="D265" s="170" t="str">
        <f t="shared" ref="D265:E265" si="329">+D143</f>
        <v>C</v>
      </c>
      <c r="E265" s="171" t="str">
        <f t="shared" si="329"/>
        <v>PO5503</v>
      </c>
      <c r="F265" s="43"/>
      <c r="G265" s="171">
        <f t="shared" ref="G265:I265" si="330">+G143</f>
        <v>2</v>
      </c>
      <c r="H265" s="171">
        <f t="shared" si="330"/>
        <v>2</v>
      </c>
      <c r="I265" s="171">
        <f t="shared" si="330"/>
        <v>2</v>
      </c>
      <c r="J265" s="62">
        <f t="shared" si="322"/>
        <v>6</v>
      </c>
      <c r="K265" s="42"/>
      <c r="L265" s="171">
        <f t="shared" ref="L265:N265" si="331">+L143</f>
        <v>1</v>
      </c>
      <c r="M265" s="171">
        <f t="shared" si="331"/>
        <v>1</v>
      </c>
      <c r="N265" s="171">
        <f t="shared" si="331"/>
        <v>1</v>
      </c>
      <c r="O265" s="62">
        <f t="shared" si="324"/>
        <v>3</v>
      </c>
      <c r="P265" s="42"/>
      <c r="Q265" s="172" t="str">
        <f t="shared" si="325"/>
        <v>ja</v>
      </c>
      <c r="R265" s="249">
        <f>IF(Q265="nee",0,(J265-O265)*(tab!$C$20*tab!$C$8+tab!$D$24))</f>
        <v>11806.964655</v>
      </c>
      <c r="S265" s="249">
        <f>IF(AND(J265=0,O265=0),0,(G265-L265)*tab!$E$30+(H265-M265)*tab!$F$30+(I265-N265)*tab!$G$30)</f>
        <v>41207.910938000001</v>
      </c>
      <c r="T265" s="249">
        <f t="shared" si="326"/>
        <v>53014.875593000004</v>
      </c>
      <c r="U265" s="172" t="str">
        <f t="shared" si="327"/>
        <v>ja</v>
      </c>
      <c r="V265" s="249">
        <f>IF(U265="nee",0,(J265-O265)*(tab!$C$44))</f>
        <v>1918.29</v>
      </c>
      <c r="W265" s="249">
        <f>IF(AND(J265=0,O265=0),0,(G265-L265)*tab!$G$44+(H265-M265)*tab!$H$44+(I265-N265)*tab!$I$44)</f>
        <v>3419.42</v>
      </c>
      <c r="X265" s="249">
        <f t="shared" si="328"/>
        <v>5337.71</v>
      </c>
      <c r="Y265" s="3"/>
      <c r="Z265" s="22"/>
    </row>
    <row r="266" spans="1:26" ht="12" customHeight="1" x14ac:dyDescent="0.2">
      <c r="B266" s="18"/>
      <c r="C266" s="1">
        <v>4</v>
      </c>
      <c r="D266" s="170">
        <f t="shared" ref="D266:E266" si="332">+D144</f>
        <v>0</v>
      </c>
      <c r="E266" s="171">
        <f t="shared" si="332"/>
        <v>0</v>
      </c>
      <c r="F266" s="43"/>
      <c r="G266" s="171">
        <f t="shared" ref="G266:I266" si="333">+G144</f>
        <v>0</v>
      </c>
      <c r="H266" s="171">
        <f t="shared" si="333"/>
        <v>0</v>
      </c>
      <c r="I266" s="171">
        <f t="shared" si="333"/>
        <v>0</v>
      </c>
      <c r="J266" s="62">
        <f t="shared" si="322"/>
        <v>0</v>
      </c>
      <c r="K266" s="42"/>
      <c r="L266" s="171">
        <f t="shared" ref="L266:N266" si="334">+L144</f>
        <v>0</v>
      </c>
      <c r="M266" s="171">
        <f t="shared" si="334"/>
        <v>0</v>
      </c>
      <c r="N266" s="171">
        <f t="shared" si="334"/>
        <v>0</v>
      </c>
      <c r="O266" s="62">
        <f t="shared" si="324"/>
        <v>0</v>
      </c>
      <c r="P266" s="42"/>
      <c r="Q266" s="172" t="str">
        <f t="shared" si="325"/>
        <v>ja</v>
      </c>
      <c r="R266" s="249">
        <f>IF(Q266="nee",0,(J266-O266)*(tab!$C$20*tab!$C$8+tab!$D$24))</f>
        <v>0</v>
      </c>
      <c r="S266" s="249">
        <f>IF(AND(J266=0,O266=0),0,(G266-L266)*tab!$E$30+(H266-M266)*tab!$F$30+(I266-N266)*tab!$G$30)</f>
        <v>0</v>
      </c>
      <c r="T266" s="249">
        <f t="shared" si="326"/>
        <v>0</v>
      </c>
      <c r="U266" s="172" t="str">
        <f t="shared" si="327"/>
        <v>ja</v>
      </c>
      <c r="V266" s="249">
        <f>IF(U266="nee",0,(J266-O266)*(tab!$C$44))</f>
        <v>0</v>
      </c>
      <c r="W266" s="249">
        <f>IF(AND(J266=0,O266=0),0,(G266-L266)*tab!$G$44+(H266-M266)*tab!$H$44+(I266-N266)*tab!$I$44)</f>
        <v>0</v>
      </c>
      <c r="X266" s="249">
        <f t="shared" si="328"/>
        <v>0</v>
      </c>
      <c r="Y266" s="3"/>
      <c r="Z266" s="22"/>
    </row>
    <row r="267" spans="1:26" ht="12" customHeight="1" x14ac:dyDescent="0.2">
      <c r="B267" s="18"/>
      <c r="C267" s="1">
        <v>5</v>
      </c>
      <c r="D267" s="170">
        <f t="shared" ref="D267:E267" si="335">+D145</f>
        <v>0</v>
      </c>
      <c r="E267" s="171">
        <f t="shared" si="335"/>
        <v>0</v>
      </c>
      <c r="F267" s="43"/>
      <c r="G267" s="171">
        <f t="shared" ref="G267:I267" si="336">+G145</f>
        <v>0</v>
      </c>
      <c r="H267" s="171">
        <f t="shared" si="336"/>
        <v>0</v>
      </c>
      <c r="I267" s="171">
        <f t="shared" si="336"/>
        <v>0</v>
      </c>
      <c r="J267" s="62">
        <f t="shared" si="322"/>
        <v>0</v>
      </c>
      <c r="K267" s="42"/>
      <c r="L267" s="171">
        <f t="shared" ref="L267:N267" si="337">+L145</f>
        <v>0</v>
      </c>
      <c r="M267" s="171">
        <f t="shared" si="337"/>
        <v>0</v>
      </c>
      <c r="N267" s="171">
        <f t="shared" si="337"/>
        <v>0</v>
      </c>
      <c r="O267" s="62">
        <f t="shared" si="324"/>
        <v>0</v>
      </c>
      <c r="P267" s="42"/>
      <c r="Q267" s="172" t="str">
        <f t="shared" si="325"/>
        <v>ja</v>
      </c>
      <c r="R267" s="249">
        <f>IF(Q267="nee",0,(J267-O267)*(tab!$C$20*tab!$C$8+tab!$D$24))</f>
        <v>0</v>
      </c>
      <c r="S267" s="249">
        <f>IF(AND(J267=0,O267=0),0,(G267-L267)*tab!$E$30+(H267-M267)*tab!$F$30+(I267-N267)*tab!$G$30)</f>
        <v>0</v>
      </c>
      <c r="T267" s="249">
        <f t="shared" si="326"/>
        <v>0</v>
      </c>
      <c r="U267" s="172" t="str">
        <f t="shared" si="327"/>
        <v>ja</v>
      </c>
      <c r="V267" s="249">
        <f>IF(U267="nee",0,(J267-O267)*(tab!$C$44))</f>
        <v>0</v>
      </c>
      <c r="W267" s="249">
        <f>IF(AND(J267=0,O267=0),0,(G267-L267)*tab!$G$44+(H267-M267)*tab!$H$44+(I267-N267)*tab!$I$44)</f>
        <v>0</v>
      </c>
      <c r="X267" s="249">
        <f t="shared" si="328"/>
        <v>0</v>
      </c>
      <c r="Y267" s="3"/>
      <c r="Z267" s="22"/>
    </row>
    <row r="268" spans="1:26" ht="12" customHeight="1" x14ac:dyDescent="0.2">
      <c r="B268" s="18"/>
      <c r="C268" s="1">
        <v>6</v>
      </c>
      <c r="D268" s="170">
        <f t="shared" ref="D268:E268" si="338">+D146</f>
        <v>0</v>
      </c>
      <c r="E268" s="171">
        <f t="shared" si="338"/>
        <v>0</v>
      </c>
      <c r="F268" s="43"/>
      <c r="G268" s="171">
        <f t="shared" ref="G268:I268" si="339">+G146</f>
        <v>0</v>
      </c>
      <c r="H268" s="171">
        <f t="shared" si="339"/>
        <v>0</v>
      </c>
      <c r="I268" s="171">
        <f t="shared" si="339"/>
        <v>0</v>
      </c>
      <c r="J268" s="62">
        <f t="shared" si="322"/>
        <v>0</v>
      </c>
      <c r="K268" s="42"/>
      <c r="L268" s="171">
        <f t="shared" ref="L268:N268" si="340">+L146</f>
        <v>0</v>
      </c>
      <c r="M268" s="171">
        <f t="shared" si="340"/>
        <v>0</v>
      </c>
      <c r="N268" s="171">
        <f t="shared" si="340"/>
        <v>0</v>
      </c>
      <c r="O268" s="62">
        <f t="shared" si="324"/>
        <v>0</v>
      </c>
      <c r="P268" s="42"/>
      <c r="Q268" s="172" t="str">
        <f t="shared" si="325"/>
        <v>ja</v>
      </c>
      <c r="R268" s="249">
        <f>IF(Q268="nee",0,(J268-O268)*(tab!$C$20*tab!$C$8+tab!$D$24))</f>
        <v>0</v>
      </c>
      <c r="S268" s="249">
        <f>IF(AND(J268=0,O268=0),0,(G268-L268)*tab!$E$30+(H268-M268)*tab!$F$30+(I268-N268)*tab!$G$30)</f>
        <v>0</v>
      </c>
      <c r="T268" s="249">
        <f t="shared" si="326"/>
        <v>0</v>
      </c>
      <c r="U268" s="172" t="str">
        <f t="shared" si="327"/>
        <v>ja</v>
      </c>
      <c r="V268" s="249">
        <f>IF(U268="nee",0,(J268-O268)*(tab!$C$44))</f>
        <v>0</v>
      </c>
      <c r="W268" s="249">
        <f>IF(AND(J268=0,O268=0),0,(G268-L268)*tab!$G$44+(H268-M268)*tab!$H$44+(I268-N268)*tab!$I$44)</f>
        <v>0</v>
      </c>
      <c r="X268" s="249">
        <f t="shared" si="328"/>
        <v>0</v>
      </c>
      <c r="Y268" s="3"/>
      <c r="Z268" s="22"/>
    </row>
    <row r="269" spans="1:26" ht="12" customHeight="1" x14ac:dyDescent="0.2">
      <c r="B269" s="18"/>
      <c r="C269" s="1">
        <v>7</v>
      </c>
      <c r="D269" s="170">
        <f t="shared" ref="D269:E269" si="341">+D147</f>
        <v>0</v>
      </c>
      <c r="E269" s="171">
        <f t="shared" si="341"/>
        <v>0</v>
      </c>
      <c r="F269" s="43"/>
      <c r="G269" s="171">
        <f t="shared" ref="G269:I269" si="342">+G147</f>
        <v>0</v>
      </c>
      <c r="H269" s="171">
        <f t="shared" si="342"/>
        <v>0</v>
      </c>
      <c r="I269" s="171">
        <f t="shared" si="342"/>
        <v>0</v>
      </c>
      <c r="J269" s="62">
        <f t="shared" si="322"/>
        <v>0</v>
      </c>
      <c r="K269" s="42"/>
      <c r="L269" s="171">
        <f t="shared" ref="L269:N269" si="343">+L147</f>
        <v>0</v>
      </c>
      <c r="M269" s="171">
        <f t="shared" si="343"/>
        <v>0</v>
      </c>
      <c r="N269" s="171">
        <f t="shared" si="343"/>
        <v>0</v>
      </c>
      <c r="O269" s="62">
        <f t="shared" si="324"/>
        <v>0</v>
      </c>
      <c r="P269" s="42"/>
      <c r="Q269" s="172" t="str">
        <f t="shared" si="325"/>
        <v>ja</v>
      </c>
      <c r="R269" s="249">
        <f>IF(Q269="nee",0,(J269-O269)*(tab!$C$20*tab!$C$8+tab!$D$24))</f>
        <v>0</v>
      </c>
      <c r="S269" s="249">
        <f>IF(AND(J269=0,O269=0),0,(G269-L269)*tab!$E$30+(H269-M269)*tab!$F$30+(I269-N269)*tab!$G$30)</f>
        <v>0</v>
      </c>
      <c r="T269" s="249">
        <f t="shared" si="326"/>
        <v>0</v>
      </c>
      <c r="U269" s="172" t="str">
        <f t="shared" si="327"/>
        <v>ja</v>
      </c>
      <c r="V269" s="249">
        <f>IF(U269="nee",0,(J269-O269)*(tab!$C$44))</f>
        <v>0</v>
      </c>
      <c r="W269" s="249">
        <f>IF(AND(J269=0,O269=0),0,(G269-L269)*tab!$G$44+(H269-M269)*tab!$H$44+(I269-N269)*tab!$I$44)</f>
        <v>0</v>
      </c>
      <c r="X269" s="249">
        <f t="shared" si="328"/>
        <v>0</v>
      </c>
      <c r="Y269" s="3"/>
      <c r="Z269" s="22"/>
    </row>
    <row r="270" spans="1:26" ht="12" customHeight="1" x14ac:dyDescent="0.2">
      <c r="B270" s="18"/>
      <c r="C270" s="1">
        <v>8</v>
      </c>
      <c r="D270" s="170">
        <f t="shared" ref="D270:E270" si="344">+D148</f>
        <v>0</v>
      </c>
      <c r="E270" s="171">
        <f t="shared" si="344"/>
        <v>0</v>
      </c>
      <c r="F270" s="43"/>
      <c r="G270" s="171">
        <f t="shared" ref="G270:I270" si="345">+G148</f>
        <v>0</v>
      </c>
      <c r="H270" s="171">
        <f t="shared" si="345"/>
        <v>0</v>
      </c>
      <c r="I270" s="171">
        <f t="shared" si="345"/>
        <v>0</v>
      </c>
      <c r="J270" s="62">
        <f t="shared" si="322"/>
        <v>0</v>
      </c>
      <c r="K270" s="42"/>
      <c r="L270" s="171">
        <f t="shared" ref="L270:N270" si="346">+L148</f>
        <v>0</v>
      </c>
      <c r="M270" s="171">
        <f t="shared" si="346"/>
        <v>0</v>
      </c>
      <c r="N270" s="171">
        <f t="shared" si="346"/>
        <v>0</v>
      </c>
      <c r="O270" s="62">
        <f t="shared" si="324"/>
        <v>0</v>
      </c>
      <c r="P270" s="42"/>
      <c r="Q270" s="172" t="str">
        <f t="shared" si="325"/>
        <v>ja</v>
      </c>
      <c r="R270" s="249">
        <f>IF(Q270="nee",0,(J270-O270)*(tab!$C$20*tab!$C$8+tab!$D$24))</f>
        <v>0</v>
      </c>
      <c r="S270" s="249">
        <f>IF(AND(J270=0,O270=0),0,(G270-L270)*tab!$E$30+(H270-M270)*tab!$F$30+(I270-N270)*tab!$G$30)</f>
        <v>0</v>
      </c>
      <c r="T270" s="249">
        <f t="shared" si="326"/>
        <v>0</v>
      </c>
      <c r="U270" s="172" t="str">
        <f t="shared" si="327"/>
        <v>ja</v>
      </c>
      <c r="V270" s="249">
        <f>IF(U270="nee",0,(J270-O270)*(tab!$C$44))</f>
        <v>0</v>
      </c>
      <c r="W270" s="249">
        <f>IF(AND(J270=0,O270=0),0,(G270-L270)*tab!$G$44+(H270-M270)*tab!$H$44+(I270-N270)*tab!$I$44)</f>
        <v>0</v>
      </c>
      <c r="X270" s="249">
        <f t="shared" si="328"/>
        <v>0</v>
      </c>
      <c r="Y270" s="3"/>
      <c r="Z270" s="22"/>
    </row>
    <row r="271" spans="1:26" ht="12" customHeight="1" x14ac:dyDescent="0.2">
      <c r="B271" s="18"/>
      <c r="C271" s="1">
        <v>9</v>
      </c>
      <c r="D271" s="170">
        <f t="shared" ref="D271:E271" si="347">+D149</f>
        <v>0</v>
      </c>
      <c r="E271" s="171">
        <f t="shared" si="347"/>
        <v>0</v>
      </c>
      <c r="F271" s="43"/>
      <c r="G271" s="171">
        <f t="shared" ref="G271:I271" si="348">+G149</f>
        <v>0</v>
      </c>
      <c r="H271" s="171">
        <f t="shared" si="348"/>
        <v>0</v>
      </c>
      <c r="I271" s="171">
        <f t="shared" si="348"/>
        <v>0</v>
      </c>
      <c r="J271" s="62">
        <f t="shared" si="322"/>
        <v>0</v>
      </c>
      <c r="K271" s="42"/>
      <c r="L271" s="171">
        <f t="shared" ref="L271:N271" si="349">+L149</f>
        <v>0</v>
      </c>
      <c r="M271" s="171">
        <f t="shared" si="349"/>
        <v>0</v>
      </c>
      <c r="N271" s="171">
        <f t="shared" si="349"/>
        <v>0</v>
      </c>
      <c r="O271" s="62">
        <f t="shared" si="324"/>
        <v>0</v>
      </c>
      <c r="P271" s="42"/>
      <c r="Q271" s="172" t="str">
        <f t="shared" si="325"/>
        <v>ja</v>
      </c>
      <c r="R271" s="249">
        <f>IF(Q271="nee",0,(J271-O271)*(tab!$C$20*tab!$C$8+tab!$D$24))</f>
        <v>0</v>
      </c>
      <c r="S271" s="249">
        <f>IF(AND(J271=0,O271=0),0,(G271-L271)*tab!$E$30+(H271-M271)*tab!$F$30+(I271-N271)*tab!$G$30)</f>
        <v>0</v>
      </c>
      <c r="T271" s="249">
        <f t="shared" si="326"/>
        <v>0</v>
      </c>
      <c r="U271" s="172" t="str">
        <f t="shared" si="327"/>
        <v>ja</v>
      </c>
      <c r="V271" s="249">
        <f>IF(U271="nee",0,(J271-O271)*(tab!$C$44))</f>
        <v>0</v>
      </c>
      <c r="W271" s="249">
        <f>IF(AND(J271=0,O271=0),0,(G271-L271)*tab!$G$44+(H271-M271)*tab!$H$44+(I271-N271)*tab!$I$44)</f>
        <v>0</v>
      </c>
      <c r="X271" s="249">
        <f t="shared" si="328"/>
        <v>0</v>
      </c>
      <c r="Y271" s="3"/>
      <c r="Z271" s="22"/>
    </row>
    <row r="272" spans="1:26" ht="12" customHeight="1" x14ac:dyDescent="0.2">
      <c r="B272" s="18"/>
      <c r="C272" s="1">
        <v>10</v>
      </c>
      <c r="D272" s="170">
        <f t="shared" ref="D272:E272" si="350">+D150</f>
        <v>0</v>
      </c>
      <c r="E272" s="171">
        <f t="shared" si="350"/>
        <v>0</v>
      </c>
      <c r="F272" s="43"/>
      <c r="G272" s="171">
        <f t="shared" ref="G272:I272" si="351">+G150</f>
        <v>0</v>
      </c>
      <c r="H272" s="171">
        <f t="shared" si="351"/>
        <v>0</v>
      </c>
      <c r="I272" s="171">
        <f t="shared" si="351"/>
        <v>0</v>
      </c>
      <c r="J272" s="62">
        <f t="shared" si="322"/>
        <v>0</v>
      </c>
      <c r="K272" s="42"/>
      <c r="L272" s="171">
        <f t="shared" ref="L272:N272" si="352">+L150</f>
        <v>0</v>
      </c>
      <c r="M272" s="171">
        <f t="shared" si="352"/>
        <v>0</v>
      </c>
      <c r="N272" s="171">
        <f t="shared" si="352"/>
        <v>0</v>
      </c>
      <c r="O272" s="62">
        <f t="shared" si="324"/>
        <v>0</v>
      </c>
      <c r="P272" s="42"/>
      <c r="Q272" s="172" t="str">
        <f t="shared" si="325"/>
        <v>ja</v>
      </c>
      <c r="R272" s="249">
        <f>IF(Q272="nee",0,(J272-O272)*(tab!$C$20*tab!$C$8+tab!$D$24))</f>
        <v>0</v>
      </c>
      <c r="S272" s="249">
        <f>IF(AND(J272=0,O272=0),0,(G272-L272)*tab!$E$30+(H272-M272)*tab!$F$30+(I272-N272)*tab!$G$30)</f>
        <v>0</v>
      </c>
      <c r="T272" s="249">
        <f t="shared" si="326"/>
        <v>0</v>
      </c>
      <c r="U272" s="172" t="str">
        <f t="shared" si="327"/>
        <v>ja</v>
      </c>
      <c r="V272" s="249">
        <f>IF(U272="nee",0,(J272-O272)*(tab!$C$44))</f>
        <v>0</v>
      </c>
      <c r="W272" s="249">
        <f>IF(AND(J272=0,O272=0),0,(G272-L272)*tab!$G$44+(H272-M272)*tab!$H$44+(I272-N272)*tab!$I$44)</f>
        <v>0</v>
      </c>
      <c r="X272" s="249">
        <f t="shared" si="328"/>
        <v>0</v>
      </c>
      <c r="Y272" s="3"/>
      <c r="Z272" s="22"/>
    </row>
    <row r="273" spans="2:26" ht="12" customHeight="1" x14ac:dyDescent="0.2">
      <c r="B273" s="18"/>
      <c r="C273" s="1">
        <v>11</v>
      </c>
      <c r="D273" s="170">
        <f t="shared" ref="D273:E273" si="353">+D151</f>
        <v>0</v>
      </c>
      <c r="E273" s="171">
        <f t="shared" si="353"/>
        <v>0</v>
      </c>
      <c r="F273" s="43"/>
      <c r="G273" s="171">
        <f t="shared" ref="G273:I273" si="354">+G151</f>
        <v>0</v>
      </c>
      <c r="H273" s="171">
        <f t="shared" si="354"/>
        <v>0</v>
      </c>
      <c r="I273" s="171">
        <f t="shared" si="354"/>
        <v>0</v>
      </c>
      <c r="J273" s="62">
        <f t="shared" si="322"/>
        <v>0</v>
      </c>
      <c r="K273" s="42"/>
      <c r="L273" s="171">
        <f t="shared" ref="L273:N273" si="355">+L151</f>
        <v>0</v>
      </c>
      <c r="M273" s="171">
        <f t="shared" si="355"/>
        <v>0</v>
      </c>
      <c r="N273" s="171">
        <f t="shared" si="355"/>
        <v>0</v>
      </c>
      <c r="O273" s="62">
        <f t="shared" si="324"/>
        <v>0</v>
      </c>
      <c r="P273" s="42"/>
      <c r="Q273" s="172" t="str">
        <f t="shared" si="325"/>
        <v>ja</v>
      </c>
      <c r="R273" s="249">
        <f>IF(Q273="nee",0,(J273-O273)*(tab!$C$20*tab!$C$8+tab!$D$24))</f>
        <v>0</v>
      </c>
      <c r="S273" s="249">
        <f>IF(AND(J273=0,O273=0),0,(G273-L273)*tab!$E$30+(H273-M273)*tab!$F$30+(I273-N273)*tab!$G$30)</f>
        <v>0</v>
      </c>
      <c r="T273" s="249">
        <f t="shared" si="326"/>
        <v>0</v>
      </c>
      <c r="U273" s="172" t="str">
        <f t="shared" si="327"/>
        <v>ja</v>
      </c>
      <c r="V273" s="249">
        <f>IF(U273="nee",0,(J273-O273)*(tab!$C$44))</f>
        <v>0</v>
      </c>
      <c r="W273" s="249">
        <f>IF(AND(J273=0,O273=0),0,(G273-L273)*tab!$G$44+(H273-M273)*tab!$H$44+(I273-N273)*tab!$I$44)</f>
        <v>0</v>
      </c>
      <c r="X273" s="249">
        <f t="shared" si="328"/>
        <v>0</v>
      </c>
      <c r="Y273" s="3"/>
      <c r="Z273" s="22"/>
    </row>
    <row r="274" spans="2:26" ht="12" customHeight="1" x14ac:dyDescent="0.2">
      <c r="B274" s="18"/>
      <c r="C274" s="1">
        <v>12</v>
      </c>
      <c r="D274" s="170">
        <f t="shared" ref="D274:E274" si="356">+D152</f>
        <v>0</v>
      </c>
      <c r="E274" s="171">
        <f t="shared" si="356"/>
        <v>0</v>
      </c>
      <c r="F274" s="43"/>
      <c r="G274" s="171">
        <f t="shared" ref="G274:I274" si="357">+G152</f>
        <v>0</v>
      </c>
      <c r="H274" s="171">
        <f t="shared" si="357"/>
        <v>0</v>
      </c>
      <c r="I274" s="171">
        <f t="shared" si="357"/>
        <v>0</v>
      </c>
      <c r="J274" s="62">
        <f t="shared" si="322"/>
        <v>0</v>
      </c>
      <c r="K274" s="42"/>
      <c r="L274" s="171">
        <f t="shared" ref="L274:N274" si="358">+L152</f>
        <v>0</v>
      </c>
      <c r="M274" s="171">
        <f t="shared" si="358"/>
        <v>0</v>
      </c>
      <c r="N274" s="171">
        <f t="shared" si="358"/>
        <v>0</v>
      </c>
      <c r="O274" s="62">
        <f t="shared" si="324"/>
        <v>0</v>
      </c>
      <c r="P274" s="42"/>
      <c r="Q274" s="172" t="str">
        <f t="shared" si="325"/>
        <v>ja</v>
      </c>
      <c r="R274" s="249">
        <f>IF(Q274="nee",0,(J274-O274)*(tab!$C$20*tab!$C$8+tab!$D$24))</f>
        <v>0</v>
      </c>
      <c r="S274" s="249">
        <f>IF(AND(J274=0,O274=0),0,(G274-L274)*tab!$E$30+(H274-M274)*tab!$F$30+(I274-N274)*tab!$G$30)</f>
        <v>0</v>
      </c>
      <c r="T274" s="249">
        <f t="shared" si="326"/>
        <v>0</v>
      </c>
      <c r="U274" s="172" t="str">
        <f t="shared" si="327"/>
        <v>ja</v>
      </c>
      <c r="V274" s="249">
        <f>IF(U274="nee",0,(J274-O274)*(tab!$C$44))</f>
        <v>0</v>
      </c>
      <c r="W274" s="249">
        <f>IF(AND(J274=0,O274=0),0,(G274-L274)*tab!$G$44+(H274-M274)*tab!$H$44+(I274-N274)*tab!$I$44)</f>
        <v>0</v>
      </c>
      <c r="X274" s="249">
        <f t="shared" si="328"/>
        <v>0</v>
      </c>
      <c r="Y274" s="3"/>
      <c r="Z274" s="22"/>
    </row>
    <row r="275" spans="2:26" ht="12" customHeight="1" x14ac:dyDescent="0.2">
      <c r="B275" s="18"/>
      <c r="C275" s="1">
        <v>13</v>
      </c>
      <c r="D275" s="170">
        <f t="shared" ref="D275:E275" si="359">+D153</f>
        <v>0</v>
      </c>
      <c r="E275" s="171">
        <f t="shared" si="359"/>
        <v>0</v>
      </c>
      <c r="F275" s="43"/>
      <c r="G275" s="171">
        <f t="shared" ref="G275:I275" si="360">+G153</f>
        <v>0</v>
      </c>
      <c r="H275" s="171">
        <f t="shared" si="360"/>
        <v>0</v>
      </c>
      <c r="I275" s="171">
        <f t="shared" si="360"/>
        <v>0</v>
      </c>
      <c r="J275" s="62">
        <f t="shared" si="322"/>
        <v>0</v>
      </c>
      <c r="K275" s="42"/>
      <c r="L275" s="171">
        <f t="shared" ref="L275:N275" si="361">+L153</f>
        <v>0</v>
      </c>
      <c r="M275" s="171">
        <f t="shared" si="361"/>
        <v>0</v>
      </c>
      <c r="N275" s="171">
        <f t="shared" si="361"/>
        <v>0</v>
      </c>
      <c r="O275" s="62">
        <f t="shared" si="324"/>
        <v>0</v>
      </c>
      <c r="P275" s="42"/>
      <c r="Q275" s="172" t="str">
        <f t="shared" si="325"/>
        <v>ja</v>
      </c>
      <c r="R275" s="249">
        <f>IF(Q275="nee",0,(J275-O275)*(tab!$C$20*tab!$C$8+tab!$D$24))</f>
        <v>0</v>
      </c>
      <c r="S275" s="249">
        <f>IF(AND(J275=0,O275=0),0,(G275-L275)*tab!$E$30+(H275-M275)*tab!$F$30+(I275-N275)*tab!$G$30)</f>
        <v>0</v>
      </c>
      <c r="T275" s="249">
        <f t="shared" si="326"/>
        <v>0</v>
      </c>
      <c r="U275" s="172" t="str">
        <f t="shared" si="327"/>
        <v>ja</v>
      </c>
      <c r="V275" s="249">
        <f>IF(U275="nee",0,(J275-O275)*(tab!$C$44))</f>
        <v>0</v>
      </c>
      <c r="W275" s="249">
        <f>IF(AND(J275=0,O275=0),0,(G275-L275)*tab!$G$44+(H275-M275)*tab!$H$44+(I275-N275)*tab!$I$44)</f>
        <v>0</v>
      </c>
      <c r="X275" s="249">
        <f t="shared" si="328"/>
        <v>0</v>
      </c>
      <c r="Y275" s="3"/>
      <c r="Z275" s="22"/>
    </row>
    <row r="276" spans="2:26" ht="12" customHeight="1" x14ac:dyDescent="0.2">
      <c r="B276" s="18"/>
      <c r="C276" s="1">
        <v>14</v>
      </c>
      <c r="D276" s="170">
        <f t="shared" ref="D276:E276" si="362">+D154</f>
        <v>0</v>
      </c>
      <c r="E276" s="171">
        <f t="shared" si="362"/>
        <v>0</v>
      </c>
      <c r="F276" s="43"/>
      <c r="G276" s="171">
        <f t="shared" ref="G276:I276" si="363">+G154</f>
        <v>0</v>
      </c>
      <c r="H276" s="171">
        <f t="shared" si="363"/>
        <v>0</v>
      </c>
      <c r="I276" s="171">
        <f t="shared" si="363"/>
        <v>0</v>
      </c>
      <c r="J276" s="62">
        <f t="shared" si="322"/>
        <v>0</v>
      </c>
      <c r="K276" s="42"/>
      <c r="L276" s="171">
        <f t="shared" ref="L276:N276" si="364">+L154</f>
        <v>0</v>
      </c>
      <c r="M276" s="171">
        <f t="shared" si="364"/>
        <v>0</v>
      </c>
      <c r="N276" s="171">
        <f t="shared" si="364"/>
        <v>0</v>
      </c>
      <c r="O276" s="62">
        <f t="shared" si="324"/>
        <v>0</v>
      </c>
      <c r="P276" s="42"/>
      <c r="Q276" s="172" t="str">
        <f t="shared" si="325"/>
        <v>ja</v>
      </c>
      <c r="R276" s="249">
        <f>IF(Q276="nee",0,(J276-O276)*(tab!$C$20*tab!$C$8+tab!$D$24))</f>
        <v>0</v>
      </c>
      <c r="S276" s="249">
        <f>IF(AND(J276=0,O276=0),0,(G276-L276)*tab!$E$30+(H276-M276)*tab!$F$30+(I276-N276)*tab!$G$30)</f>
        <v>0</v>
      </c>
      <c r="T276" s="249">
        <f t="shared" si="326"/>
        <v>0</v>
      </c>
      <c r="U276" s="172" t="str">
        <f t="shared" si="327"/>
        <v>ja</v>
      </c>
      <c r="V276" s="249">
        <f>IF(U276="nee",0,(J276-O276)*(tab!$C$44))</f>
        <v>0</v>
      </c>
      <c r="W276" s="249">
        <f>IF(AND(J276=0,O276=0),0,(G276-L276)*tab!$G$44+(H276-M276)*tab!$H$44+(I276-N276)*tab!$I$44)</f>
        <v>0</v>
      </c>
      <c r="X276" s="249">
        <f t="shared" si="328"/>
        <v>0</v>
      </c>
      <c r="Y276" s="3"/>
      <c r="Z276" s="22"/>
    </row>
    <row r="277" spans="2:26" ht="12" customHeight="1" x14ac:dyDescent="0.2">
      <c r="B277" s="18"/>
      <c r="C277" s="1">
        <v>15</v>
      </c>
      <c r="D277" s="170">
        <f t="shared" ref="D277:E277" si="365">+D155</f>
        <v>0</v>
      </c>
      <c r="E277" s="171">
        <f t="shared" si="365"/>
        <v>0</v>
      </c>
      <c r="F277" s="43"/>
      <c r="G277" s="171">
        <f t="shared" ref="G277:I277" si="366">+G155</f>
        <v>0</v>
      </c>
      <c r="H277" s="171">
        <f t="shared" si="366"/>
        <v>0</v>
      </c>
      <c r="I277" s="171">
        <f t="shared" si="366"/>
        <v>0</v>
      </c>
      <c r="J277" s="62">
        <f t="shared" si="322"/>
        <v>0</v>
      </c>
      <c r="K277" s="42"/>
      <c r="L277" s="171">
        <f t="shared" ref="L277:N277" si="367">+L155</f>
        <v>0</v>
      </c>
      <c r="M277" s="171">
        <f t="shared" si="367"/>
        <v>0</v>
      </c>
      <c r="N277" s="171">
        <f t="shared" si="367"/>
        <v>0</v>
      </c>
      <c r="O277" s="62">
        <f t="shared" si="324"/>
        <v>0</v>
      </c>
      <c r="P277" s="42"/>
      <c r="Q277" s="172" t="str">
        <f t="shared" si="325"/>
        <v>ja</v>
      </c>
      <c r="R277" s="249">
        <f>IF(Q277="nee",0,(J277-O277)*(tab!$C$20*tab!$C$8+tab!$D$24))</f>
        <v>0</v>
      </c>
      <c r="S277" s="249">
        <f>IF(AND(J277=0,O277=0),0,(G277-L277)*tab!$E$30+(H277-M277)*tab!$F$30+(I277-N277)*tab!$G$30)</f>
        <v>0</v>
      </c>
      <c r="T277" s="249">
        <f t="shared" si="326"/>
        <v>0</v>
      </c>
      <c r="U277" s="172" t="str">
        <f t="shared" si="327"/>
        <v>ja</v>
      </c>
      <c r="V277" s="249">
        <f>IF(U277="nee",0,(J277-O277)*(tab!$C$44))</f>
        <v>0</v>
      </c>
      <c r="W277" s="249">
        <f>IF(AND(J277=0,O277=0),0,(G277-L277)*tab!$G$44+(H277-M277)*tab!$H$44+(I277-N277)*tab!$I$44)</f>
        <v>0</v>
      </c>
      <c r="X277" s="249">
        <f t="shared" si="328"/>
        <v>0</v>
      </c>
      <c r="Y277" s="3"/>
      <c r="Z277" s="22"/>
    </row>
    <row r="278" spans="2:26" ht="12" customHeight="1" x14ac:dyDescent="0.2">
      <c r="B278" s="18"/>
      <c r="C278" s="1">
        <v>16</v>
      </c>
      <c r="D278" s="170">
        <f t="shared" ref="D278:E278" si="368">+D156</f>
        <v>0</v>
      </c>
      <c r="E278" s="171">
        <f t="shared" si="368"/>
        <v>0</v>
      </c>
      <c r="F278" s="43"/>
      <c r="G278" s="171">
        <f t="shared" ref="G278:I278" si="369">+G156</f>
        <v>0</v>
      </c>
      <c r="H278" s="171">
        <f t="shared" si="369"/>
        <v>0</v>
      </c>
      <c r="I278" s="171">
        <f t="shared" si="369"/>
        <v>0</v>
      </c>
      <c r="J278" s="62">
        <f t="shared" si="322"/>
        <v>0</v>
      </c>
      <c r="K278" s="42"/>
      <c r="L278" s="171">
        <f t="shared" ref="L278:N278" si="370">+L156</f>
        <v>0</v>
      </c>
      <c r="M278" s="171">
        <f t="shared" si="370"/>
        <v>0</v>
      </c>
      <c r="N278" s="171">
        <f t="shared" si="370"/>
        <v>0</v>
      </c>
      <c r="O278" s="62">
        <f t="shared" si="324"/>
        <v>0</v>
      </c>
      <c r="P278" s="42"/>
      <c r="Q278" s="172" t="str">
        <f t="shared" si="325"/>
        <v>ja</v>
      </c>
      <c r="R278" s="249">
        <f>IF(Q278="nee",0,(J278-O278)*(tab!$C$20*tab!$C$8+tab!$D$24))</f>
        <v>0</v>
      </c>
      <c r="S278" s="249">
        <f>IF(AND(J278=0,O278=0),0,(G278-L278)*tab!$E$30+(H278-M278)*tab!$F$30+(I278-N278)*tab!$G$30)</f>
        <v>0</v>
      </c>
      <c r="T278" s="249">
        <f t="shared" si="326"/>
        <v>0</v>
      </c>
      <c r="U278" s="172" t="str">
        <f t="shared" si="327"/>
        <v>ja</v>
      </c>
      <c r="V278" s="249">
        <f>IF(U278="nee",0,(J278-O278)*(tab!$C$44))</f>
        <v>0</v>
      </c>
      <c r="W278" s="249">
        <f>IF(AND(J278=0,O278=0),0,(G278-L278)*tab!$G$44+(H278-M278)*tab!$H$44+(I278-N278)*tab!$I$44)</f>
        <v>0</v>
      </c>
      <c r="X278" s="249">
        <f t="shared" si="328"/>
        <v>0</v>
      </c>
      <c r="Y278" s="3"/>
      <c r="Z278" s="22"/>
    </row>
    <row r="279" spans="2:26" ht="12" customHeight="1" x14ac:dyDescent="0.2">
      <c r="B279" s="18"/>
      <c r="C279" s="1">
        <v>17</v>
      </c>
      <c r="D279" s="170">
        <f t="shared" ref="D279:E279" si="371">+D157</f>
        <v>0</v>
      </c>
      <c r="E279" s="171">
        <f t="shared" si="371"/>
        <v>0</v>
      </c>
      <c r="F279" s="43"/>
      <c r="G279" s="171">
        <f t="shared" ref="G279:I279" si="372">+G157</f>
        <v>0</v>
      </c>
      <c r="H279" s="171">
        <f t="shared" si="372"/>
        <v>0</v>
      </c>
      <c r="I279" s="171">
        <f t="shared" si="372"/>
        <v>0</v>
      </c>
      <c r="J279" s="62">
        <f t="shared" si="322"/>
        <v>0</v>
      </c>
      <c r="K279" s="42"/>
      <c r="L279" s="171">
        <f t="shared" ref="L279:N279" si="373">+L157</f>
        <v>0</v>
      </c>
      <c r="M279" s="171">
        <f t="shared" si="373"/>
        <v>0</v>
      </c>
      <c r="N279" s="171">
        <f t="shared" si="373"/>
        <v>0</v>
      </c>
      <c r="O279" s="62">
        <f t="shared" si="324"/>
        <v>0</v>
      </c>
      <c r="P279" s="42"/>
      <c r="Q279" s="172" t="str">
        <f t="shared" si="325"/>
        <v>ja</v>
      </c>
      <c r="R279" s="249">
        <f>IF(Q279="nee",0,(J279-O279)*(tab!$C$20*tab!$C$8+tab!$D$24))</f>
        <v>0</v>
      </c>
      <c r="S279" s="249">
        <f>IF(AND(J279=0,O279=0),0,(G279-L279)*tab!$E$30+(H279-M279)*tab!$F$30+(I279-N279)*tab!$G$30)</f>
        <v>0</v>
      </c>
      <c r="T279" s="249">
        <f t="shared" si="326"/>
        <v>0</v>
      </c>
      <c r="U279" s="172" t="str">
        <f t="shared" si="327"/>
        <v>ja</v>
      </c>
      <c r="V279" s="249">
        <f>IF(U279="nee",0,(J279-O279)*(tab!$C$44))</f>
        <v>0</v>
      </c>
      <c r="W279" s="249">
        <f>IF(AND(J279=0,O279=0),0,(G279-L279)*tab!$G$44+(H279-M279)*tab!$H$44+(I279-N279)*tab!$I$44)</f>
        <v>0</v>
      </c>
      <c r="X279" s="249">
        <f t="shared" si="328"/>
        <v>0</v>
      </c>
      <c r="Y279" s="3"/>
      <c r="Z279" s="22"/>
    </row>
    <row r="280" spans="2:26" ht="12" customHeight="1" x14ac:dyDescent="0.2">
      <c r="B280" s="18"/>
      <c r="C280" s="1">
        <v>18</v>
      </c>
      <c r="D280" s="170">
        <f t="shared" ref="D280:E280" si="374">+D158</f>
        <v>0</v>
      </c>
      <c r="E280" s="171">
        <f t="shared" si="374"/>
        <v>0</v>
      </c>
      <c r="F280" s="43"/>
      <c r="G280" s="171">
        <f t="shared" ref="G280:I280" si="375">+G158</f>
        <v>0</v>
      </c>
      <c r="H280" s="171">
        <f t="shared" si="375"/>
        <v>0</v>
      </c>
      <c r="I280" s="171">
        <f t="shared" si="375"/>
        <v>0</v>
      </c>
      <c r="J280" s="62">
        <f t="shared" si="322"/>
        <v>0</v>
      </c>
      <c r="K280" s="42"/>
      <c r="L280" s="171">
        <f t="shared" ref="L280:N280" si="376">+L158</f>
        <v>0</v>
      </c>
      <c r="M280" s="171">
        <f t="shared" si="376"/>
        <v>0</v>
      </c>
      <c r="N280" s="171">
        <f t="shared" si="376"/>
        <v>0</v>
      </c>
      <c r="O280" s="62">
        <f t="shared" si="324"/>
        <v>0</v>
      </c>
      <c r="P280" s="42"/>
      <c r="Q280" s="172" t="str">
        <f t="shared" si="325"/>
        <v>ja</v>
      </c>
      <c r="R280" s="249">
        <f>IF(Q280="nee",0,(J280-O280)*(tab!$C$20*tab!$C$8+tab!$D$24))</f>
        <v>0</v>
      </c>
      <c r="S280" s="249">
        <f>IF(AND(J280=0,O280=0),0,(G280-L280)*tab!$E$30+(H280-M280)*tab!$F$30+(I280-N280)*tab!$G$30)</f>
        <v>0</v>
      </c>
      <c r="T280" s="249">
        <f t="shared" si="326"/>
        <v>0</v>
      </c>
      <c r="U280" s="172" t="str">
        <f t="shared" si="327"/>
        <v>ja</v>
      </c>
      <c r="V280" s="249">
        <f>IF(U280="nee",0,(J280-O280)*(tab!$C$44))</f>
        <v>0</v>
      </c>
      <c r="W280" s="249">
        <f>IF(AND(J280=0,O280=0),0,(G280-L280)*tab!$G$44+(H280-M280)*tab!$H$44+(I280-N280)*tab!$I$44)</f>
        <v>0</v>
      </c>
      <c r="X280" s="249">
        <f t="shared" si="328"/>
        <v>0</v>
      </c>
      <c r="Y280" s="3"/>
      <c r="Z280" s="22"/>
    </row>
    <row r="281" spans="2:26" ht="12" customHeight="1" x14ac:dyDescent="0.2">
      <c r="B281" s="18"/>
      <c r="C281" s="1">
        <v>19</v>
      </c>
      <c r="D281" s="170">
        <f t="shared" ref="D281:E281" si="377">+D159</f>
        <v>0</v>
      </c>
      <c r="E281" s="171">
        <f t="shared" si="377"/>
        <v>0</v>
      </c>
      <c r="F281" s="43"/>
      <c r="G281" s="171">
        <f t="shared" ref="G281:I281" si="378">+G159</f>
        <v>0</v>
      </c>
      <c r="H281" s="171">
        <f t="shared" si="378"/>
        <v>0</v>
      </c>
      <c r="I281" s="171">
        <f t="shared" si="378"/>
        <v>0</v>
      </c>
      <c r="J281" s="62">
        <f t="shared" si="322"/>
        <v>0</v>
      </c>
      <c r="K281" s="42"/>
      <c r="L281" s="171">
        <f t="shared" ref="L281:N281" si="379">+L159</f>
        <v>0</v>
      </c>
      <c r="M281" s="171">
        <f t="shared" si="379"/>
        <v>0</v>
      </c>
      <c r="N281" s="171">
        <f t="shared" si="379"/>
        <v>0</v>
      </c>
      <c r="O281" s="62">
        <f t="shared" si="324"/>
        <v>0</v>
      </c>
      <c r="P281" s="42"/>
      <c r="Q281" s="172" t="str">
        <f t="shared" si="325"/>
        <v>ja</v>
      </c>
      <c r="R281" s="249">
        <f>IF(Q281="nee",0,(J281-O281)*(tab!$C$20*tab!$C$8+tab!$D$24))</f>
        <v>0</v>
      </c>
      <c r="S281" s="249">
        <f>IF(AND(J281=0,O281=0),0,(G281-L281)*tab!$E$30+(H281-M281)*tab!$F$30+(I281-N281)*tab!$G$30)</f>
        <v>0</v>
      </c>
      <c r="T281" s="249">
        <f t="shared" si="326"/>
        <v>0</v>
      </c>
      <c r="U281" s="172" t="str">
        <f t="shared" si="327"/>
        <v>ja</v>
      </c>
      <c r="V281" s="249">
        <f>IF(U281="nee",0,(J281-O281)*(tab!$C$44))</f>
        <v>0</v>
      </c>
      <c r="W281" s="249">
        <f>IF(AND(J281=0,O281=0),0,(G281-L281)*tab!$G$44+(H281-M281)*tab!$H$44+(I281-N281)*tab!$I$44)</f>
        <v>0</v>
      </c>
      <c r="X281" s="249">
        <f t="shared" si="328"/>
        <v>0</v>
      </c>
      <c r="Y281" s="3"/>
      <c r="Z281" s="22"/>
    </row>
    <row r="282" spans="2:26" ht="12" customHeight="1" x14ac:dyDescent="0.2">
      <c r="B282" s="18"/>
      <c r="C282" s="1">
        <v>20</v>
      </c>
      <c r="D282" s="170">
        <f t="shared" ref="D282:E282" si="380">+D160</f>
        <v>0</v>
      </c>
      <c r="E282" s="171">
        <f t="shared" si="380"/>
        <v>0</v>
      </c>
      <c r="F282" s="43"/>
      <c r="G282" s="171">
        <f t="shared" ref="G282:I282" si="381">+G160</f>
        <v>0</v>
      </c>
      <c r="H282" s="171">
        <f t="shared" si="381"/>
        <v>0</v>
      </c>
      <c r="I282" s="171">
        <f t="shared" si="381"/>
        <v>0</v>
      </c>
      <c r="J282" s="62">
        <f t="shared" si="322"/>
        <v>0</v>
      </c>
      <c r="K282" s="42"/>
      <c r="L282" s="171">
        <f t="shared" ref="L282:N282" si="382">+L160</f>
        <v>0</v>
      </c>
      <c r="M282" s="171">
        <f t="shared" si="382"/>
        <v>0</v>
      </c>
      <c r="N282" s="171">
        <f t="shared" si="382"/>
        <v>0</v>
      </c>
      <c r="O282" s="62">
        <f t="shared" si="324"/>
        <v>0</v>
      </c>
      <c r="P282" s="42"/>
      <c r="Q282" s="172" t="str">
        <f t="shared" si="325"/>
        <v>ja</v>
      </c>
      <c r="R282" s="249">
        <f>IF(Q282="nee",0,(J282-O282)*(tab!$C$20*tab!$C$8+tab!$D$24))</f>
        <v>0</v>
      </c>
      <c r="S282" s="249">
        <f>IF(AND(J282=0,O282=0),0,(G282-L282)*tab!$E$30+(H282-M282)*tab!$F$30+(I282-N282)*tab!$G$30)</f>
        <v>0</v>
      </c>
      <c r="T282" s="249">
        <f t="shared" si="326"/>
        <v>0</v>
      </c>
      <c r="U282" s="172" t="str">
        <f t="shared" si="327"/>
        <v>ja</v>
      </c>
      <c r="V282" s="249">
        <f>IF(U282="nee",0,(J282-O282)*(tab!$C$44))</f>
        <v>0</v>
      </c>
      <c r="W282" s="249">
        <f>IF(AND(J282=0,O282=0),0,(G282-L282)*tab!$G$44+(H282-M282)*tab!$H$44+(I282-N282)*tab!$I$44)</f>
        <v>0</v>
      </c>
      <c r="X282" s="249">
        <f t="shared" si="328"/>
        <v>0</v>
      </c>
      <c r="Y282" s="3"/>
      <c r="Z282" s="22"/>
    </row>
    <row r="283" spans="2:26" ht="12" customHeight="1" x14ac:dyDescent="0.2">
      <c r="B283" s="18"/>
      <c r="C283" s="1">
        <v>21</v>
      </c>
      <c r="D283" s="170">
        <f t="shared" ref="D283:E283" si="383">+D161</f>
        <v>0</v>
      </c>
      <c r="E283" s="171">
        <f t="shared" si="383"/>
        <v>0</v>
      </c>
      <c r="F283" s="43"/>
      <c r="G283" s="171">
        <f t="shared" ref="G283:I283" si="384">+G161</f>
        <v>0</v>
      </c>
      <c r="H283" s="171">
        <f t="shared" si="384"/>
        <v>0</v>
      </c>
      <c r="I283" s="171">
        <f t="shared" si="384"/>
        <v>0</v>
      </c>
      <c r="J283" s="62">
        <f t="shared" si="322"/>
        <v>0</v>
      </c>
      <c r="K283" s="42"/>
      <c r="L283" s="171">
        <f t="shared" ref="L283:N283" si="385">+L161</f>
        <v>0</v>
      </c>
      <c r="M283" s="171">
        <f t="shared" si="385"/>
        <v>0</v>
      </c>
      <c r="N283" s="171">
        <f t="shared" si="385"/>
        <v>0</v>
      </c>
      <c r="O283" s="62">
        <f t="shared" si="324"/>
        <v>0</v>
      </c>
      <c r="P283" s="42"/>
      <c r="Q283" s="172" t="str">
        <f t="shared" si="325"/>
        <v>ja</v>
      </c>
      <c r="R283" s="249">
        <f>IF(Q283="nee",0,(J283-O283)*(tab!$C$20*tab!$C$8+tab!$D$24))</f>
        <v>0</v>
      </c>
      <c r="S283" s="249">
        <f>IF(AND(J283=0,O283=0),0,(G283-L283)*tab!$E$30+(H283-M283)*tab!$F$30+(I283-N283)*tab!$G$30)</f>
        <v>0</v>
      </c>
      <c r="T283" s="249">
        <f t="shared" si="326"/>
        <v>0</v>
      </c>
      <c r="U283" s="172" t="str">
        <f t="shared" si="327"/>
        <v>ja</v>
      </c>
      <c r="V283" s="249">
        <f>IF(U283="nee",0,(J283-O283)*(tab!$C$44))</f>
        <v>0</v>
      </c>
      <c r="W283" s="249">
        <f>IF(AND(J283=0,O283=0),0,(G283-L283)*tab!$G$44+(H283-M283)*tab!$H$44+(I283-N283)*tab!$I$44)</f>
        <v>0</v>
      </c>
      <c r="X283" s="249">
        <f t="shared" si="328"/>
        <v>0</v>
      </c>
      <c r="Y283" s="3"/>
      <c r="Z283" s="22"/>
    </row>
    <row r="284" spans="2:26" ht="12" customHeight="1" x14ac:dyDescent="0.2">
      <c r="B284" s="18"/>
      <c r="C284" s="1">
        <v>22</v>
      </c>
      <c r="D284" s="170">
        <f t="shared" ref="D284:E284" si="386">+D162</f>
        <v>0</v>
      </c>
      <c r="E284" s="171">
        <f t="shared" si="386"/>
        <v>0</v>
      </c>
      <c r="F284" s="43"/>
      <c r="G284" s="171">
        <f t="shared" ref="G284:I284" si="387">+G162</f>
        <v>0</v>
      </c>
      <c r="H284" s="171">
        <f t="shared" si="387"/>
        <v>0</v>
      </c>
      <c r="I284" s="171">
        <f t="shared" si="387"/>
        <v>0</v>
      </c>
      <c r="J284" s="62">
        <f t="shared" si="322"/>
        <v>0</v>
      </c>
      <c r="K284" s="42"/>
      <c r="L284" s="171">
        <f t="shared" ref="L284:N284" si="388">+L162</f>
        <v>0</v>
      </c>
      <c r="M284" s="171">
        <f t="shared" si="388"/>
        <v>0</v>
      </c>
      <c r="N284" s="171">
        <f t="shared" si="388"/>
        <v>0</v>
      </c>
      <c r="O284" s="62">
        <f t="shared" si="324"/>
        <v>0</v>
      </c>
      <c r="P284" s="42"/>
      <c r="Q284" s="172" t="str">
        <f t="shared" si="325"/>
        <v>ja</v>
      </c>
      <c r="R284" s="249">
        <f>IF(Q284="nee",0,(J284-O284)*(tab!$C$20*tab!$C$8+tab!$D$24))</f>
        <v>0</v>
      </c>
      <c r="S284" s="249">
        <f>IF(AND(J284=0,O284=0),0,(G284-L284)*tab!$E$30+(H284-M284)*tab!$F$30+(I284-N284)*tab!$G$30)</f>
        <v>0</v>
      </c>
      <c r="T284" s="249">
        <f t="shared" si="326"/>
        <v>0</v>
      </c>
      <c r="U284" s="172" t="str">
        <f t="shared" si="327"/>
        <v>ja</v>
      </c>
      <c r="V284" s="249">
        <f>IF(U284="nee",0,(J284-O284)*(tab!$C$44))</f>
        <v>0</v>
      </c>
      <c r="W284" s="249">
        <f>IF(AND(J284=0,O284=0),0,(G284-L284)*tab!$G$44+(H284-M284)*tab!$H$44+(I284-N284)*tab!$I$44)</f>
        <v>0</v>
      </c>
      <c r="X284" s="249">
        <f t="shared" si="328"/>
        <v>0</v>
      </c>
      <c r="Y284" s="3"/>
      <c r="Z284" s="22"/>
    </row>
    <row r="285" spans="2:26" ht="12" customHeight="1" x14ac:dyDescent="0.2">
      <c r="B285" s="18"/>
      <c r="C285" s="1">
        <v>23</v>
      </c>
      <c r="D285" s="170">
        <f t="shared" ref="D285:E285" si="389">+D163</f>
        <v>0</v>
      </c>
      <c r="E285" s="171">
        <f t="shared" si="389"/>
        <v>0</v>
      </c>
      <c r="F285" s="43"/>
      <c r="G285" s="171">
        <f t="shared" ref="G285:I285" si="390">+G163</f>
        <v>0</v>
      </c>
      <c r="H285" s="171">
        <f t="shared" si="390"/>
        <v>0</v>
      </c>
      <c r="I285" s="171">
        <f t="shared" si="390"/>
        <v>0</v>
      </c>
      <c r="J285" s="62">
        <f t="shared" si="322"/>
        <v>0</v>
      </c>
      <c r="K285" s="42"/>
      <c r="L285" s="171">
        <f t="shared" ref="L285:N285" si="391">+L163</f>
        <v>0</v>
      </c>
      <c r="M285" s="171">
        <f t="shared" si="391"/>
        <v>0</v>
      </c>
      <c r="N285" s="171">
        <f t="shared" si="391"/>
        <v>0</v>
      </c>
      <c r="O285" s="62">
        <f t="shared" si="324"/>
        <v>0</v>
      </c>
      <c r="P285" s="42"/>
      <c r="Q285" s="172" t="str">
        <f t="shared" si="325"/>
        <v>ja</v>
      </c>
      <c r="R285" s="249">
        <f>IF(Q285="nee",0,(J285-O285)*(tab!$C$20*tab!$C$8+tab!$D$24))</f>
        <v>0</v>
      </c>
      <c r="S285" s="249">
        <f>IF(AND(J285=0,O285=0),0,(G285-L285)*tab!$E$30+(H285-M285)*tab!$F$30+(I285-N285)*tab!$G$30)</f>
        <v>0</v>
      </c>
      <c r="T285" s="249">
        <f t="shared" si="326"/>
        <v>0</v>
      </c>
      <c r="U285" s="172" t="str">
        <f t="shared" si="327"/>
        <v>ja</v>
      </c>
      <c r="V285" s="249">
        <f>IF(U285="nee",0,(J285-O285)*(tab!$C$44))</f>
        <v>0</v>
      </c>
      <c r="W285" s="249">
        <f>IF(AND(J285=0,O285=0),0,(G285-L285)*tab!$G$44+(H285-M285)*tab!$H$44+(I285-N285)*tab!$I$44)</f>
        <v>0</v>
      </c>
      <c r="X285" s="249">
        <f t="shared" si="328"/>
        <v>0</v>
      </c>
      <c r="Y285" s="3"/>
      <c r="Z285" s="22"/>
    </row>
    <row r="286" spans="2:26" ht="12" customHeight="1" x14ac:dyDescent="0.2">
      <c r="B286" s="18"/>
      <c r="C286" s="1">
        <v>24</v>
      </c>
      <c r="D286" s="170">
        <f t="shared" ref="D286:E286" si="392">+D164</f>
        <v>0</v>
      </c>
      <c r="E286" s="171">
        <f t="shared" si="392"/>
        <v>0</v>
      </c>
      <c r="F286" s="43"/>
      <c r="G286" s="171">
        <f t="shared" ref="G286:I286" si="393">+G164</f>
        <v>0</v>
      </c>
      <c r="H286" s="171">
        <f t="shared" si="393"/>
        <v>0</v>
      </c>
      <c r="I286" s="171">
        <f t="shared" si="393"/>
        <v>0</v>
      </c>
      <c r="J286" s="62">
        <f t="shared" si="322"/>
        <v>0</v>
      </c>
      <c r="K286" s="42"/>
      <c r="L286" s="171">
        <f t="shared" ref="L286:N286" si="394">+L164</f>
        <v>0</v>
      </c>
      <c r="M286" s="171">
        <f t="shared" si="394"/>
        <v>0</v>
      </c>
      <c r="N286" s="171">
        <f t="shared" si="394"/>
        <v>0</v>
      </c>
      <c r="O286" s="62">
        <f t="shared" si="324"/>
        <v>0</v>
      </c>
      <c r="P286" s="42"/>
      <c r="Q286" s="172" t="str">
        <f t="shared" si="325"/>
        <v>ja</v>
      </c>
      <c r="R286" s="249">
        <f>IF(Q286="nee",0,(J286-O286)*(tab!$C$20*tab!$C$8+tab!$D$24))</f>
        <v>0</v>
      </c>
      <c r="S286" s="249">
        <f>IF(AND(J286=0,O286=0),0,(G286-L286)*tab!$E$30+(H286-M286)*tab!$F$30+(I286-N286)*tab!$G$30)</f>
        <v>0</v>
      </c>
      <c r="T286" s="249">
        <f t="shared" si="326"/>
        <v>0</v>
      </c>
      <c r="U286" s="172" t="str">
        <f t="shared" si="327"/>
        <v>ja</v>
      </c>
      <c r="V286" s="249">
        <f>IF(U286="nee",0,(J286-O286)*(tab!$C$44))</f>
        <v>0</v>
      </c>
      <c r="W286" s="249">
        <f>IF(AND(J286=0,O286=0),0,(G286-L286)*tab!$G$44+(H286-M286)*tab!$H$44+(I286-N286)*tab!$I$44)</f>
        <v>0</v>
      </c>
      <c r="X286" s="249">
        <f t="shared" si="328"/>
        <v>0</v>
      </c>
      <c r="Y286" s="3"/>
      <c r="Z286" s="22"/>
    </row>
    <row r="287" spans="2:26" ht="12" customHeight="1" x14ac:dyDescent="0.2">
      <c r="B287" s="18"/>
      <c r="C287" s="1">
        <v>25</v>
      </c>
      <c r="D287" s="170">
        <f t="shared" ref="D287:E287" si="395">+D165</f>
        <v>0</v>
      </c>
      <c r="E287" s="171">
        <f t="shared" si="395"/>
        <v>0</v>
      </c>
      <c r="F287" s="43"/>
      <c r="G287" s="171">
        <f t="shared" ref="G287:I287" si="396">+G165</f>
        <v>0</v>
      </c>
      <c r="H287" s="171">
        <f t="shared" si="396"/>
        <v>0</v>
      </c>
      <c r="I287" s="171">
        <f t="shared" si="396"/>
        <v>0</v>
      </c>
      <c r="J287" s="62">
        <f t="shared" si="322"/>
        <v>0</v>
      </c>
      <c r="K287" s="42"/>
      <c r="L287" s="171">
        <f t="shared" ref="L287:N287" si="397">+L165</f>
        <v>0</v>
      </c>
      <c r="M287" s="171">
        <f t="shared" si="397"/>
        <v>0</v>
      </c>
      <c r="N287" s="171">
        <f t="shared" si="397"/>
        <v>0</v>
      </c>
      <c r="O287" s="62">
        <f t="shared" si="324"/>
        <v>0</v>
      </c>
      <c r="P287" s="42"/>
      <c r="Q287" s="172" t="str">
        <f t="shared" si="325"/>
        <v>ja</v>
      </c>
      <c r="R287" s="249">
        <f>IF(Q287="nee",0,(J287-O287)*(tab!$C$20*tab!$C$8+tab!$D$24))</f>
        <v>0</v>
      </c>
      <c r="S287" s="249">
        <f>IF(AND(J287=0,O287=0),0,(G287-L287)*tab!$E$30+(H287-M287)*tab!$F$30+(I287-N287)*tab!$G$30)</f>
        <v>0</v>
      </c>
      <c r="T287" s="249">
        <f t="shared" si="326"/>
        <v>0</v>
      </c>
      <c r="U287" s="172" t="str">
        <f t="shared" si="327"/>
        <v>ja</v>
      </c>
      <c r="V287" s="249">
        <f>IF(U287="nee",0,(J287-O287)*(tab!$C$44))</f>
        <v>0</v>
      </c>
      <c r="W287" s="249">
        <f>IF(AND(J287=0,O287=0),0,(G287-L287)*tab!$G$44+(H287-M287)*tab!$H$44+(I287-N287)*tab!$I$44)</f>
        <v>0</v>
      </c>
      <c r="X287" s="249">
        <f t="shared" si="328"/>
        <v>0</v>
      </c>
      <c r="Y287" s="3"/>
      <c r="Z287" s="22"/>
    </row>
    <row r="288" spans="2:26" ht="12" customHeight="1" x14ac:dyDescent="0.2">
      <c r="B288" s="18"/>
      <c r="C288" s="1">
        <v>26</v>
      </c>
      <c r="D288" s="170">
        <f t="shared" ref="D288:E288" si="398">+D166</f>
        <v>0</v>
      </c>
      <c r="E288" s="171">
        <f t="shared" si="398"/>
        <v>0</v>
      </c>
      <c r="F288" s="43"/>
      <c r="G288" s="171">
        <f t="shared" ref="G288:I288" si="399">+G166</f>
        <v>0</v>
      </c>
      <c r="H288" s="171">
        <f t="shared" si="399"/>
        <v>0</v>
      </c>
      <c r="I288" s="171">
        <f t="shared" si="399"/>
        <v>0</v>
      </c>
      <c r="J288" s="62">
        <f t="shared" si="322"/>
        <v>0</v>
      </c>
      <c r="K288" s="42"/>
      <c r="L288" s="171">
        <f t="shared" ref="L288:N288" si="400">+L166</f>
        <v>0</v>
      </c>
      <c r="M288" s="171">
        <f t="shared" si="400"/>
        <v>0</v>
      </c>
      <c r="N288" s="171">
        <f t="shared" si="400"/>
        <v>0</v>
      </c>
      <c r="O288" s="62">
        <f t="shared" si="324"/>
        <v>0</v>
      </c>
      <c r="P288" s="42"/>
      <c r="Q288" s="172" t="str">
        <f t="shared" si="325"/>
        <v>ja</v>
      </c>
      <c r="R288" s="249">
        <f>IF(Q288="nee",0,(J288-O288)*(tab!$C$20*tab!$C$8+tab!$D$24))</f>
        <v>0</v>
      </c>
      <c r="S288" s="249">
        <f>IF(AND(J288=0,O288=0),0,(G288-L288)*tab!$E$30+(H288-M288)*tab!$F$30+(I288-N288)*tab!$G$30)</f>
        <v>0</v>
      </c>
      <c r="T288" s="249">
        <f t="shared" si="326"/>
        <v>0</v>
      </c>
      <c r="U288" s="172" t="str">
        <f t="shared" si="327"/>
        <v>ja</v>
      </c>
      <c r="V288" s="249">
        <f>IF(U288="nee",0,(J288-O288)*(tab!$C$44))</f>
        <v>0</v>
      </c>
      <c r="W288" s="249">
        <f>IF(AND(J288=0,O288=0),0,(G288-L288)*tab!$G$44+(H288-M288)*tab!$H$44+(I288-N288)*tab!$I$44)</f>
        <v>0</v>
      </c>
      <c r="X288" s="249">
        <f t="shared" si="328"/>
        <v>0</v>
      </c>
      <c r="Y288" s="3"/>
      <c r="Z288" s="22"/>
    </row>
    <row r="289" spans="2:26" ht="12" customHeight="1" x14ac:dyDescent="0.2">
      <c r="B289" s="18"/>
      <c r="C289" s="1">
        <v>27</v>
      </c>
      <c r="D289" s="170">
        <f t="shared" ref="D289:E289" si="401">+D167</f>
        <v>0</v>
      </c>
      <c r="E289" s="171">
        <f t="shared" si="401"/>
        <v>0</v>
      </c>
      <c r="F289" s="43"/>
      <c r="G289" s="171">
        <f t="shared" ref="G289:I289" si="402">+G167</f>
        <v>0</v>
      </c>
      <c r="H289" s="171">
        <f t="shared" si="402"/>
        <v>0</v>
      </c>
      <c r="I289" s="171">
        <f t="shared" si="402"/>
        <v>0</v>
      </c>
      <c r="J289" s="62">
        <f t="shared" si="322"/>
        <v>0</v>
      </c>
      <c r="K289" s="42"/>
      <c r="L289" s="171">
        <f t="shared" ref="L289:N289" si="403">+L167</f>
        <v>0</v>
      </c>
      <c r="M289" s="171">
        <f t="shared" si="403"/>
        <v>0</v>
      </c>
      <c r="N289" s="171">
        <f t="shared" si="403"/>
        <v>0</v>
      </c>
      <c r="O289" s="62">
        <f t="shared" si="324"/>
        <v>0</v>
      </c>
      <c r="P289" s="42"/>
      <c r="Q289" s="172" t="str">
        <f t="shared" si="325"/>
        <v>ja</v>
      </c>
      <c r="R289" s="249">
        <f>IF(Q289="nee",0,(J289-O289)*(tab!$C$20*tab!$C$8+tab!$D$24))</f>
        <v>0</v>
      </c>
      <c r="S289" s="249">
        <f>IF(AND(J289=0,O289=0),0,(G289-L289)*tab!$E$30+(H289-M289)*tab!$F$30+(I289-N289)*tab!$G$30)</f>
        <v>0</v>
      </c>
      <c r="T289" s="249">
        <f t="shared" si="326"/>
        <v>0</v>
      </c>
      <c r="U289" s="172" t="str">
        <f t="shared" si="327"/>
        <v>ja</v>
      </c>
      <c r="V289" s="249">
        <f>IF(U289="nee",0,(J289-O289)*(tab!$C$44))</f>
        <v>0</v>
      </c>
      <c r="W289" s="249">
        <f>IF(AND(J289=0,O289=0),0,(G289-L289)*tab!$G$44+(H289-M289)*tab!$H$44+(I289-N289)*tab!$I$44)</f>
        <v>0</v>
      </c>
      <c r="X289" s="249">
        <f t="shared" si="328"/>
        <v>0</v>
      </c>
      <c r="Y289" s="3"/>
      <c r="Z289" s="22"/>
    </row>
    <row r="290" spans="2:26" ht="12" customHeight="1" x14ac:dyDescent="0.2">
      <c r="B290" s="18"/>
      <c r="C290" s="1">
        <v>28</v>
      </c>
      <c r="D290" s="170">
        <f t="shared" ref="D290:E290" si="404">+D168</f>
        <v>0</v>
      </c>
      <c r="E290" s="171">
        <f t="shared" si="404"/>
        <v>0</v>
      </c>
      <c r="F290" s="43"/>
      <c r="G290" s="171">
        <f t="shared" ref="G290:I290" si="405">+G168</f>
        <v>0</v>
      </c>
      <c r="H290" s="171">
        <f t="shared" si="405"/>
        <v>0</v>
      </c>
      <c r="I290" s="171">
        <f t="shared" si="405"/>
        <v>0</v>
      </c>
      <c r="J290" s="62">
        <f t="shared" si="322"/>
        <v>0</v>
      </c>
      <c r="K290" s="42"/>
      <c r="L290" s="171">
        <f t="shared" ref="L290:N290" si="406">+L168</f>
        <v>0</v>
      </c>
      <c r="M290" s="171">
        <f t="shared" si="406"/>
        <v>0</v>
      </c>
      <c r="N290" s="171">
        <f t="shared" si="406"/>
        <v>0</v>
      </c>
      <c r="O290" s="62">
        <f t="shared" si="324"/>
        <v>0</v>
      </c>
      <c r="P290" s="42"/>
      <c r="Q290" s="172" t="str">
        <f t="shared" si="325"/>
        <v>ja</v>
      </c>
      <c r="R290" s="249">
        <f>IF(Q290="nee",0,(J290-O290)*(tab!$C$20*tab!$C$8+tab!$D$24))</f>
        <v>0</v>
      </c>
      <c r="S290" s="249">
        <f>IF(AND(J290=0,O290=0),0,(G290-L290)*tab!$E$30+(H290-M290)*tab!$F$30+(I290-N290)*tab!$G$30)</f>
        <v>0</v>
      </c>
      <c r="T290" s="249">
        <f t="shared" si="326"/>
        <v>0</v>
      </c>
      <c r="U290" s="172" t="str">
        <f t="shared" si="327"/>
        <v>ja</v>
      </c>
      <c r="V290" s="249">
        <f>IF(U290="nee",0,(J290-O290)*(tab!$C$44))</f>
        <v>0</v>
      </c>
      <c r="W290" s="249">
        <f>IF(AND(J290=0,O290=0),0,(G290-L290)*tab!$G$44+(H290-M290)*tab!$H$44+(I290-N290)*tab!$I$44)</f>
        <v>0</v>
      </c>
      <c r="X290" s="249">
        <f t="shared" si="328"/>
        <v>0</v>
      </c>
      <c r="Y290" s="3"/>
      <c r="Z290" s="22"/>
    </row>
    <row r="291" spans="2:26" ht="12" customHeight="1" x14ac:dyDescent="0.2">
      <c r="B291" s="18"/>
      <c r="C291" s="1">
        <v>29</v>
      </c>
      <c r="D291" s="170">
        <f t="shared" ref="D291:E291" si="407">+D169</f>
        <v>0</v>
      </c>
      <c r="E291" s="171">
        <f t="shared" si="407"/>
        <v>0</v>
      </c>
      <c r="F291" s="43"/>
      <c r="G291" s="171">
        <f t="shared" ref="G291:I291" si="408">+G169</f>
        <v>0</v>
      </c>
      <c r="H291" s="171">
        <f t="shared" si="408"/>
        <v>0</v>
      </c>
      <c r="I291" s="171">
        <f t="shared" si="408"/>
        <v>0</v>
      </c>
      <c r="J291" s="62">
        <f t="shared" si="322"/>
        <v>0</v>
      </c>
      <c r="K291" s="42"/>
      <c r="L291" s="171">
        <f t="shared" ref="L291:N291" si="409">+L169</f>
        <v>0</v>
      </c>
      <c r="M291" s="171">
        <f t="shared" si="409"/>
        <v>0</v>
      </c>
      <c r="N291" s="171">
        <f t="shared" si="409"/>
        <v>0</v>
      </c>
      <c r="O291" s="62">
        <f t="shared" si="324"/>
        <v>0</v>
      </c>
      <c r="P291" s="42"/>
      <c r="Q291" s="172" t="str">
        <f t="shared" si="325"/>
        <v>ja</v>
      </c>
      <c r="R291" s="249">
        <f>IF(Q291="nee",0,(J291-O291)*(tab!$C$20*tab!$C$8+tab!$D$24))</f>
        <v>0</v>
      </c>
      <c r="S291" s="249">
        <f>IF(AND(J291=0,O291=0),0,(G291-L291)*tab!$E$30+(H291-M291)*tab!$F$30+(I291-N291)*tab!$G$30)</f>
        <v>0</v>
      </c>
      <c r="T291" s="249">
        <f t="shared" si="326"/>
        <v>0</v>
      </c>
      <c r="U291" s="172" t="str">
        <f t="shared" si="327"/>
        <v>ja</v>
      </c>
      <c r="V291" s="249">
        <f>IF(U291="nee",0,(J291-O291)*(tab!$C$44))</f>
        <v>0</v>
      </c>
      <c r="W291" s="249">
        <f>IF(AND(J291=0,O291=0),0,(G291-L291)*tab!$G$44+(H291-M291)*tab!$H$44+(I291-N291)*tab!$I$44)</f>
        <v>0</v>
      </c>
      <c r="X291" s="249">
        <f t="shared" si="328"/>
        <v>0</v>
      </c>
      <c r="Y291" s="3"/>
      <c r="Z291" s="22"/>
    </row>
    <row r="292" spans="2:26" ht="12" customHeight="1" x14ac:dyDescent="0.2">
      <c r="B292" s="18"/>
      <c r="C292" s="1">
        <v>30</v>
      </c>
      <c r="D292" s="170">
        <f t="shared" ref="D292:E292" si="410">+D170</f>
        <v>0</v>
      </c>
      <c r="E292" s="171">
        <f t="shared" si="410"/>
        <v>0</v>
      </c>
      <c r="F292" s="43"/>
      <c r="G292" s="171">
        <f t="shared" ref="G292:I292" si="411">+G170</f>
        <v>0</v>
      </c>
      <c r="H292" s="171">
        <f t="shared" si="411"/>
        <v>0</v>
      </c>
      <c r="I292" s="171">
        <f t="shared" si="411"/>
        <v>0</v>
      </c>
      <c r="J292" s="62">
        <f t="shared" si="322"/>
        <v>0</v>
      </c>
      <c r="K292" s="42"/>
      <c r="L292" s="171">
        <f t="shared" ref="L292:N292" si="412">+L170</f>
        <v>0</v>
      </c>
      <c r="M292" s="171">
        <f t="shared" si="412"/>
        <v>0</v>
      </c>
      <c r="N292" s="171">
        <f t="shared" si="412"/>
        <v>0</v>
      </c>
      <c r="O292" s="62">
        <f t="shared" si="324"/>
        <v>0</v>
      </c>
      <c r="P292" s="42"/>
      <c r="Q292" s="172" t="str">
        <f t="shared" si="325"/>
        <v>ja</v>
      </c>
      <c r="R292" s="249">
        <f>IF(Q292="nee",0,(J292-O292)*(tab!$C$20*tab!$C$8+tab!$D$24))</f>
        <v>0</v>
      </c>
      <c r="S292" s="249">
        <f>IF(AND(J292=0,O292=0),0,(G292-L292)*tab!$E$30+(H292-M292)*tab!$F$30+(I292-N292)*tab!$G$30)</f>
        <v>0</v>
      </c>
      <c r="T292" s="249">
        <f t="shared" si="326"/>
        <v>0</v>
      </c>
      <c r="U292" s="172" t="str">
        <f t="shared" si="327"/>
        <v>ja</v>
      </c>
      <c r="V292" s="249">
        <f>IF(U292="nee",0,(J292-O292)*(tab!$C$44))</f>
        <v>0</v>
      </c>
      <c r="W292" s="249">
        <f>IF(AND(J292=0,O292=0),0,(G292-L292)*tab!$G$44+(H292-M292)*tab!$H$44+(I292-N292)*tab!$I$44)</f>
        <v>0</v>
      </c>
      <c r="X292" s="249">
        <f t="shared" si="328"/>
        <v>0</v>
      </c>
      <c r="Y292" s="3"/>
      <c r="Z292" s="22"/>
    </row>
    <row r="293" spans="2:26" ht="12" customHeight="1" x14ac:dyDescent="0.2">
      <c r="B293" s="73"/>
      <c r="C293" s="67"/>
      <c r="D293" s="78"/>
      <c r="E293" s="78"/>
      <c r="F293" s="93"/>
      <c r="G293" s="94">
        <f>SUM(G263:G288)</f>
        <v>22</v>
      </c>
      <c r="H293" s="94">
        <f>SUM(H263:H288)</f>
        <v>2</v>
      </c>
      <c r="I293" s="94">
        <f>SUM(I263:I288)</f>
        <v>2</v>
      </c>
      <c r="J293" s="94">
        <f>SUM(J263:J288)</f>
        <v>26</v>
      </c>
      <c r="K293" s="95"/>
      <c r="L293" s="94">
        <f>SUM(L263:L288)</f>
        <v>10</v>
      </c>
      <c r="M293" s="94">
        <f>SUM(M263:M288)</f>
        <v>1</v>
      </c>
      <c r="N293" s="94">
        <f>SUM(N263:N288)</f>
        <v>1</v>
      </c>
      <c r="O293" s="94">
        <f>SUM(O263:O288)</f>
        <v>12</v>
      </c>
      <c r="P293" s="95"/>
      <c r="Q293" s="95"/>
      <c r="R293" s="250"/>
      <c r="S293" s="250"/>
      <c r="T293" s="251">
        <f t="shared" ref="T293" si="413">SUM(T263:T292)</f>
        <v>192778.06240900001</v>
      </c>
      <c r="U293" s="95"/>
      <c r="V293" s="250"/>
      <c r="W293" s="250"/>
      <c r="X293" s="251">
        <f t="shared" ref="X293" si="414">SUM(X263:X292)</f>
        <v>20096.3</v>
      </c>
      <c r="Y293" s="70"/>
      <c r="Z293" s="71"/>
    </row>
    <row r="294" spans="2:26" ht="12" customHeight="1" x14ac:dyDescent="0.2">
      <c r="B294" s="18"/>
      <c r="C294" s="1"/>
      <c r="D294" s="38"/>
      <c r="E294" s="3"/>
      <c r="F294" s="3"/>
      <c r="G294" s="42"/>
      <c r="H294" s="42"/>
      <c r="I294" s="42"/>
      <c r="J294" s="42"/>
      <c r="K294" s="42"/>
      <c r="L294" s="42"/>
      <c r="M294" s="42"/>
      <c r="N294" s="42"/>
      <c r="O294" s="42"/>
      <c r="P294" s="42"/>
      <c r="Q294" s="42"/>
      <c r="R294" s="244"/>
      <c r="S294" s="244"/>
      <c r="T294" s="244"/>
      <c r="U294" s="42"/>
      <c r="V294" s="244"/>
      <c r="W294" s="244"/>
      <c r="X294" s="244"/>
      <c r="Y294" s="3"/>
      <c r="Z294" s="22"/>
    </row>
    <row r="295" spans="2:26" ht="12" customHeight="1" x14ac:dyDescent="0.2">
      <c r="B295" s="63"/>
      <c r="C295" s="196"/>
      <c r="D295" s="195" t="s">
        <v>65</v>
      </c>
      <c r="E295" s="25"/>
      <c r="F295" s="25"/>
      <c r="G295" s="26"/>
      <c r="H295" s="27"/>
      <c r="I295" s="27"/>
      <c r="J295" s="28"/>
      <c r="K295" s="28"/>
      <c r="L295" s="26"/>
      <c r="M295" s="27"/>
      <c r="N295" s="104"/>
      <c r="O295" s="178"/>
      <c r="P295" s="178"/>
      <c r="Q295" s="178"/>
      <c r="R295" s="252"/>
      <c r="S295" s="252"/>
      <c r="T295" s="252"/>
      <c r="U295" s="178"/>
      <c r="V295" s="252"/>
      <c r="W295" s="252"/>
      <c r="X295" s="252"/>
      <c r="Y295" s="6"/>
      <c r="Z295" s="64"/>
    </row>
    <row r="296" spans="2:26" ht="12" customHeight="1" x14ac:dyDescent="0.2">
      <c r="B296" s="18"/>
      <c r="C296" s="87"/>
      <c r="D296" s="38" t="s">
        <v>59</v>
      </c>
      <c r="E296" s="26"/>
      <c r="F296" s="25"/>
      <c r="G296" s="32" t="s">
        <v>109</v>
      </c>
      <c r="H296" s="28"/>
      <c r="I296" s="28"/>
      <c r="J296" s="28"/>
      <c r="K296" s="28"/>
      <c r="L296" s="32" t="s">
        <v>110</v>
      </c>
      <c r="M296" s="28"/>
      <c r="N296" s="28"/>
      <c r="O296" s="39"/>
      <c r="P296" s="39"/>
      <c r="Q296" s="40"/>
      <c r="R296" s="246" t="s">
        <v>60</v>
      </c>
      <c r="S296" s="246"/>
      <c r="T296" s="253" t="s">
        <v>61</v>
      </c>
      <c r="U296" s="74"/>
      <c r="V296" s="253"/>
      <c r="W296" s="253"/>
      <c r="X296" s="253"/>
      <c r="Y296" s="48"/>
      <c r="Z296" s="17"/>
    </row>
    <row r="297" spans="2:26" ht="12" customHeight="1" x14ac:dyDescent="0.2">
      <c r="B297" s="18"/>
      <c r="C297" s="1"/>
      <c r="D297" s="38" t="s">
        <v>62</v>
      </c>
      <c r="E297" s="32" t="s">
        <v>63</v>
      </c>
      <c r="F297" s="38"/>
      <c r="G297" s="42" t="s">
        <v>17</v>
      </c>
      <c r="H297" s="42" t="s">
        <v>18</v>
      </c>
      <c r="I297" s="42" t="s">
        <v>19</v>
      </c>
      <c r="J297" s="42" t="s">
        <v>64</v>
      </c>
      <c r="K297" s="42"/>
      <c r="L297" s="42" t="s">
        <v>17</v>
      </c>
      <c r="M297" s="42" t="s">
        <v>18</v>
      </c>
      <c r="N297" s="42" t="s">
        <v>19</v>
      </c>
      <c r="O297" s="42" t="s">
        <v>64</v>
      </c>
      <c r="P297" s="42"/>
      <c r="Q297" s="42"/>
      <c r="R297" s="244" t="s">
        <v>69</v>
      </c>
      <c r="S297" s="244" t="s">
        <v>70</v>
      </c>
      <c r="T297" s="248" t="s">
        <v>103</v>
      </c>
      <c r="U297" s="68"/>
      <c r="V297" s="248"/>
      <c r="W297" s="248"/>
      <c r="X297" s="248"/>
      <c r="Y297" s="3"/>
      <c r="Z297" s="22"/>
    </row>
    <row r="298" spans="2:26" ht="12" customHeight="1" x14ac:dyDescent="0.2">
      <c r="B298" s="18"/>
      <c r="C298" s="1">
        <v>1</v>
      </c>
      <c r="D298" s="170" t="str">
        <f>+D176</f>
        <v>A</v>
      </c>
      <c r="E298" s="171" t="str">
        <f>+E176</f>
        <v>PO5301</v>
      </c>
      <c r="F298" s="43"/>
      <c r="G298" s="171">
        <f>+G176</f>
        <v>2</v>
      </c>
      <c r="H298" s="171">
        <f>+H176</f>
        <v>0</v>
      </c>
      <c r="I298" s="171">
        <f>+I176</f>
        <v>0</v>
      </c>
      <c r="J298" s="62">
        <f>SUM(G298:I298)</f>
        <v>2</v>
      </c>
      <c r="K298" s="42"/>
      <c r="L298" s="171">
        <f>+L176</f>
        <v>0</v>
      </c>
      <c r="M298" s="171">
        <f>+M176</f>
        <v>0</v>
      </c>
      <c r="N298" s="171">
        <f>+N176</f>
        <v>0</v>
      </c>
      <c r="O298" s="62">
        <f>SUM(L298:N298)</f>
        <v>0</v>
      </c>
      <c r="P298" s="42"/>
      <c r="Q298" s="172" t="str">
        <f>+Q176</f>
        <v>ja</v>
      </c>
      <c r="R298" s="249">
        <f>IF(Q298="nee",0,(J298-O298)*(tab!$C$20*tab!$C$8+tab!$D$24))</f>
        <v>7871.3097699999998</v>
      </c>
      <c r="S298" s="249">
        <f>IF(AND(J298=0,O298=0),0,(G298-L298)*tab!$E$31+(H298-M298)*tab!$F$31+(I298-N298)*tab!$G$31)</f>
        <v>15916.761343999999</v>
      </c>
      <c r="T298" s="249">
        <f t="shared" ref="T298:T299" si="415">IF(SUM(R298:S298)&lt;0,0,SUM(R298:S298))</f>
        <v>23788.071113999998</v>
      </c>
      <c r="U298" s="172" t="str">
        <f>+U176</f>
        <v>ja</v>
      </c>
      <c r="V298" s="249">
        <f>IF(U298="nee",0,(J298-O298)*(tab!$C$45))</f>
        <v>1118.46</v>
      </c>
      <c r="W298" s="249">
        <f>IF(AND(J298=0,O298=0),0,(G298-L298)*tab!$G$45+(H298-M298)*tab!$H$45+(I298-N298)*tab!$I$45)</f>
        <v>1568.8</v>
      </c>
      <c r="X298" s="249">
        <f>IF(SUM(V298:W298)&lt;0,0,SUM(V298:W298))</f>
        <v>2687.26</v>
      </c>
      <c r="Y298" s="3"/>
      <c r="Z298" s="22"/>
    </row>
    <row r="299" spans="2:26" ht="12" customHeight="1" x14ac:dyDescent="0.2">
      <c r="B299" s="18"/>
      <c r="C299" s="1">
        <v>2</v>
      </c>
      <c r="D299" s="170" t="str">
        <f t="shared" ref="D299:E299" si="416">+D177</f>
        <v xml:space="preserve">B </v>
      </c>
      <c r="E299" s="171" t="str">
        <f t="shared" si="416"/>
        <v>PO5302</v>
      </c>
      <c r="F299" s="43"/>
      <c r="G299" s="171">
        <f t="shared" ref="G299:I299" si="417">+G177</f>
        <v>13</v>
      </c>
      <c r="H299" s="171">
        <f t="shared" si="417"/>
        <v>0</v>
      </c>
      <c r="I299" s="171">
        <f t="shared" si="417"/>
        <v>0</v>
      </c>
      <c r="J299" s="62">
        <f t="shared" ref="J299:J327" si="418">SUM(G299:I299)</f>
        <v>13</v>
      </c>
      <c r="K299" s="42"/>
      <c r="L299" s="171">
        <f t="shared" ref="L299:N299" si="419">+L177</f>
        <v>10</v>
      </c>
      <c r="M299" s="171">
        <f t="shared" si="419"/>
        <v>0</v>
      </c>
      <c r="N299" s="171">
        <f t="shared" si="419"/>
        <v>0</v>
      </c>
      <c r="O299" s="62">
        <f t="shared" ref="O299:O327" si="420">SUM(L299:N299)</f>
        <v>10</v>
      </c>
      <c r="P299" s="42"/>
      <c r="Q299" s="172" t="str">
        <f t="shared" ref="Q299:Q326" si="421">+Q177</f>
        <v>ja</v>
      </c>
      <c r="R299" s="249">
        <f>IF(Q299="nee",0,(J299-O299)*(tab!$C$20*tab!$C$8+tab!$D$24))</f>
        <v>11806.964655</v>
      </c>
      <c r="S299" s="249">
        <f>IF(AND(J299=0,O299=0),0,(G299-L299)*tab!$E$31+(H299-M299)*tab!$F$31+(I299-N299)*tab!$G$31)</f>
        <v>23875.142015999998</v>
      </c>
      <c r="T299" s="249">
        <f t="shared" si="415"/>
        <v>35682.106671000001</v>
      </c>
      <c r="U299" s="172" t="str">
        <f t="shared" ref="U299:U326" si="422">+U177</f>
        <v>ja</v>
      </c>
      <c r="V299" s="249">
        <f>IF(U299="nee",0,(J299-O299)*(tab!$C$45))</f>
        <v>1677.69</v>
      </c>
      <c r="W299" s="249">
        <f>IF(AND(J299=0,O299=0),0,(G299-L299)*tab!$G$45+(H299-M299)*tab!$H$45+(I299-N299)*tab!$I$45)</f>
        <v>2353.1999999999998</v>
      </c>
      <c r="X299" s="249">
        <f t="shared" ref="X299:X327" si="423">IF(SUM(V299:W299)&lt;0,0,SUM(V299:W299))</f>
        <v>4030.89</v>
      </c>
      <c r="Y299" s="3"/>
      <c r="Z299" s="22"/>
    </row>
    <row r="300" spans="2:26" ht="12" customHeight="1" x14ac:dyDescent="0.2">
      <c r="B300" s="18"/>
      <c r="C300" s="1">
        <v>3</v>
      </c>
      <c r="D300" s="170" t="str">
        <f t="shared" ref="D300:E300" si="424">+D178</f>
        <v>C</v>
      </c>
      <c r="E300" s="171" t="str">
        <f t="shared" si="424"/>
        <v>PO5303</v>
      </c>
      <c r="F300" s="43"/>
      <c r="G300" s="171">
        <f t="shared" ref="G300:I300" si="425">+G178</f>
        <v>0</v>
      </c>
      <c r="H300" s="171">
        <f t="shared" si="425"/>
        <v>0</v>
      </c>
      <c r="I300" s="171">
        <f t="shared" si="425"/>
        <v>0</v>
      </c>
      <c r="J300" s="62">
        <f t="shared" si="418"/>
        <v>0</v>
      </c>
      <c r="K300" s="42"/>
      <c r="L300" s="171">
        <f t="shared" ref="L300:N300" si="426">+L178</f>
        <v>0</v>
      </c>
      <c r="M300" s="171">
        <f t="shared" si="426"/>
        <v>0</v>
      </c>
      <c r="N300" s="171">
        <f t="shared" si="426"/>
        <v>0</v>
      </c>
      <c r="O300" s="62">
        <f t="shared" si="420"/>
        <v>0</v>
      </c>
      <c r="P300" s="42"/>
      <c r="Q300" s="172" t="str">
        <f t="shared" si="421"/>
        <v>ja</v>
      </c>
      <c r="R300" s="249">
        <f>IF(Q300="nee",0,(J300-O300)*(tab!$C$20*tab!$C$8+tab!$D$24))</f>
        <v>0</v>
      </c>
      <c r="S300" s="249">
        <f>IF(AND(J300=0,O300=0),0,(G300-L300)*tab!$E$31+(H300-M300)*tab!$F$31+(I300-N300)*tab!$G$31)</f>
        <v>0</v>
      </c>
      <c r="T300" s="249">
        <f>IF(SUM(R300:S300)&lt;0,0,SUM(R300:S300))</f>
        <v>0</v>
      </c>
      <c r="U300" s="172" t="str">
        <f t="shared" si="422"/>
        <v>ja</v>
      </c>
      <c r="V300" s="249">
        <f>IF(U300="nee",0,(J300-O300)*(tab!$C$45))</f>
        <v>0</v>
      </c>
      <c r="W300" s="249">
        <f>IF(AND(J300=0,O300=0),0,(G300-L300)*tab!$G$45+(H300-M300)*tab!$H$45+(I300-N300)*tab!$I$45)</f>
        <v>0</v>
      </c>
      <c r="X300" s="249">
        <f t="shared" si="423"/>
        <v>0</v>
      </c>
      <c r="Y300" s="3"/>
      <c r="Z300" s="22"/>
    </row>
    <row r="301" spans="2:26" ht="12" customHeight="1" x14ac:dyDescent="0.2">
      <c r="B301" s="18"/>
      <c r="C301" s="1">
        <v>4</v>
      </c>
      <c r="D301" s="170" t="str">
        <f t="shared" ref="D301:E301" si="427">+D179</f>
        <v>D</v>
      </c>
      <c r="E301" s="171" t="str">
        <f t="shared" si="427"/>
        <v>PO5304</v>
      </c>
      <c r="F301" s="43"/>
      <c r="G301" s="171">
        <f t="shared" ref="G301:I301" si="428">+G179</f>
        <v>1</v>
      </c>
      <c r="H301" s="171">
        <f t="shared" si="428"/>
        <v>0</v>
      </c>
      <c r="I301" s="171">
        <f t="shared" si="428"/>
        <v>0</v>
      </c>
      <c r="J301" s="62">
        <f t="shared" si="418"/>
        <v>1</v>
      </c>
      <c r="K301" s="42"/>
      <c r="L301" s="171">
        <f t="shared" ref="L301:N301" si="429">+L179</f>
        <v>0</v>
      </c>
      <c r="M301" s="171">
        <f t="shared" si="429"/>
        <v>0</v>
      </c>
      <c r="N301" s="171">
        <f t="shared" si="429"/>
        <v>0</v>
      </c>
      <c r="O301" s="62">
        <f t="shared" si="420"/>
        <v>0</v>
      </c>
      <c r="P301" s="42"/>
      <c r="Q301" s="172" t="str">
        <f t="shared" si="421"/>
        <v>ja</v>
      </c>
      <c r="R301" s="249">
        <f>IF(Q301="nee",0,(J301-O301)*(tab!$C$20*tab!$C$8+tab!$D$24))</f>
        <v>3935.6548849999999</v>
      </c>
      <c r="S301" s="249">
        <f>IF(AND(J301=0,O301=0),0,(G301-L301)*tab!$E$31+(H301-M301)*tab!$F$31+(I301-N301)*tab!$G$31)</f>
        <v>7958.3806719999993</v>
      </c>
      <c r="T301" s="249">
        <f t="shared" ref="T301:T327" si="430">IF(SUM(R301:S301)&lt;0,0,SUM(R301:S301))</f>
        <v>11894.035556999999</v>
      </c>
      <c r="U301" s="172" t="str">
        <f t="shared" si="422"/>
        <v>ja</v>
      </c>
      <c r="V301" s="249">
        <f>IF(U301="nee",0,(J301-O301)*(tab!$C$45))</f>
        <v>559.23</v>
      </c>
      <c r="W301" s="249">
        <f>IF(AND(J301=0,O301=0),0,(G301-L301)*tab!$G$45+(H301-M301)*tab!$H$45+(I301-N301)*tab!$I$45)</f>
        <v>784.4</v>
      </c>
      <c r="X301" s="249">
        <f t="shared" si="423"/>
        <v>1343.63</v>
      </c>
      <c r="Y301" s="3"/>
      <c r="Z301" s="22"/>
    </row>
    <row r="302" spans="2:26" ht="12" customHeight="1" x14ac:dyDescent="0.2">
      <c r="B302" s="18"/>
      <c r="C302" s="1">
        <v>5</v>
      </c>
      <c r="D302" s="170" t="str">
        <f t="shared" ref="D302:E302" si="431">+D180</f>
        <v>E</v>
      </c>
      <c r="E302" s="171" t="str">
        <f t="shared" si="431"/>
        <v>PO5501</v>
      </c>
      <c r="F302" s="43"/>
      <c r="G302" s="171">
        <f t="shared" ref="G302:I302" si="432">+G180</f>
        <v>2</v>
      </c>
      <c r="H302" s="171">
        <f t="shared" si="432"/>
        <v>0</v>
      </c>
      <c r="I302" s="171">
        <f t="shared" si="432"/>
        <v>0</v>
      </c>
      <c r="J302" s="62">
        <f t="shared" si="418"/>
        <v>2</v>
      </c>
      <c r="K302" s="42"/>
      <c r="L302" s="171">
        <f t="shared" ref="L302:N302" si="433">+L180</f>
        <v>1</v>
      </c>
      <c r="M302" s="171">
        <f t="shared" si="433"/>
        <v>0</v>
      </c>
      <c r="N302" s="171">
        <f t="shared" si="433"/>
        <v>0</v>
      </c>
      <c r="O302" s="62">
        <f t="shared" si="420"/>
        <v>1</v>
      </c>
      <c r="P302" s="42"/>
      <c r="Q302" s="172" t="str">
        <f t="shared" si="421"/>
        <v>ja</v>
      </c>
      <c r="R302" s="249">
        <f>IF(Q302="nee",0,(J302-O302)*(tab!$C$20*tab!$C$8+tab!$D$24))</f>
        <v>3935.6548849999999</v>
      </c>
      <c r="S302" s="249">
        <f>IF(AND(J302=0,O302=0),0,(G302-L302)*tab!$E$31+(H302-M302)*tab!$F$31+(I302-N302)*tab!$G$31)</f>
        <v>7958.3806719999993</v>
      </c>
      <c r="T302" s="249">
        <f t="shared" si="430"/>
        <v>11894.035556999999</v>
      </c>
      <c r="U302" s="172" t="str">
        <f t="shared" si="422"/>
        <v>ja</v>
      </c>
      <c r="V302" s="249">
        <f>IF(U302="nee",0,(J302-O302)*(tab!$C$45))</f>
        <v>559.23</v>
      </c>
      <c r="W302" s="249">
        <f>IF(AND(J302=0,O302=0),0,(G302-L302)*tab!$G$45+(H302-M302)*tab!$H$45+(I302-N302)*tab!$I$45)</f>
        <v>784.4</v>
      </c>
      <c r="X302" s="249">
        <f t="shared" si="423"/>
        <v>1343.63</v>
      </c>
      <c r="Y302" s="3"/>
      <c r="Z302" s="22"/>
    </row>
    <row r="303" spans="2:26" ht="12" customHeight="1" x14ac:dyDescent="0.2">
      <c r="B303" s="18"/>
      <c r="C303" s="1">
        <v>6</v>
      </c>
      <c r="D303" s="170" t="str">
        <f t="shared" ref="D303:E303" si="434">+D181</f>
        <v>F</v>
      </c>
      <c r="E303" s="171" t="str">
        <f t="shared" si="434"/>
        <v>PO5707</v>
      </c>
      <c r="F303" s="43"/>
      <c r="G303" s="171">
        <f t="shared" ref="G303:I303" si="435">+G181</f>
        <v>0</v>
      </c>
      <c r="H303" s="171">
        <f t="shared" si="435"/>
        <v>0</v>
      </c>
      <c r="I303" s="171">
        <f t="shared" si="435"/>
        <v>0</v>
      </c>
      <c r="J303" s="62">
        <f t="shared" si="418"/>
        <v>0</v>
      </c>
      <c r="K303" s="42"/>
      <c r="L303" s="171">
        <f t="shared" ref="L303:N303" si="436">+L181</f>
        <v>0</v>
      </c>
      <c r="M303" s="171">
        <f t="shared" si="436"/>
        <v>0</v>
      </c>
      <c r="N303" s="171">
        <f t="shared" si="436"/>
        <v>0</v>
      </c>
      <c r="O303" s="62">
        <f t="shared" si="420"/>
        <v>0</v>
      </c>
      <c r="P303" s="42"/>
      <c r="Q303" s="172" t="str">
        <f t="shared" si="421"/>
        <v>ja</v>
      </c>
      <c r="R303" s="249">
        <f>IF(Q303="nee",0,(J303-O303)*(tab!$C$20*tab!$C$8+tab!$D$24))</f>
        <v>0</v>
      </c>
      <c r="S303" s="249">
        <f>IF(AND(J303=0,O303=0),0,(G303-L303)*tab!$E$31+(H303-M303)*tab!$F$31+(I303-N303)*tab!$G$31)</f>
        <v>0</v>
      </c>
      <c r="T303" s="249">
        <f t="shared" si="430"/>
        <v>0</v>
      </c>
      <c r="U303" s="172" t="str">
        <f t="shared" si="422"/>
        <v>ja</v>
      </c>
      <c r="V303" s="249">
        <f>IF(U303="nee",0,(J303-O303)*(tab!$C$45))</f>
        <v>0</v>
      </c>
      <c r="W303" s="249">
        <f>IF(AND(J303=0,O303=0),0,(G303-L303)*tab!$G$45+(H303-M303)*tab!$H$45+(I303-N303)*tab!$I$45)</f>
        <v>0</v>
      </c>
      <c r="X303" s="249">
        <f t="shared" si="423"/>
        <v>0</v>
      </c>
      <c r="Y303" s="3"/>
      <c r="Z303" s="22"/>
    </row>
    <row r="304" spans="2:26" ht="12" customHeight="1" x14ac:dyDescent="0.2">
      <c r="B304" s="18"/>
      <c r="C304" s="1">
        <v>7</v>
      </c>
      <c r="D304" s="170">
        <f t="shared" ref="D304:E304" si="437">+D182</f>
        <v>0</v>
      </c>
      <c r="E304" s="171">
        <f t="shared" si="437"/>
        <v>0</v>
      </c>
      <c r="F304" s="43"/>
      <c r="G304" s="171">
        <f t="shared" ref="G304:I304" si="438">+G182</f>
        <v>0</v>
      </c>
      <c r="H304" s="171">
        <f t="shared" si="438"/>
        <v>0</v>
      </c>
      <c r="I304" s="171">
        <f t="shared" si="438"/>
        <v>0</v>
      </c>
      <c r="J304" s="62">
        <f t="shared" si="418"/>
        <v>0</v>
      </c>
      <c r="K304" s="42"/>
      <c r="L304" s="171">
        <f t="shared" ref="L304:N304" si="439">+L182</f>
        <v>0</v>
      </c>
      <c r="M304" s="171">
        <f t="shared" si="439"/>
        <v>0</v>
      </c>
      <c r="N304" s="171">
        <f t="shared" si="439"/>
        <v>0</v>
      </c>
      <c r="O304" s="62">
        <f t="shared" si="420"/>
        <v>0</v>
      </c>
      <c r="P304" s="42"/>
      <c r="Q304" s="172" t="str">
        <f t="shared" si="421"/>
        <v>ja</v>
      </c>
      <c r="R304" s="249">
        <f>IF(Q304="nee",0,(J304-O304)*(tab!$C$20*tab!$C$8+tab!$D$24))</f>
        <v>0</v>
      </c>
      <c r="S304" s="249">
        <f>IF(AND(J304=0,O304=0),0,(G304-L304)*tab!$E$31+(H304-M304)*tab!$F$31+(I304-N304)*tab!$G$31)</f>
        <v>0</v>
      </c>
      <c r="T304" s="249">
        <f t="shared" si="430"/>
        <v>0</v>
      </c>
      <c r="U304" s="172" t="str">
        <f t="shared" si="422"/>
        <v>ja</v>
      </c>
      <c r="V304" s="249">
        <f>IF(U304="nee",0,(J304-O304)*(tab!$C$45))</f>
        <v>0</v>
      </c>
      <c r="W304" s="249">
        <f>IF(AND(J304=0,O304=0),0,(G304-L304)*tab!$G$45+(H304-M304)*tab!$H$45+(I304-N304)*tab!$I$45)</f>
        <v>0</v>
      </c>
      <c r="X304" s="249">
        <f t="shared" si="423"/>
        <v>0</v>
      </c>
      <c r="Y304" s="3"/>
      <c r="Z304" s="22"/>
    </row>
    <row r="305" spans="2:26" ht="12" customHeight="1" x14ac:dyDescent="0.2">
      <c r="B305" s="18"/>
      <c r="C305" s="1">
        <v>8</v>
      </c>
      <c r="D305" s="170">
        <f t="shared" ref="D305:E305" si="440">+D183</f>
        <v>0</v>
      </c>
      <c r="E305" s="171">
        <f t="shared" si="440"/>
        <v>0</v>
      </c>
      <c r="F305" s="43"/>
      <c r="G305" s="171">
        <f t="shared" ref="G305:I305" si="441">+G183</f>
        <v>0</v>
      </c>
      <c r="H305" s="171">
        <f t="shared" si="441"/>
        <v>0</v>
      </c>
      <c r="I305" s="171">
        <f t="shared" si="441"/>
        <v>0</v>
      </c>
      <c r="J305" s="62">
        <f t="shared" si="418"/>
        <v>0</v>
      </c>
      <c r="K305" s="42"/>
      <c r="L305" s="171">
        <f t="shared" ref="L305:N305" si="442">+L183</f>
        <v>0</v>
      </c>
      <c r="M305" s="171">
        <f t="shared" si="442"/>
        <v>0</v>
      </c>
      <c r="N305" s="171">
        <f t="shared" si="442"/>
        <v>0</v>
      </c>
      <c r="O305" s="62">
        <f t="shared" si="420"/>
        <v>0</v>
      </c>
      <c r="P305" s="42"/>
      <c r="Q305" s="172" t="str">
        <f t="shared" si="421"/>
        <v>ja</v>
      </c>
      <c r="R305" s="249">
        <f>IF(Q305="nee",0,(J305-O305)*(tab!$C$20*tab!$C$8+tab!$D$24))</f>
        <v>0</v>
      </c>
      <c r="S305" s="249">
        <f>IF(AND(J305=0,O305=0),0,(G305-L305)*tab!$E$31+(H305-M305)*tab!$F$31+(I305-N305)*tab!$G$31)</f>
        <v>0</v>
      </c>
      <c r="T305" s="249">
        <f t="shared" si="430"/>
        <v>0</v>
      </c>
      <c r="U305" s="172" t="str">
        <f t="shared" si="422"/>
        <v>ja</v>
      </c>
      <c r="V305" s="249">
        <f>IF(U305="nee",0,(J305-O305)*(tab!$C$45))</f>
        <v>0</v>
      </c>
      <c r="W305" s="249">
        <f>IF(AND(J305=0,O305=0),0,(G305-L305)*tab!$G$45+(H305-M305)*tab!$H$45+(I305-N305)*tab!$I$45)</f>
        <v>0</v>
      </c>
      <c r="X305" s="249">
        <f t="shared" si="423"/>
        <v>0</v>
      </c>
      <c r="Y305" s="3"/>
      <c r="Z305" s="22"/>
    </row>
    <row r="306" spans="2:26" ht="12" customHeight="1" x14ac:dyDescent="0.2">
      <c r="B306" s="18"/>
      <c r="C306" s="1">
        <v>9</v>
      </c>
      <c r="D306" s="170">
        <f t="shared" ref="D306:E306" si="443">+D184</f>
        <v>0</v>
      </c>
      <c r="E306" s="171">
        <f t="shared" si="443"/>
        <v>0</v>
      </c>
      <c r="F306" s="43"/>
      <c r="G306" s="171">
        <f t="shared" ref="G306:I306" si="444">+G184</f>
        <v>0</v>
      </c>
      <c r="H306" s="171">
        <f t="shared" si="444"/>
        <v>0</v>
      </c>
      <c r="I306" s="171">
        <f t="shared" si="444"/>
        <v>0</v>
      </c>
      <c r="J306" s="62">
        <f t="shared" si="418"/>
        <v>0</v>
      </c>
      <c r="K306" s="42"/>
      <c r="L306" s="171">
        <f t="shared" ref="L306:N306" si="445">+L184</f>
        <v>0</v>
      </c>
      <c r="M306" s="171">
        <f t="shared" si="445"/>
        <v>0</v>
      </c>
      <c r="N306" s="171">
        <f t="shared" si="445"/>
        <v>0</v>
      </c>
      <c r="O306" s="62">
        <f t="shared" si="420"/>
        <v>0</v>
      </c>
      <c r="P306" s="42"/>
      <c r="Q306" s="172" t="str">
        <f t="shared" si="421"/>
        <v>ja</v>
      </c>
      <c r="R306" s="249">
        <f>IF(Q306="nee",0,(J306-O306)*(tab!$C$20*tab!$C$8+tab!$D$24))</f>
        <v>0</v>
      </c>
      <c r="S306" s="249">
        <f>IF(AND(J306=0,O306=0),0,(G306-L306)*tab!$E$31+(H306-M306)*tab!$F$31+(I306-N306)*tab!$G$31)</f>
        <v>0</v>
      </c>
      <c r="T306" s="249">
        <f t="shared" si="430"/>
        <v>0</v>
      </c>
      <c r="U306" s="172" t="str">
        <f t="shared" si="422"/>
        <v>ja</v>
      </c>
      <c r="V306" s="249">
        <f>IF(U306="nee",0,(J306-O306)*(tab!$C$45))</f>
        <v>0</v>
      </c>
      <c r="W306" s="249">
        <f>IF(AND(J306=0,O306=0),0,(G306-L306)*tab!$G$45+(H306-M306)*tab!$H$45+(I306-N306)*tab!$I$45)</f>
        <v>0</v>
      </c>
      <c r="X306" s="249">
        <f t="shared" si="423"/>
        <v>0</v>
      </c>
      <c r="Y306" s="3"/>
      <c r="Z306" s="22"/>
    </row>
    <row r="307" spans="2:26" ht="12" customHeight="1" x14ac:dyDescent="0.2">
      <c r="B307" s="18"/>
      <c r="C307" s="1">
        <v>10</v>
      </c>
      <c r="D307" s="170">
        <f t="shared" ref="D307:E307" si="446">+D185</f>
        <v>0</v>
      </c>
      <c r="E307" s="171">
        <f t="shared" si="446"/>
        <v>0</v>
      </c>
      <c r="F307" s="43"/>
      <c r="G307" s="171">
        <f t="shared" ref="G307:I307" si="447">+G185</f>
        <v>0</v>
      </c>
      <c r="H307" s="171">
        <f t="shared" si="447"/>
        <v>0</v>
      </c>
      <c r="I307" s="171">
        <f t="shared" si="447"/>
        <v>0</v>
      </c>
      <c r="J307" s="62">
        <f t="shared" si="418"/>
        <v>0</v>
      </c>
      <c r="K307" s="42"/>
      <c r="L307" s="171">
        <f t="shared" ref="L307:N307" si="448">+L185</f>
        <v>0</v>
      </c>
      <c r="M307" s="171">
        <f t="shared" si="448"/>
        <v>0</v>
      </c>
      <c r="N307" s="171">
        <f t="shared" si="448"/>
        <v>0</v>
      </c>
      <c r="O307" s="62">
        <f t="shared" si="420"/>
        <v>0</v>
      </c>
      <c r="P307" s="42"/>
      <c r="Q307" s="172" t="str">
        <f t="shared" si="421"/>
        <v>ja</v>
      </c>
      <c r="R307" s="249">
        <f>IF(Q307="nee",0,(J307-O307)*(tab!$C$20*tab!$C$8+tab!$D$24))</f>
        <v>0</v>
      </c>
      <c r="S307" s="249">
        <f>IF(AND(J307=0,O307=0),0,(G307-L307)*tab!$E$31+(H307-M307)*tab!$F$31+(I307-N307)*tab!$G$31)</f>
        <v>0</v>
      </c>
      <c r="T307" s="249">
        <f t="shared" si="430"/>
        <v>0</v>
      </c>
      <c r="U307" s="172" t="str">
        <f t="shared" si="422"/>
        <v>ja</v>
      </c>
      <c r="V307" s="249">
        <f>IF(U307="nee",0,(J307-O307)*(tab!$C$45))</f>
        <v>0</v>
      </c>
      <c r="W307" s="249">
        <f>IF(AND(J307=0,O307=0),0,(G307-L307)*tab!$G$45+(H307-M307)*tab!$H$45+(I307-N307)*tab!$I$45)</f>
        <v>0</v>
      </c>
      <c r="X307" s="249">
        <f t="shared" si="423"/>
        <v>0</v>
      </c>
      <c r="Y307" s="3"/>
      <c r="Z307" s="22"/>
    </row>
    <row r="308" spans="2:26" ht="12" customHeight="1" x14ac:dyDescent="0.2">
      <c r="B308" s="18"/>
      <c r="C308" s="1">
        <v>11</v>
      </c>
      <c r="D308" s="170">
        <f t="shared" ref="D308:E308" si="449">+D186</f>
        <v>0</v>
      </c>
      <c r="E308" s="171">
        <f t="shared" si="449"/>
        <v>0</v>
      </c>
      <c r="F308" s="43"/>
      <c r="G308" s="171">
        <f t="shared" ref="G308:I308" si="450">+G186</f>
        <v>0</v>
      </c>
      <c r="H308" s="171">
        <f t="shared" si="450"/>
        <v>0</v>
      </c>
      <c r="I308" s="171">
        <f t="shared" si="450"/>
        <v>0</v>
      </c>
      <c r="J308" s="62">
        <f t="shared" si="418"/>
        <v>0</v>
      </c>
      <c r="K308" s="42"/>
      <c r="L308" s="171">
        <f t="shared" ref="L308:N308" si="451">+L186</f>
        <v>0</v>
      </c>
      <c r="M308" s="171">
        <f t="shared" si="451"/>
        <v>0</v>
      </c>
      <c r="N308" s="171">
        <f t="shared" si="451"/>
        <v>0</v>
      </c>
      <c r="O308" s="62">
        <f t="shared" si="420"/>
        <v>0</v>
      </c>
      <c r="P308" s="42"/>
      <c r="Q308" s="172" t="str">
        <f t="shared" si="421"/>
        <v>ja</v>
      </c>
      <c r="R308" s="249">
        <f>IF(Q308="nee",0,(J308-O308)*(tab!$C$20*tab!$C$8+tab!$D$24))</f>
        <v>0</v>
      </c>
      <c r="S308" s="249">
        <f>IF(AND(J308=0,O308=0),0,(G308-L308)*tab!$E$31+(H308-M308)*tab!$F$31+(I308-N308)*tab!$G$31)</f>
        <v>0</v>
      </c>
      <c r="T308" s="249">
        <f t="shared" si="430"/>
        <v>0</v>
      </c>
      <c r="U308" s="172" t="str">
        <f t="shared" si="422"/>
        <v>ja</v>
      </c>
      <c r="V308" s="249">
        <f>IF(U308="nee",0,(J308-O308)*(tab!$C$45))</f>
        <v>0</v>
      </c>
      <c r="W308" s="249">
        <f>IF(AND(J308=0,O308=0),0,(G308-L308)*tab!$G$45+(H308-M308)*tab!$H$45+(I308-N308)*tab!$I$45)</f>
        <v>0</v>
      </c>
      <c r="X308" s="249">
        <f t="shared" si="423"/>
        <v>0</v>
      </c>
      <c r="Y308" s="3"/>
      <c r="Z308" s="22"/>
    </row>
    <row r="309" spans="2:26" ht="12" customHeight="1" x14ac:dyDescent="0.2">
      <c r="B309" s="18"/>
      <c r="C309" s="1">
        <v>12</v>
      </c>
      <c r="D309" s="170">
        <f t="shared" ref="D309:E309" si="452">+D187</f>
        <v>0</v>
      </c>
      <c r="E309" s="171">
        <f t="shared" si="452"/>
        <v>0</v>
      </c>
      <c r="F309" s="43"/>
      <c r="G309" s="171">
        <f t="shared" ref="G309:I309" si="453">+G187</f>
        <v>0</v>
      </c>
      <c r="H309" s="171">
        <f t="shared" si="453"/>
        <v>0</v>
      </c>
      <c r="I309" s="171">
        <f t="shared" si="453"/>
        <v>0</v>
      </c>
      <c r="J309" s="62">
        <f t="shared" si="418"/>
        <v>0</v>
      </c>
      <c r="K309" s="42"/>
      <c r="L309" s="171">
        <f t="shared" ref="L309:N309" si="454">+L187</f>
        <v>0</v>
      </c>
      <c r="M309" s="171">
        <f t="shared" si="454"/>
        <v>0</v>
      </c>
      <c r="N309" s="171">
        <f t="shared" si="454"/>
        <v>0</v>
      </c>
      <c r="O309" s="62">
        <f t="shared" si="420"/>
        <v>0</v>
      </c>
      <c r="P309" s="42"/>
      <c r="Q309" s="172" t="str">
        <f t="shared" si="421"/>
        <v>ja</v>
      </c>
      <c r="R309" s="249">
        <f>IF(Q309="nee",0,(J309-O309)*(tab!$C$20*tab!$C$8+tab!$D$24))</f>
        <v>0</v>
      </c>
      <c r="S309" s="249">
        <f>IF(AND(J309=0,O309=0),0,(G309-L309)*tab!$E$31+(H309-M309)*tab!$F$31+(I309-N309)*tab!$G$31)</f>
        <v>0</v>
      </c>
      <c r="T309" s="249">
        <f t="shared" si="430"/>
        <v>0</v>
      </c>
      <c r="U309" s="172" t="str">
        <f t="shared" si="422"/>
        <v>ja</v>
      </c>
      <c r="V309" s="249">
        <f>IF(U309="nee",0,(J309-O309)*(tab!$C$45))</f>
        <v>0</v>
      </c>
      <c r="W309" s="249">
        <f>IF(AND(J309=0,O309=0),0,(G309-L309)*tab!$G$45+(H309-M309)*tab!$H$45+(I309-N309)*tab!$I$45)</f>
        <v>0</v>
      </c>
      <c r="X309" s="249">
        <f t="shared" si="423"/>
        <v>0</v>
      </c>
      <c r="Y309" s="3"/>
      <c r="Z309" s="22"/>
    </row>
    <row r="310" spans="2:26" ht="12" customHeight="1" x14ac:dyDescent="0.2">
      <c r="B310" s="18"/>
      <c r="C310" s="1">
        <v>13</v>
      </c>
      <c r="D310" s="170">
        <f t="shared" ref="D310:E310" si="455">+D188</f>
        <v>0</v>
      </c>
      <c r="E310" s="171">
        <f t="shared" si="455"/>
        <v>0</v>
      </c>
      <c r="F310" s="43"/>
      <c r="G310" s="171">
        <f t="shared" ref="G310:I310" si="456">+G188</f>
        <v>0</v>
      </c>
      <c r="H310" s="171">
        <f t="shared" si="456"/>
        <v>0</v>
      </c>
      <c r="I310" s="171">
        <f t="shared" si="456"/>
        <v>0</v>
      </c>
      <c r="J310" s="62">
        <f t="shared" si="418"/>
        <v>0</v>
      </c>
      <c r="K310" s="42"/>
      <c r="L310" s="171">
        <f t="shared" ref="L310:N310" si="457">+L188</f>
        <v>0</v>
      </c>
      <c r="M310" s="171">
        <f t="shared" si="457"/>
        <v>0</v>
      </c>
      <c r="N310" s="171">
        <f t="shared" si="457"/>
        <v>0</v>
      </c>
      <c r="O310" s="62">
        <f t="shared" si="420"/>
        <v>0</v>
      </c>
      <c r="P310" s="42"/>
      <c r="Q310" s="172" t="str">
        <f t="shared" si="421"/>
        <v>ja</v>
      </c>
      <c r="R310" s="249">
        <f>IF(Q310="nee",0,(J310-O310)*(tab!$C$20*tab!$C$8+tab!$D$24))</f>
        <v>0</v>
      </c>
      <c r="S310" s="249">
        <f>IF(AND(J310=0,O310=0),0,(G310-L310)*tab!$E$31+(H310-M310)*tab!$F$31+(I310-N310)*tab!$G$31)</f>
        <v>0</v>
      </c>
      <c r="T310" s="249">
        <f t="shared" si="430"/>
        <v>0</v>
      </c>
      <c r="U310" s="172" t="str">
        <f t="shared" si="422"/>
        <v>ja</v>
      </c>
      <c r="V310" s="249">
        <f>IF(U310="nee",0,(J310-O310)*(tab!$C$45))</f>
        <v>0</v>
      </c>
      <c r="W310" s="249">
        <f>IF(AND(J310=0,O310=0),0,(G310-L310)*tab!$G$45+(H310-M310)*tab!$H$45+(I310-N310)*tab!$I$45)</f>
        <v>0</v>
      </c>
      <c r="X310" s="249">
        <f t="shared" si="423"/>
        <v>0</v>
      </c>
      <c r="Y310" s="3"/>
      <c r="Z310" s="22"/>
    </row>
    <row r="311" spans="2:26" ht="12" customHeight="1" x14ac:dyDescent="0.2">
      <c r="B311" s="18"/>
      <c r="C311" s="1">
        <v>14</v>
      </c>
      <c r="D311" s="170">
        <f t="shared" ref="D311:E311" si="458">+D189</f>
        <v>0</v>
      </c>
      <c r="E311" s="171">
        <f t="shared" si="458"/>
        <v>0</v>
      </c>
      <c r="F311" s="43"/>
      <c r="G311" s="171">
        <f t="shared" ref="G311:I311" si="459">+G189</f>
        <v>0</v>
      </c>
      <c r="H311" s="171">
        <f t="shared" si="459"/>
        <v>0</v>
      </c>
      <c r="I311" s="171">
        <f t="shared" si="459"/>
        <v>0</v>
      </c>
      <c r="J311" s="62">
        <f t="shared" si="418"/>
        <v>0</v>
      </c>
      <c r="K311" s="42"/>
      <c r="L311" s="171">
        <f t="shared" ref="L311:N311" si="460">+L189</f>
        <v>0</v>
      </c>
      <c r="M311" s="171">
        <f t="shared" si="460"/>
        <v>0</v>
      </c>
      <c r="N311" s="171">
        <f t="shared" si="460"/>
        <v>0</v>
      </c>
      <c r="O311" s="62">
        <f t="shared" si="420"/>
        <v>0</v>
      </c>
      <c r="P311" s="42"/>
      <c r="Q311" s="172" t="str">
        <f t="shared" si="421"/>
        <v>ja</v>
      </c>
      <c r="R311" s="249">
        <f>IF(Q311="nee",0,(J311-O311)*(tab!$C$20*tab!$C$8+tab!$D$24))</f>
        <v>0</v>
      </c>
      <c r="S311" s="249">
        <f>IF(AND(J311=0,O311=0),0,(G311-L311)*tab!$E$31+(H311-M311)*tab!$F$31+(I311-N311)*tab!$G$31)</f>
        <v>0</v>
      </c>
      <c r="T311" s="249">
        <f t="shared" si="430"/>
        <v>0</v>
      </c>
      <c r="U311" s="172" t="str">
        <f t="shared" si="422"/>
        <v>ja</v>
      </c>
      <c r="V311" s="249">
        <f>IF(U311="nee",0,(J311-O311)*(tab!$C$45))</f>
        <v>0</v>
      </c>
      <c r="W311" s="249">
        <f>IF(AND(J311=0,O311=0),0,(G311-L311)*tab!$G$45+(H311-M311)*tab!$H$45+(I311-N311)*tab!$I$45)</f>
        <v>0</v>
      </c>
      <c r="X311" s="249">
        <f t="shared" si="423"/>
        <v>0</v>
      </c>
      <c r="Y311" s="3"/>
      <c r="Z311" s="22"/>
    </row>
    <row r="312" spans="2:26" ht="12" customHeight="1" x14ac:dyDescent="0.2">
      <c r="B312" s="18"/>
      <c r="C312" s="1">
        <v>15</v>
      </c>
      <c r="D312" s="170">
        <f t="shared" ref="D312:E312" si="461">+D190</f>
        <v>0</v>
      </c>
      <c r="E312" s="171">
        <f t="shared" si="461"/>
        <v>0</v>
      </c>
      <c r="F312" s="43"/>
      <c r="G312" s="171">
        <f t="shared" ref="G312:I312" si="462">+G190</f>
        <v>0</v>
      </c>
      <c r="H312" s="171">
        <f t="shared" si="462"/>
        <v>0</v>
      </c>
      <c r="I312" s="171">
        <f t="shared" si="462"/>
        <v>0</v>
      </c>
      <c r="J312" s="62">
        <f t="shared" si="418"/>
        <v>0</v>
      </c>
      <c r="K312" s="42"/>
      <c r="L312" s="171">
        <f t="shared" ref="L312:N312" si="463">+L190</f>
        <v>0</v>
      </c>
      <c r="M312" s="171">
        <f t="shared" si="463"/>
        <v>0</v>
      </c>
      <c r="N312" s="171">
        <f t="shared" si="463"/>
        <v>0</v>
      </c>
      <c r="O312" s="62">
        <f t="shared" si="420"/>
        <v>0</v>
      </c>
      <c r="P312" s="42"/>
      <c r="Q312" s="172" t="str">
        <f t="shared" si="421"/>
        <v>ja</v>
      </c>
      <c r="R312" s="249">
        <f>IF(Q312="nee",0,(J312-O312)*(tab!$C$20*tab!$C$8+tab!$D$24))</f>
        <v>0</v>
      </c>
      <c r="S312" s="249">
        <f>IF(AND(J312=0,O312=0),0,(G312-L312)*tab!$E$31+(H312-M312)*tab!$F$31+(I312-N312)*tab!$G$31)</f>
        <v>0</v>
      </c>
      <c r="T312" s="249">
        <f t="shared" si="430"/>
        <v>0</v>
      </c>
      <c r="U312" s="172" t="str">
        <f t="shared" si="422"/>
        <v>ja</v>
      </c>
      <c r="V312" s="249">
        <f>IF(U312="nee",0,(J312-O312)*(tab!$C$45))</f>
        <v>0</v>
      </c>
      <c r="W312" s="249">
        <f>IF(AND(J312=0,O312=0),0,(G312-L312)*tab!$G$45+(H312-M312)*tab!$H$45+(I312-N312)*tab!$I$45)</f>
        <v>0</v>
      </c>
      <c r="X312" s="249">
        <f t="shared" si="423"/>
        <v>0</v>
      </c>
      <c r="Y312" s="3"/>
      <c r="Z312" s="22"/>
    </row>
    <row r="313" spans="2:26" ht="12" customHeight="1" x14ac:dyDescent="0.2">
      <c r="B313" s="18"/>
      <c r="C313" s="1">
        <v>16</v>
      </c>
      <c r="D313" s="170">
        <f t="shared" ref="D313:E313" si="464">+D191</f>
        <v>0</v>
      </c>
      <c r="E313" s="171">
        <f t="shared" si="464"/>
        <v>0</v>
      </c>
      <c r="F313" s="43"/>
      <c r="G313" s="171">
        <f t="shared" ref="G313:I313" si="465">+G191</f>
        <v>0</v>
      </c>
      <c r="H313" s="171">
        <f t="shared" si="465"/>
        <v>0</v>
      </c>
      <c r="I313" s="171">
        <f t="shared" si="465"/>
        <v>0</v>
      </c>
      <c r="J313" s="62">
        <f t="shared" si="418"/>
        <v>0</v>
      </c>
      <c r="K313" s="42"/>
      <c r="L313" s="171">
        <f t="shared" ref="L313:N313" si="466">+L191</f>
        <v>0</v>
      </c>
      <c r="M313" s="171">
        <f t="shared" si="466"/>
        <v>0</v>
      </c>
      <c r="N313" s="171">
        <f t="shared" si="466"/>
        <v>0</v>
      </c>
      <c r="O313" s="62">
        <f t="shared" si="420"/>
        <v>0</v>
      </c>
      <c r="P313" s="42"/>
      <c r="Q313" s="172" t="str">
        <f t="shared" si="421"/>
        <v>ja</v>
      </c>
      <c r="R313" s="249">
        <f>IF(Q313="nee",0,(J313-O313)*(tab!$C$20*tab!$C$8+tab!$D$24))</f>
        <v>0</v>
      </c>
      <c r="S313" s="249">
        <f>IF(AND(J313=0,O313=0),0,(G313-L313)*tab!$E$31+(H313-M313)*tab!$F$31+(I313-N313)*tab!$G$31)</f>
        <v>0</v>
      </c>
      <c r="T313" s="249">
        <f t="shared" si="430"/>
        <v>0</v>
      </c>
      <c r="U313" s="172" t="str">
        <f t="shared" si="422"/>
        <v>ja</v>
      </c>
      <c r="V313" s="249">
        <f>IF(U313="nee",0,(J313-O313)*(tab!$C$45))</f>
        <v>0</v>
      </c>
      <c r="W313" s="249">
        <f>IF(AND(J313=0,O313=0),0,(G313-L313)*tab!$G$45+(H313-M313)*tab!$H$45+(I313-N313)*tab!$I$45)</f>
        <v>0</v>
      </c>
      <c r="X313" s="249">
        <f t="shared" si="423"/>
        <v>0</v>
      </c>
      <c r="Y313" s="3"/>
      <c r="Z313" s="22"/>
    </row>
    <row r="314" spans="2:26" ht="12" customHeight="1" x14ac:dyDescent="0.2">
      <c r="B314" s="18"/>
      <c r="C314" s="1">
        <v>17</v>
      </c>
      <c r="D314" s="170">
        <f t="shared" ref="D314:E314" si="467">+D192</f>
        <v>0</v>
      </c>
      <c r="E314" s="171">
        <f t="shared" si="467"/>
        <v>0</v>
      </c>
      <c r="F314" s="43"/>
      <c r="G314" s="171">
        <f t="shared" ref="G314:I314" si="468">+G192</f>
        <v>0</v>
      </c>
      <c r="H314" s="171">
        <f t="shared" si="468"/>
        <v>0</v>
      </c>
      <c r="I314" s="171">
        <f t="shared" si="468"/>
        <v>0</v>
      </c>
      <c r="J314" s="62">
        <f t="shared" si="418"/>
        <v>0</v>
      </c>
      <c r="K314" s="42"/>
      <c r="L314" s="171">
        <f t="shared" ref="L314:N314" si="469">+L192</f>
        <v>0</v>
      </c>
      <c r="M314" s="171">
        <f t="shared" si="469"/>
        <v>0</v>
      </c>
      <c r="N314" s="171">
        <f t="shared" si="469"/>
        <v>0</v>
      </c>
      <c r="O314" s="62">
        <f t="shared" si="420"/>
        <v>0</v>
      </c>
      <c r="P314" s="42"/>
      <c r="Q314" s="172" t="str">
        <f t="shared" si="421"/>
        <v>ja</v>
      </c>
      <c r="R314" s="249">
        <f>IF(Q314="nee",0,(J314-O314)*(tab!$C$20*tab!$C$8+tab!$D$24))</f>
        <v>0</v>
      </c>
      <c r="S314" s="249">
        <f>IF(AND(J314=0,O314=0),0,(G314-L314)*tab!$E$31+(H314-M314)*tab!$F$31+(I314-N314)*tab!$G$31)</f>
        <v>0</v>
      </c>
      <c r="T314" s="249">
        <f t="shared" si="430"/>
        <v>0</v>
      </c>
      <c r="U314" s="172" t="str">
        <f t="shared" si="422"/>
        <v>ja</v>
      </c>
      <c r="V314" s="249">
        <f>IF(U314="nee",0,(J314-O314)*(tab!$C$45))</f>
        <v>0</v>
      </c>
      <c r="W314" s="249">
        <f>IF(AND(J314=0,O314=0),0,(G314-L314)*tab!$G$45+(H314-M314)*tab!$H$45+(I314-N314)*tab!$I$45)</f>
        <v>0</v>
      </c>
      <c r="X314" s="249">
        <f t="shared" si="423"/>
        <v>0</v>
      </c>
      <c r="Y314" s="3"/>
      <c r="Z314" s="22"/>
    </row>
    <row r="315" spans="2:26" ht="12" customHeight="1" x14ac:dyDescent="0.2">
      <c r="B315" s="18"/>
      <c r="C315" s="1">
        <v>18</v>
      </c>
      <c r="D315" s="170">
        <f t="shared" ref="D315:E315" si="470">+D193</f>
        <v>0</v>
      </c>
      <c r="E315" s="171">
        <f t="shared" si="470"/>
        <v>0</v>
      </c>
      <c r="F315" s="43"/>
      <c r="G315" s="171">
        <f t="shared" ref="G315:I315" si="471">+G193</f>
        <v>0</v>
      </c>
      <c r="H315" s="171">
        <f t="shared" si="471"/>
        <v>0</v>
      </c>
      <c r="I315" s="171">
        <f t="shared" si="471"/>
        <v>0</v>
      </c>
      <c r="J315" s="62">
        <f t="shared" si="418"/>
        <v>0</v>
      </c>
      <c r="K315" s="42"/>
      <c r="L315" s="171">
        <f t="shared" ref="L315:N315" si="472">+L193</f>
        <v>0</v>
      </c>
      <c r="M315" s="171">
        <f t="shared" si="472"/>
        <v>0</v>
      </c>
      <c r="N315" s="171">
        <f t="shared" si="472"/>
        <v>0</v>
      </c>
      <c r="O315" s="62">
        <f t="shared" si="420"/>
        <v>0</v>
      </c>
      <c r="P315" s="42"/>
      <c r="Q315" s="172" t="str">
        <f t="shared" si="421"/>
        <v>ja</v>
      </c>
      <c r="R315" s="249">
        <f>IF(Q315="nee",0,(J315-O315)*(tab!$C$20*tab!$C$8+tab!$D$24))</f>
        <v>0</v>
      </c>
      <c r="S315" s="249">
        <f>IF(AND(J315=0,O315=0),0,(G315-L315)*tab!$E$31+(H315-M315)*tab!$F$31+(I315-N315)*tab!$G$31)</f>
        <v>0</v>
      </c>
      <c r="T315" s="249">
        <f t="shared" si="430"/>
        <v>0</v>
      </c>
      <c r="U315" s="172" t="str">
        <f t="shared" si="422"/>
        <v>ja</v>
      </c>
      <c r="V315" s="249">
        <f>IF(U315="nee",0,(J315-O315)*(tab!$C$45))</f>
        <v>0</v>
      </c>
      <c r="W315" s="249">
        <f>IF(AND(J315=0,O315=0),0,(G315-L315)*tab!$G$45+(H315-M315)*tab!$H$45+(I315-N315)*tab!$I$45)</f>
        <v>0</v>
      </c>
      <c r="X315" s="249">
        <f t="shared" si="423"/>
        <v>0</v>
      </c>
      <c r="Y315" s="3"/>
      <c r="Z315" s="22"/>
    </row>
    <row r="316" spans="2:26" ht="12" customHeight="1" x14ac:dyDescent="0.2">
      <c r="B316" s="18"/>
      <c r="C316" s="1">
        <v>19</v>
      </c>
      <c r="D316" s="170">
        <f t="shared" ref="D316:E316" si="473">+D194</f>
        <v>0</v>
      </c>
      <c r="E316" s="171">
        <f t="shared" si="473"/>
        <v>0</v>
      </c>
      <c r="F316" s="43"/>
      <c r="G316" s="171">
        <f t="shared" ref="G316:I316" si="474">+G194</f>
        <v>0</v>
      </c>
      <c r="H316" s="171">
        <f t="shared" si="474"/>
        <v>0</v>
      </c>
      <c r="I316" s="171">
        <f t="shared" si="474"/>
        <v>0</v>
      </c>
      <c r="J316" s="62">
        <f t="shared" si="418"/>
        <v>0</v>
      </c>
      <c r="K316" s="42"/>
      <c r="L316" s="171">
        <f t="shared" ref="L316:N316" si="475">+L194</f>
        <v>0</v>
      </c>
      <c r="M316" s="171">
        <f t="shared" si="475"/>
        <v>0</v>
      </c>
      <c r="N316" s="171">
        <f t="shared" si="475"/>
        <v>0</v>
      </c>
      <c r="O316" s="62">
        <f t="shared" si="420"/>
        <v>0</v>
      </c>
      <c r="P316" s="42"/>
      <c r="Q316" s="172" t="str">
        <f t="shared" si="421"/>
        <v>ja</v>
      </c>
      <c r="R316" s="249">
        <f>IF(Q316="nee",0,(J316-O316)*(tab!$C$20*tab!$C$8+tab!$D$24))</f>
        <v>0</v>
      </c>
      <c r="S316" s="249">
        <f>IF(AND(J316=0,O316=0),0,(G316-L316)*tab!$E$31+(H316-M316)*tab!$F$31+(I316-N316)*tab!$G$31)</f>
        <v>0</v>
      </c>
      <c r="T316" s="249">
        <f t="shared" si="430"/>
        <v>0</v>
      </c>
      <c r="U316" s="172" t="str">
        <f t="shared" si="422"/>
        <v>ja</v>
      </c>
      <c r="V316" s="249">
        <f>IF(U316="nee",0,(J316-O316)*(tab!$C$45))</f>
        <v>0</v>
      </c>
      <c r="W316" s="249">
        <f>IF(AND(J316=0,O316=0),0,(G316-L316)*tab!$G$45+(H316-M316)*tab!$H$45+(I316-N316)*tab!$I$45)</f>
        <v>0</v>
      </c>
      <c r="X316" s="249">
        <f t="shared" si="423"/>
        <v>0</v>
      </c>
      <c r="Y316" s="3"/>
      <c r="Z316" s="22"/>
    </row>
    <row r="317" spans="2:26" ht="12" customHeight="1" x14ac:dyDescent="0.2">
      <c r="B317" s="18"/>
      <c r="C317" s="1">
        <v>20</v>
      </c>
      <c r="D317" s="170">
        <f t="shared" ref="D317:E317" si="476">+D195</f>
        <v>0</v>
      </c>
      <c r="E317" s="171">
        <f t="shared" si="476"/>
        <v>0</v>
      </c>
      <c r="F317" s="43"/>
      <c r="G317" s="171">
        <f t="shared" ref="G317:I317" si="477">+G195</f>
        <v>0</v>
      </c>
      <c r="H317" s="171">
        <f t="shared" si="477"/>
        <v>0</v>
      </c>
      <c r="I317" s="171">
        <f t="shared" si="477"/>
        <v>0</v>
      </c>
      <c r="J317" s="62">
        <f t="shared" si="418"/>
        <v>0</v>
      </c>
      <c r="K317" s="42"/>
      <c r="L317" s="171">
        <f t="shared" ref="L317:N317" si="478">+L195</f>
        <v>0</v>
      </c>
      <c r="M317" s="171">
        <f t="shared" si="478"/>
        <v>0</v>
      </c>
      <c r="N317" s="171">
        <f t="shared" si="478"/>
        <v>0</v>
      </c>
      <c r="O317" s="62">
        <f t="shared" si="420"/>
        <v>0</v>
      </c>
      <c r="P317" s="42"/>
      <c r="Q317" s="172" t="str">
        <f t="shared" si="421"/>
        <v>ja</v>
      </c>
      <c r="R317" s="249">
        <f>IF(Q317="nee",0,(J317-O317)*(tab!$C$20*tab!$C$8+tab!$D$24))</f>
        <v>0</v>
      </c>
      <c r="S317" s="249">
        <f>IF(AND(J317=0,O317=0),0,(G317-L317)*tab!$E$31+(H317-M317)*tab!$F$31+(I317-N317)*tab!$G$31)</f>
        <v>0</v>
      </c>
      <c r="T317" s="249">
        <f t="shared" si="430"/>
        <v>0</v>
      </c>
      <c r="U317" s="172" t="str">
        <f t="shared" si="422"/>
        <v>ja</v>
      </c>
      <c r="V317" s="249">
        <f>IF(U317="nee",0,(J317-O317)*(tab!$C$45))</f>
        <v>0</v>
      </c>
      <c r="W317" s="249">
        <f>IF(AND(J317=0,O317=0),0,(G317-L317)*tab!$G$45+(H317-M317)*tab!$H$45+(I317-N317)*tab!$I$45)</f>
        <v>0</v>
      </c>
      <c r="X317" s="249">
        <f t="shared" si="423"/>
        <v>0</v>
      </c>
      <c r="Y317" s="3"/>
      <c r="Z317" s="22"/>
    </row>
    <row r="318" spans="2:26" ht="12" customHeight="1" x14ac:dyDescent="0.2">
      <c r="B318" s="18"/>
      <c r="C318" s="1">
        <v>21</v>
      </c>
      <c r="D318" s="170">
        <f t="shared" ref="D318:E318" si="479">+D196</f>
        <v>0</v>
      </c>
      <c r="E318" s="171">
        <f t="shared" si="479"/>
        <v>0</v>
      </c>
      <c r="F318" s="43"/>
      <c r="G318" s="171">
        <f t="shared" ref="G318:I318" si="480">+G196</f>
        <v>0</v>
      </c>
      <c r="H318" s="171">
        <f t="shared" si="480"/>
        <v>0</v>
      </c>
      <c r="I318" s="171">
        <f t="shared" si="480"/>
        <v>0</v>
      </c>
      <c r="J318" s="62">
        <f t="shared" si="418"/>
        <v>0</v>
      </c>
      <c r="K318" s="42"/>
      <c r="L318" s="171">
        <f t="shared" ref="L318:N318" si="481">+L196</f>
        <v>0</v>
      </c>
      <c r="M318" s="171">
        <f t="shared" si="481"/>
        <v>0</v>
      </c>
      <c r="N318" s="171">
        <f t="shared" si="481"/>
        <v>0</v>
      </c>
      <c r="O318" s="62">
        <f t="shared" si="420"/>
        <v>0</v>
      </c>
      <c r="P318" s="42"/>
      <c r="Q318" s="172" t="str">
        <f t="shared" si="421"/>
        <v>ja</v>
      </c>
      <c r="R318" s="249">
        <f>IF(Q318="nee",0,(J318-O318)*(tab!$C$20*tab!$C$8+tab!$D$24))</f>
        <v>0</v>
      </c>
      <c r="S318" s="249">
        <f>IF(AND(J318=0,O318=0),0,(G318-L318)*tab!$E$31+(H318-M318)*tab!$F$31+(I318-N318)*tab!$G$31)</f>
        <v>0</v>
      </c>
      <c r="T318" s="249">
        <f t="shared" si="430"/>
        <v>0</v>
      </c>
      <c r="U318" s="172" t="str">
        <f t="shared" si="422"/>
        <v>ja</v>
      </c>
      <c r="V318" s="249">
        <f>IF(U318="nee",0,(J318-O318)*(tab!$C$45))</f>
        <v>0</v>
      </c>
      <c r="W318" s="249">
        <f>IF(AND(J318=0,O318=0),0,(G318-L318)*tab!$G$45+(H318-M318)*tab!$H$45+(I318-N318)*tab!$I$45)</f>
        <v>0</v>
      </c>
      <c r="X318" s="249">
        <f t="shared" si="423"/>
        <v>0</v>
      </c>
      <c r="Y318" s="3"/>
      <c r="Z318" s="22"/>
    </row>
    <row r="319" spans="2:26" ht="12" customHeight="1" x14ac:dyDescent="0.2">
      <c r="B319" s="18"/>
      <c r="C319" s="1">
        <v>22</v>
      </c>
      <c r="D319" s="170">
        <f t="shared" ref="D319:E319" si="482">+D197</f>
        <v>0</v>
      </c>
      <c r="E319" s="171">
        <f t="shared" si="482"/>
        <v>0</v>
      </c>
      <c r="F319" s="43"/>
      <c r="G319" s="171">
        <f t="shared" ref="G319:I319" si="483">+G197</f>
        <v>0</v>
      </c>
      <c r="H319" s="171">
        <f t="shared" si="483"/>
        <v>0</v>
      </c>
      <c r="I319" s="171">
        <f t="shared" si="483"/>
        <v>0</v>
      </c>
      <c r="J319" s="62">
        <f t="shared" si="418"/>
        <v>0</v>
      </c>
      <c r="K319" s="42"/>
      <c r="L319" s="171">
        <f t="shared" ref="L319:N319" si="484">+L197</f>
        <v>0</v>
      </c>
      <c r="M319" s="171">
        <f t="shared" si="484"/>
        <v>0</v>
      </c>
      <c r="N319" s="171">
        <f t="shared" si="484"/>
        <v>0</v>
      </c>
      <c r="O319" s="62">
        <f t="shared" si="420"/>
        <v>0</v>
      </c>
      <c r="P319" s="42"/>
      <c r="Q319" s="172" t="str">
        <f t="shared" si="421"/>
        <v>ja</v>
      </c>
      <c r="R319" s="249">
        <f>IF(Q319="nee",0,(J319-O319)*(tab!$C$20*tab!$C$8+tab!$D$24))</f>
        <v>0</v>
      </c>
      <c r="S319" s="249">
        <f>IF(AND(J319=0,O319=0),0,(G319-L319)*tab!$E$31+(H319-M319)*tab!$F$31+(I319-N319)*tab!$G$31)</f>
        <v>0</v>
      </c>
      <c r="T319" s="249">
        <f t="shared" si="430"/>
        <v>0</v>
      </c>
      <c r="U319" s="172" t="str">
        <f t="shared" si="422"/>
        <v>ja</v>
      </c>
      <c r="V319" s="249">
        <f>IF(U319="nee",0,(J319-O319)*(tab!$C$45))</f>
        <v>0</v>
      </c>
      <c r="W319" s="249">
        <f>IF(AND(J319=0,O319=0),0,(G319-L319)*tab!$G$45+(H319-M319)*tab!$H$45+(I319-N319)*tab!$I$45)</f>
        <v>0</v>
      </c>
      <c r="X319" s="249">
        <f t="shared" si="423"/>
        <v>0</v>
      </c>
      <c r="Y319" s="3"/>
      <c r="Z319" s="22"/>
    </row>
    <row r="320" spans="2:26" ht="12" customHeight="1" x14ac:dyDescent="0.2">
      <c r="B320" s="18"/>
      <c r="C320" s="1">
        <v>23</v>
      </c>
      <c r="D320" s="170">
        <f t="shared" ref="D320:E320" si="485">+D198</f>
        <v>0</v>
      </c>
      <c r="E320" s="171">
        <f t="shared" si="485"/>
        <v>0</v>
      </c>
      <c r="F320" s="43"/>
      <c r="G320" s="171">
        <f t="shared" ref="G320:I320" si="486">+G198</f>
        <v>0</v>
      </c>
      <c r="H320" s="171">
        <f t="shared" si="486"/>
        <v>0</v>
      </c>
      <c r="I320" s="171">
        <f t="shared" si="486"/>
        <v>0</v>
      </c>
      <c r="J320" s="62">
        <f t="shared" si="418"/>
        <v>0</v>
      </c>
      <c r="K320" s="42"/>
      <c r="L320" s="171">
        <f t="shared" ref="L320:N320" si="487">+L198</f>
        <v>0</v>
      </c>
      <c r="M320" s="171">
        <f t="shared" si="487"/>
        <v>0</v>
      </c>
      <c r="N320" s="171">
        <f t="shared" si="487"/>
        <v>0</v>
      </c>
      <c r="O320" s="62">
        <f t="shared" si="420"/>
        <v>0</v>
      </c>
      <c r="P320" s="42"/>
      <c r="Q320" s="172" t="str">
        <f t="shared" si="421"/>
        <v>ja</v>
      </c>
      <c r="R320" s="249">
        <f>IF(Q320="nee",0,(J320-O320)*(tab!$C$20*tab!$C$8+tab!$D$24))</f>
        <v>0</v>
      </c>
      <c r="S320" s="249">
        <f>IF(AND(J320=0,O320=0),0,(G320-L320)*tab!$E$31+(H320-M320)*tab!$F$31+(I320-N320)*tab!$G$31)</f>
        <v>0</v>
      </c>
      <c r="T320" s="249">
        <f t="shared" si="430"/>
        <v>0</v>
      </c>
      <c r="U320" s="172" t="str">
        <f t="shared" si="422"/>
        <v>ja</v>
      </c>
      <c r="V320" s="249">
        <f>IF(U320="nee",0,(J320-O320)*(tab!$C$45))</f>
        <v>0</v>
      </c>
      <c r="W320" s="249">
        <f>IF(AND(J320=0,O320=0),0,(G320-L320)*tab!$G$45+(H320-M320)*tab!$H$45+(I320-N320)*tab!$I$45)</f>
        <v>0</v>
      </c>
      <c r="X320" s="249">
        <f t="shared" si="423"/>
        <v>0</v>
      </c>
      <c r="Y320" s="3"/>
      <c r="Z320" s="22"/>
    </row>
    <row r="321" spans="2:26" ht="12" customHeight="1" x14ac:dyDescent="0.2">
      <c r="B321" s="18"/>
      <c r="C321" s="1">
        <v>24</v>
      </c>
      <c r="D321" s="170">
        <f t="shared" ref="D321:E321" si="488">+D199</f>
        <v>0</v>
      </c>
      <c r="E321" s="171">
        <f t="shared" si="488"/>
        <v>0</v>
      </c>
      <c r="F321" s="43"/>
      <c r="G321" s="171">
        <f t="shared" ref="G321:I321" si="489">+G199</f>
        <v>0</v>
      </c>
      <c r="H321" s="171">
        <f t="shared" si="489"/>
        <v>0</v>
      </c>
      <c r="I321" s="171">
        <f t="shared" si="489"/>
        <v>0</v>
      </c>
      <c r="J321" s="62">
        <f t="shared" si="418"/>
        <v>0</v>
      </c>
      <c r="K321" s="42"/>
      <c r="L321" s="171">
        <f t="shared" ref="L321:N321" si="490">+L199</f>
        <v>0</v>
      </c>
      <c r="M321" s="171">
        <f t="shared" si="490"/>
        <v>0</v>
      </c>
      <c r="N321" s="171">
        <f t="shared" si="490"/>
        <v>0</v>
      </c>
      <c r="O321" s="62">
        <f t="shared" si="420"/>
        <v>0</v>
      </c>
      <c r="P321" s="42"/>
      <c r="Q321" s="172" t="str">
        <f t="shared" si="421"/>
        <v>ja</v>
      </c>
      <c r="R321" s="249">
        <f>IF(Q321="nee",0,(J321-O321)*(tab!$C$20*tab!$C$8+tab!$D$24))</f>
        <v>0</v>
      </c>
      <c r="S321" s="249">
        <f>IF(AND(J321=0,O321=0),0,(G321-L321)*tab!$E$31+(H321-M321)*tab!$F$31+(I321-N321)*tab!$G$31)</f>
        <v>0</v>
      </c>
      <c r="T321" s="249">
        <f t="shared" si="430"/>
        <v>0</v>
      </c>
      <c r="U321" s="172" t="str">
        <f t="shared" si="422"/>
        <v>ja</v>
      </c>
      <c r="V321" s="249">
        <f>IF(U321="nee",0,(J321-O321)*(tab!$C$45))</f>
        <v>0</v>
      </c>
      <c r="W321" s="249">
        <f>IF(AND(J321=0,O321=0),0,(G321-L321)*tab!$G$45+(H321-M321)*tab!$H$45+(I321-N321)*tab!$I$45)</f>
        <v>0</v>
      </c>
      <c r="X321" s="249">
        <f t="shared" si="423"/>
        <v>0</v>
      </c>
      <c r="Y321" s="3"/>
      <c r="Z321" s="22"/>
    </row>
    <row r="322" spans="2:26" ht="12" customHeight="1" x14ac:dyDescent="0.2">
      <c r="B322" s="18"/>
      <c r="C322" s="1">
        <v>25</v>
      </c>
      <c r="D322" s="170">
        <f t="shared" ref="D322:E322" si="491">+D200</f>
        <v>0</v>
      </c>
      <c r="E322" s="171">
        <f t="shared" si="491"/>
        <v>0</v>
      </c>
      <c r="F322" s="43"/>
      <c r="G322" s="171">
        <f t="shared" ref="G322:I322" si="492">+G200</f>
        <v>0</v>
      </c>
      <c r="H322" s="171">
        <f t="shared" si="492"/>
        <v>0</v>
      </c>
      <c r="I322" s="171">
        <f t="shared" si="492"/>
        <v>0</v>
      </c>
      <c r="J322" s="62">
        <f t="shared" si="418"/>
        <v>0</v>
      </c>
      <c r="K322" s="42"/>
      <c r="L322" s="171">
        <f t="shared" ref="L322:N322" si="493">+L200</f>
        <v>0</v>
      </c>
      <c r="M322" s="171">
        <f t="shared" si="493"/>
        <v>0</v>
      </c>
      <c r="N322" s="171">
        <f t="shared" si="493"/>
        <v>0</v>
      </c>
      <c r="O322" s="62">
        <f t="shared" si="420"/>
        <v>0</v>
      </c>
      <c r="P322" s="42"/>
      <c r="Q322" s="172" t="str">
        <f t="shared" si="421"/>
        <v>ja</v>
      </c>
      <c r="R322" s="249">
        <f>IF(Q322="nee",0,(J322-O322)*(tab!$C$20*tab!$C$8+tab!$D$24))</f>
        <v>0</v>
      </c>
      <c r="S322" s="249">
        <f>IF(AND(J322=0,O322=0),0,(G322-L322)*tab!$E$31+(H322-M322)*tab!$F$31+(I322-N322)*tab!$G$31)</f>
        <v>0</v>
      </c>
      <c r="T322" s="249">
        <f t="shared" si="430"/>
        <v>0</v>
      </c>
      <c r="U322" s="172" t="str">
        <f t="shared" si="422"/>
        <v>ja</v>
      </c>
      <c r="V322" s="249">
        <f>IF(U322="nee",0,(J322-O322)*(tab!$C$45))</f>
        <v>0</v>
      </c>
      <c r="W322" s="249">
        <f>IF(AND(J322=0,O322=0),0,(G322-L322)*tab!$G$45+(H322-M322)*tab!$H$45+(I322-N322)*tab!$I$45)</f>
        <v>0</v>
      </c>
      <c r="X322" s="249">
        <f t="shared" si="423"/>
        <v>0</v>
      </c>
      <c r="Y322" s="3"/>
      <c r="Z322" s="22"/>
    </row>
    <row r="323" spans="2:26" ht="12" customHeight="1" x14ac:dyDescent="0.2">
      <c r="B323" s="18"/>
      <c r="C323" s="1">
        <v>26</v>
      </c>
      <c r="D323" s="170">
        <f t="shared" ref="D323:E323" si="494">+D201</f>
        <v>0</v>
      </c>
      <c r="E323" s="171">
        <f t="shared" si="494"/>
        <v>0</v>
      </c>
      <c r="F323" s="43"/>
      <c r="G323" s="171">
        <f t="shared" ref="G323:I323" si="495">+G201</f>
        <v>0</v>
      </c>
      <c r="H323" s="171">
        <f t="shared" si="495"/>
        <v>0</v>
      </c>
      <c r="I323" s="171">
        <f t="shared" si="495"/>
        <v>0</v>
      </c>
      <c r="J323" s="62">
        <f t="shared" si="418"/>
        <v>0</v>
      </c>
      <c r="K323" s="42"/>
      <c r="L323" s="171">
        <f t="shared" ref="L323:N323" si="496">+L201</f>
        <v>0</v>
      </c>
      <c r="M323" s="171">
        <f t="shared" si="496"/>
        <v>0</v>
      </c>
      <c r="N323" s="171">
        <f t="shared" si="496"/>
        <v>0</v>
      </c>
      <c r="O323" s="62">
        <f t="shared" si="420"/>
        <v>0</v>
      </c>
      <c r="P323" s="42"/>
      <c r="Q323" s="172" t="str">
        <f t="shared" si="421"/>
        <v>ja</v>
      </c>
      <c r="R323" s="249">
        <f>IF(Q323="nee",0,(J323-O323)*(tab!$C$20*tab!$C$8+tab!$D$24))</f>
        <v>0</v>
      </c>
      <c r="S323" s="249">
        <f>IF(AND(J323=0,O323=0),0,(G323-L323)*tab!$E$31+(H323-M323)*tab!$F$31+(I323-N323)*tab!$G$31)</f>
        <v>0</v>
      </c>
      <c r="T323" s="249">
        <f t="shared" si="430"/>
        <v>0</v>
      </c>
      <c r="U323" s="172" t="str">
        <f t="shared" si="422"/>
        <v>ja</v>
      </c>
      <c r="V323" s="249">
        <f>IF(U323="nee",0,(J323-O323)*(tab!$C$45))</f>
        <v>0</v>
      </c>
      <c r="W323" s="249">
        <f>IF(AND(J323=0,O323=0),0,(G323-L323)*tab!$G$45+(H323-M323)*tab!$H$45+(I323-N323)*tab!$I$45)</f>
        <v>0</v>
      </c>
      <c r="X323" s="249">
        <f t="shared" si="423"/>
        <v>0</v>
      </c>
      <c r="Y323" s="3"/>
      <c r="Z323" s="22"/>
    </row>
    <row r="324" spans="2:26" ht="12" customHeight="1" x14ac:dyDescent="0.2">
      <c r="B324" s="18"/>
      <c r="C324" s="1">
        <v>27</v>
      </c>
      <c r="D324" s="170">
        <f t="shared" ref="D324:E324" si="497">+D202</f>
        <v>0</v>
      </c>
      <c r="E324" s="171">
        <f t="shared" si="497"/>
        <v>0</v>
      </c>
      <c r="F324" s="43"/>
      <c r="G324" s="171">
        <f t="shared" ref="G324:I324" si="498">+G202</f>
        <v>0</v>
      </c>
      <c r="H324" s="171">
        <f t="shared" si="498"/>
        <v>0</v>
      </c>
      <c r="I324" s="171">
        <f t="shared" si="498"/>
        <v>0</v>
      </c>
      <c r="J324" s="62">
        <f t="shared" si="418"/>
        <v>0</v>
      </c>
      <c r="K324" s="42"/>
      <c r="L324" s="171">
        <f t="shared" ref="L324:N324" si="499">+L202</f>
        <v>0</v>
      </c>
      <c r="M324" s="171">
        <f t="shared" si="499"/>
        <v>0</v>
      </c>
      <c r="N324" s="171">
        <f t="shared" si="499"/>
        <v>0</v>
      </c>
      <c r="O324" s="62">
        <f t="shared" si="420"/>
        <v>0</v>
      </c>
      <c r="P324" s="42"/>
      <c r="Q324" s="172" t="str">
        <f t="shared" si="421"/>
        <v>ja</v>
      </c>
      <c r="R324" s="249">
        <f>IF(Q324="nee",0,(J324-O324)*(tab!$C$20*tab!$C$8+tab!$D$24))</f>
        <v>0</v>
      </c>
      <c r="S324" s="249">
        <f>IF(AND(J324=0,O324=0),0,(G324-L324)*tab!$E$31+(H324-M324)*tab!$F$31+(I324-N324)*tab!$G$31)</f>
        <v>0</v>
      </c>
      <c r="T324" s="249">
        <f t="shared" si="430"/>
        <v>0</v>
      </c>
      <c r="U324" s="172" t="str">
        <f t="shared" si="422"/>
        <v>ja</v>
      </c>
      <c r="V324" s="249">
        <f>IF(U324="nee",0,(J324-O324)*(tab!$C$45))</f>
        <v>0</v>
      </c>
      <c r="W324" s="249">
        <f>IF(AND(J324=0,O324=0),0,(G324-L324)*tab!$G$45+(H324-M324)*tab!$H$45+(I324-N324)*tab!$I$45)</f>
        <v>0</v>
      </c>
      <c r="X324" s="249">
        <f t="shared" si="423"/>
        <v>0</v>
      </c>
      <c r="Y324" s="3"/>
      <c r="Z324" s="22"/>
    </row>
    <row r="325" spans="2:26" ht="12" customHeight="1" x14ac:dyDescent="0.2">
      <c r="B325" s="18"/>
      <c r="C325" s="1">
        <v>28</v>
      </c>
      <c r="D325" s="170">
        <f t="shared" ref="D325:E325" si="500">+D203</f>
        <v>0</v>
      </c>
      <c r="E325" s="171">
        <f t="shared" si="500"/>
        <v>0</v>
      </c>
      <c r="F325" s="43"/>
      <c r="G325" s="171">
        <f t="shared" ref="G325:I325" si="501">+G203</f>
        <v>0</v>
      </c>
      <c r="H325" s="171">
        <f t="shared" si="501"/>
        <v>0</v>
      </c>
      <c r="I325" s="171">
        <f t="shared" si="501"/>
        <v>0</v>
      </c>
      <c r="J325" s="62">
        <f t="shared" si="418"/>
        <v>0</v>
      </c>
      <c r="K325" s="42"/>
      <c r="L325" s="171">
        <f t="shared" ref="L325:N325" si="502">+L203</f>
        <v>0</v>
      </c>
      <c r="M325" s="171">
        <f t="shared" si="502"/>
        <v>0</v>
      </c>
      <c r="N325" s="171">
        <f t="shared" si="502"/>
        <v>0</v>
      </c>
      <c r="O325" s="62">
        <f t="shared" si="420"/>
        <v>0</v>
      </c>
      <c r="P325" s="42"/>
      <c r="Q325" s="172" t="str">
        <f t="shared" si="421"/>
        <v>ja</v>
      </c>
      <c r="R325" s="249">
        <f>IF(Q325="nee",0,(J325-O325)*(tab!$C$20*tab!$C$8+tab!$D$24))</f>
        <v>0</v>
      </c>
      <c r="S325" s="249">
        <f>IF(AND(J325=0,O325=0),0,(G325-L325)*tab!$E$31+(H325-M325)*tab!$F$31+(I325-N325)*tab!$G$31)</f>
        <v>0</v>
      </c>
      <c r="T325" s="249">
        <f t="shared" si="430"/>
        <v>0</v>
      </c>
      <c r="U325" s="172" t="str">
        <f t="shared" si="422"/>
        <v>ja</v>
      </c>
      <c r="V325" s="249">
        <f>IF(U325="nee",0,(J325-O325)*(tab!$C$45))</f>
        <v>0</v>
      </c>
      <c r="W325" s="249">
        <f>IF(AND(J325=0,O325=0),0,(G325-L325)*tab!$G$45+(H325-M325)*tab!$H$45+(I325-N325)*tab!$I$45)</f>
        <v>0</v>
      </c>
      <c r="X325" s="249">
        <f t="shared" si="423"/>
        <v>0</v>
      </c>
      <c r="Y325" s="3"/>
      <c r="Z325" s="22"/>
    </row>
    <row r="326" spans="2:26" ht="12" customHeight="1" x14ac:dyDescent="0.2">
      <c r="B326" s="18"/>
      <c r="C326" s="1">
        <v>29</v>
      </c>
      <c r="D326" s="170">
        <f t="shared" ref="D326:E326" si="503">+D204</f>
        <v>0</v>
      </c>
      <c r="E326" s="171">
        <f t="shared" si="503"/>
        <v>0</v>
      </c>
      <c r="F326" s="43"/>
      <c r="G326" s="171">
        <f t="shared" ref="G326:I326" si="504">+G204</f>
        <v>0</v>
      </c>
      <c r="H326" s="171">
        <f t="shared" si="504"/>
        <v>0</v>
      </c>
      <c r="I326" s="171">
        <f t="shared" si="504"/>
        <v>0</v>
      </c>
      <c r="J326" s="62">
        <f t="shared" si="418"/>
        <v>0</v>
      </c>
      <c r="K326" s="42"/>
      <c r="L326" s="171">
        <f t="shared" ref="L326:N326" si="505">+L204</f>
        <v>0</v>
      </c>
      <c r="M326" s="171">
        <f t="shared" si="505"/>
        <v>0</v>
      </c>
      <c r="N326" s="171">
        <f t="shared" si="505"/>
        <v>0</v>
      </c>
      <c r="O326" s="62">
        <f t="shared" si="420"/>
        <v>0</v>
      </c>
      <c r="P326" s="42"/>
      <c r="Q326" s="172" t="str">
        <f t="shared" si="421"/>
        <v>ja</v>
      </c>
      <c r="R326" s="249">
        <f>IF(Q326="nee",0,(J326-O326)*(tab!$C$20*tab!$C$8+tab!$D$24))</f>
        <v>0</v>
      </c>
      <c r="S326" s="249">
        <f>IF(AND(J326=0,O326=0),0,(G326-L326)*tab!$E$31+(H326-M326)*tab!$F$31+(I326-N326)*tab!$G$31)</f>
        <v>0</v>
      </c>
      <c r="T326" s="249">
        <f t="shared" si="430"/>
        <v>0</v>
      </c>
      <c r="U326" s="172" t="str">
        <f t="shared" si="422"/>
        <v>ja</v>
      </c>
      <c r="V326" s="249">
        <f>IF(U326="nee",0,(J326-O326)*(tab!$C$45))</f>
        <v>0</v>
      </c>
      <c r="W326" s="249">
        <f>IF(AND(J326=0,O326=0),0,(G326-L326)*tab!$G$45+(H326-M326)*tab!$H$45+(I326-N326)*tab!$I$45)</f>
        <v>0</v>
      </c>
      <c r="X326" s="249">
        <f t="shared" si="423"/>
        <v>0</v>
      </c>
      <c r="Y326" s="3"/>
      <c r="Z326" s="22"/>
    </row>
    <row r="327" spans="2:26" ht="12" customHeight="1" x14ac:dyDescent="0.2">
      <c r="B327" s="18"/>
      <c r="C327" s="1">
        <v>30</v>
      </c>
      <c r="D327" s="170">
        <f t="shared" ref="D327:E327" si="506">+D205</f>
        <v>0</v>
      </c>
      <c r="E327" s="171">
        <f t="shared" si="506"/>
        <v>0</v>
      </c>
      <c r="F327" s="43"/>
      <c r="G327" s="171">
        <f t="shared" ref="G327:I327" si="507">+G205</f>
        <v>0</v>
      </c>
      <c r="H327" s="171">
        <f t="shared" si="507"/>
        <v>0</v>
      </c>
      <c r="I327" s="171">
        <f t="shared" si="507"/>
        <v>0</v>
      </c>
      <c r="J327" s="62">
        <f t="shared" si="418"/>
        <v>0</v>
      </c>
      <c r="K327" s="42"/>
      <c r="L327" s="171">
        <f t="shared" ref="L327:N327" si="508">+L205</f>
        <v>0</v>
      </c>
      <c r="M327" s="171">
        <f t="shared" si="508"/>
        <v>0</v>
      </c>
      <c r="N327" s="171">
        <f t="shared" si="508"/>
        <v>0</v>
      </c>
      <c r="O327" s="62">
        <f t="shared" si="420"/>
        <v>0</v>
      </c>
      <c r="P327" s="42"/>
      <c r="Q327" s="172" t="str">
        <f>+Q205</f>
        <v>ja</v>
      </c>
      <c r="R327" s="249">
        <f>IF(Q327="nee",0,(J327-O327)*(tab!$C$20*tab!$C$8+tab!$D$24))</f>
        <v>0</v>
      </c>
      <c r="S327" s="249">
        <f>IF(AND(J327=0,O327=0),0,(G327-L327)*tab!$E$31+(H327-M327)*tab!$F$31+(I327-N327)*tab!$G$31)</f>
        <v>0</v>
      </c>
      <c r="T327" s="249">
        <f t="shared" si="430"/>
        <v>0</v>
      </c>
      <c r="U327" s="172" t="str">
        <f>+U205</f>
        <v>ja</v>
      </c>
      <c r="V327" s="249">
        <f>IF(U327="nee",0,(J327-O327)*(tab!$C$45))</f>
        <v>0</v>
      </c>
      <c r="W327" s="249">
        <f>IF(AND(J327=0,O327=0),0,(G327-L327)*tab!$G$45+(H327-M327)*tab!$H$45+(I327-N327)*tab!$I$45)</f>
        <v>0</v>
      </c>
      <c r="X327" s="249">
        <f t="shared" si="423"/>
        <v>0</v>
      </c>
      <c r="Y327" s="3"/>
      <c r="Z327" s="22"/>
    </row>
    <row r="328" spans="2:26" ht="12" customHeight="1" x14ac:dyDescent="0.2">
      <c r="B328" s="73"/>
      <c r="C328" s="67"/>
      <c r="D328" s="78"/>
      <c r="E328" s="78"/>
      <c r="F328" s="93"/>
      <c r="G328" s="226">
        <f>SUM(G298:G323)</f>
        <v>18</v>
      </c>
      <c r="H328" s="226">
        <f>SUM(H298:H323)</f>
        <v>0</v>
      </c>
      <c r="I328" s="226">
        <f>SUM(I298:I323)</f>
        <v>0</v>
      </c>
      <c r="J328" s="94">
        <f>SUM(J298:J323)</f>
        <v>18</v>
      </c>
      <c r="K328" s="95"/>
      <c r="L328" s="94">
        <f>SUM(L298:L323)</f>
        <v>11</v>
      </c>
      <c r="M328" s="94">
        <f>SUM(M298:M323)</f>
        <v>0</v>
      </c>
      <c r="N328" s="94">
        <f>SUM(N298:N323)</f>
        <v>0</v>
      </c>
      <c r="O328" s="94">
        <f>SUM(O298:O323)</f>
        <v>11</v>
      </c>
      <c r="P328" s="95"/>
      <c r="Q328" s="95"/>
      <c r="R328" s="250"/>
      <c r="S328" s="250"/>
      <c r="T328" s="251">
        <f t="shared" ref="T328" si="509">SUM(T298:T327)</f>
        <v>83258.248898999998</v>
      </c>
      <c r="U328" s="95"/>
      <c r="V328" s="250"/>
      <c r="W328" s="250"/>
      <c r="X328" s="251">
        <f t="shared" ref="X328" si="510">SUM(X298:X327)</f>
        <v>9405.41</v>
      </c>
      <c r="Y328" s="70"/>
      <c r="Z328" s="71"/>
    </row>
    <row r="329" spans="2:26" ht="12" customHeight="1" x14ac:dyDescent="0.2">
      <c r="B329" s="18"/>
      <c r="C329" s="1"/>
      <c r="D329" s="38"/>
      <c r="E329" s="38"/>
      <c r="F329" s="45"/>
      <c r="G329" s="88"/>
      <c r="H329" s="88"/>
      <c r="I329" s="88"/>
      <c r="J329" s="47"/>
      <c r="K329" s="47"/>
      <c r="L329" s="88"/>
      <c r="M329" s="88"/>
      <c r="N329" s="88"/>
      <c r="O329" s="47"/>
      <c r="P329" s="47"/>
      <c r="Q329" s="47"/>
      <c r="R329" s="254"/>
      <c r="S329" s="254"/>
      <c r="T329" s="254"/>
      <c r="U329" s="47"/>
      <c r="V329" s="254"/>
      <c r="W329" s="254"/>
      <c r="X329" s="254"/>
      <c r="Y329" s="3"/>
      <c r="Z329" s="22"/>
    </row>
    <row r="330" spans="2:26" ht="12" customHeight="1" x14ac:dyDescent="0.2">
      <c r="B330" s="63"/>
      <c r="C330" s="196"/>
      <c r="D330" s="195" t="s">
        <v>66</v>
      </c>
      <c r="E330" s="25"/>
      <c r="F330" s="6"/>
      <c r="G330" s="178"/>
      <c r="H330" s="178"/>
      <c r="I330" s="178"/>
      <c r="J330" s="178"/>
      <c r="K330" s="178"/>
      <c r="L330" s="178"/>
      <c r="M330" s="178"/>
      <c r="N330" s="178"/>
      <c r="O330" s="178"/>
      <c r="P330" s="178"/>
      <c r="Q330" s="178"/>
      <c r="R330" s="252"/>
      <c r="S330" s="252"/>
      <c r="T330" s="252"/>
      <c r="U330" s="178"/>
      <c r="V330" s="252"/>
      <c r="W330" s="252"/>
      <c r="X330" s="252"/>
      <c r="Y330" s="6"/>
      <c r="Z330" s="64"/>
    </row>
    <row r="331" spans="2:26" ht="12" customHeight="1" x14ac:dyDescent="0.2">
      <c r="B331" s="18"/>
      <c r="C331" s="87"/>
      <c r="D331" s="38" t="s">
        <v>59</v>
      </c>
      <c r="E331" s="26"/>
      <c r="F331" s="25"/>
      <c r="G331" s="32" t="s">
        <v>109</v>
      </c>
      <c r="H331" s="28"/>
      <c r="I331" s="28"/>
      <c r="J331" s="28"/>
      <c r="K331" s="28"/>
      <c r="L331" s="32" t="s">
        <v>110</v>
      </c>
      <c r="M331" s="28"/>
      <c r="N331" s="28"/>
      <c r="O331" s="39"/>
      <c r="P331" s="39"/>
      <c r="Q331" s="40"/>
      <c r="R331" s="246" t="s">
        <v>60</v>
      </c>
      <c r="S331" s="246"/>
      <c r="T331" s="253" t="s">
        <v>61</v>
      </c>
      <c r="U331" s="74"/>
      <c r="V331" s="253"/>
      <c r="W331" s="253"/>
      <c r="X331" s="253"/>
      <c r="Y331" s="48"/>
      <c r="Z331" s="17"/>
    </row>
    <row r="332" spans="2:26" ht="12" customHeight="1" x14ac:dyDescent="0.2">
      <c r="B332" s="18"/>
      <c r="C332" s="1"/>
      <c r="D332" s="38" t="s">
        <v>62</v>
      </c>
      <c r="E332" s="32" t="s">
        <v>63</v>
      </c>
      <c r="F332" s="38"/>
      <c r="G332" s="42" t="s">
        <v>17</v>
      </c>
      <c r="H332" s="42" t="s">
        <v>18</v>
      </c>
      <c r="I332" s="42" t="s">
        <v>19</v>
      </c>
      <c r="J332" s="42" t="s">
        <v>64</v>
      </c>
      <c r="K332" s="42"/>
      <c r="L332" s="42" t="s">
        <v>17</v>
      </c>
      <c r="M332" s="42" t="s">
        <v>18</v>
      </c>
      <c r="N332" s="42" t="s">
        <v>19</v>
      </c>
      <c r="O332" s="42" t="s">
        <v>64</v>
      </c>
      <c r="P332" s="42"/>
      <c r="Q332" s="42"/>
      <c r="R332" s="244" t="s">
        <v>69</v>
      </c>
      <c r="S332" s="244" t="s">
        <v>70</v>
      </c>
      <c r="T332" s="248" t="s">
        <v>103</v>
      </c>
      <c r="U332" s="68"/>
      <c r="V332" s="248"/>
      <c r="W332" s="248"/>
      <c r="X332" s="248"/>
      <c r="Y332" s="3"/>
      <c r="Z332" s="22"/>
    </row>
    <row r="333" spans="2:26" ht="12" customHeight="1" x14ac:dyDescent="0.2">
      <c r="B333" s="18"/>
      <c r="C333" s="1">
        <v>1</v>
      </c>
      <c r="D333" s="170" t="str">
        <f>+D211</f>
        <v>A</v>
      </c>
      <c r="E333" s="171" t="str">
        <f>+E211</f>
        <v>VO5002</v>
      </c>
      <c r="F333" s="43"/>
      <c r="G333" s="171">
        <f>+G211</f>
        <v>1</v>
      </c>
      <c r="H333" s="171">
        <f t="shared" ref="H333:I333" si="511">+H211</f>
        <v>0</v>
      </c>
      <c r="I333" s="171">
        <f t="shared" si="511"/>
        <v>0</v>
      </c>
      <c r="J333" s="62">
        <f>SUM(G333:I333)</f>
        <v>1</v>
      </c>
      <c r="K333" s="42"/>
      <c r="L333" s="171">
        <f>+L211</f>
        <v>0</v>
      </c>
      <c r="M333" s="171">
        <f t="shared" ref="M333:N333" si="512">+M211</f>
        <v>0</v>
      </c>
      <c r="N333" s="171">
        <f t="shared" si="512"/>
        <v>0</v>
      </c>
      <c r="O333" s="62">
        <f>SUM(L333:N333)</f>
        <v>0</v>
      </c>
      <c r="P333" s="42"/>
      <c r="Q333" s="172" t="str">
        <f>+Q211</f>
        <v>ja</v>
      </c>
      <c r="R333" s="249">
        <f>IF(Q333="nee",0,(J333-O333)*(tab!$C$20*tab!$C$8+tab!$D$24))</f>
        <v>3935.6548849999999</v>
      </c>
      <c r="S333" s="249">
        <f>IF(AND(J333=0,O333=0),0,(G333-L333)*tab!$E$32+(H333-M333)*tab!$F$32+(I333-N333)*tab!$G$32)</f>
        <v>8852.670822</v>
      </c>
      <c r="T333" s="249">
        <f t="shared" ref="T333:T334" si="513">IF(SUM(R333:S333)&lt;0,0,SUM(R333:S333))</f>
        <v>12788.325707</v>
      </c>
      <c r="U333" s="172" t="str">
        <f>+U211</f>
        <v>ja</v>
      </c>
      <c r="V333" s="249">
        <f>IF(U333="nee",0,(J333-O333)*(tab!$C$46))</f>
        <v>1177.4100000000001</v>
      </c>
      <c r="W333" s="249">
        <f>IF(AND(J333=0,O333=0),0,(G333-L333)*tab!$G$46+(H333-M333)*tab!$H$46+(I333-N333)*tab!$I$46)</f>
        <v>575.27</v>
      </c>
      <c r="X333" s="249">
        <f>IF(SUM(V333:W333)&lt;0,0,SUM(V333:W333))</f>
        <v>1752.68</v>
      </c>
      <c r="Y333" s="3"/>
      <c r="Z333" s="22"/>
    </row>
    <row r="334" spans="2:26" ht="12" customHeight="1" x14ac:dyDescent="0.2">
      <c r="B334" s="18"/>
      <c r="C334" s="1">
        <v>2</v>
      </c>
      <c r="D334" s="170" t="str">
        <f t="shared" ref="D334:E334" si="514">+D212</f>
        <v xml:space="preserve">B </v>
      </c>
      <c r="E334" s="171" t="str">
        <f t="shared" si="514"/>
        <v>VO5301</v>
      </c>
      <c r="F334" s="43"/>
      <c r="G334" s="171">
        <f t="shared" ref="G334:I334" si="515">+G212</f>
        <v>12</v>
      </c>
      <c r="H334" s="171">
        <f t="shared" si="515"/>
        <v>0</v>
      </c>
      <c r="I334" s="171">
        <f t="shared" si="515"/>
        <v>0</v>
      </c>
      <c r="J334" s="62">
        <f t="shared" ref="J334:J344" si="516">SUM(G334:I334)</f>
        <v>12</v>
      </c>
      <c r="K334" s="42"/>
      <c r="L334" s="171">
        <f t="shared" ref="L334:N334" si="517">+L212</f>
        <v>4</v>
      </c>
      <c r="M334" s="171">
        <f t="shared" si="517"/>
        <v>0</v>
      </c>
      <c r="N334" s="171">
        <f t="shared" si="517"/>
        <v>0</v>
      </c>
      <c r="O334" s="62">
        <f t="shared" ref="O334:O362" si="518">SUM(L334:N334)</f>
        <v>4</v>
      </c>
      <c r="P334" s="42"/>
      <c r="Q334" s="172" t="str">
        <f t="shared" ref="Q334:Q362" si="519">+Q212</f>
        <v>ja</v>
      </c>
      <c r="R334" s="249">
        <f>IF(Q334="nee",0,(J334-O334)*(tab!$C$20*tab!$C$8+tab!$D$24))</f>
        <v>31485.239079999999</v>
      </c>
      <c r="S334" s="249">
        <f>IF(AND(J334=0,O334=0),0,(G334-L334)*tab!$E$32+(H334-M334)*tab!$F$32+(I334-N334)*tab!$G$32)</f>
        <v>70821.366576</v>
      </c>
      <c r="T334" s="249">
        <f t="shared" si="513"/>
        <v>102306.605656</v>
      </c>
      <c r="U334" s="172" t="str">
        <f t="shared" ref="U334:U362" si="520">+U212</f>
        <v>ja</v>
      </c>
      <c r="V334" s="249">
        <f>IF(U334="nee",0,(J334-O334)*(tab!$C$46))</f>
        <v>9419.2800000000007</v>
      </c>
      <c r="W334" s="249">
        <f>IF(AND(J334=0,O334=0),0,(G334-L334)*tab!$G$46+(H334-M334)*tab!$H$46+(I334-N334)*tab!$I$46)</f>
        <v>4602.16</v>
      </c>
      <c r="X334" s="249">
        <f t="shared" ref="X334:X362" si="521">IF(SUM(V334:W334)&lt;0,0,SUM(V334:W334))</f>
        <v>14021.44</v>
      </c>
      <c r="Y334" s="3"/>
      <c r="Z334" s="22"/>
    </row>
    <row r="335" spans="2:26" ht="12" customHeight="1" x14ac:dyDescent="0.2">
      <c r="B335" s="18"/>
      <c r="C335" s="1">
        <v>3</v>
      </c>
      <c r="D335" s="170" t="str">
        <f t="shared" ref="D335:E335" si="522">+D213</f>
        <v>C</v>
      </c>
      <c r="E335" s="171" t="str">
        <f t="shared" si="522"/>
        <v>VO5302</v>
      </c>
      <c r="F335" s="43"/>
      <c r="G335" s="171">
        <f t="shared" ref="G335:I335" si="523">+G213</f>
        <v>29</v>
      </c>
      <c r="H335" s="171">
        <f t="shared" si="523"/>
        <v>0</v>
      </c>
      <c r="I335" s="171">
        <f t="shared" si="523"/>
        <v>0</v>
      </c>
      <c r="J335" s="62">
        <f t="shared" si="516"/>
        <v>29</v>
      </c>
      <c r="K335" s="42"/>
      <c r="L335" s="171">
        <f t="shared" ref="L335:N335" si="524">+L213</f>
        <v>26</v>
      </c>
      <c r="M335" s="171">
        <f t="shared" si="524"/>
        <v>0</v>
      </c>
      <c r="N335" s="171">
        <f t="shared" si="524"/>
        <v>0</v>
      </c>
      <c r="O335" s="62">
        <f t="shared" si="518"/>
        <v>26</v>
      </c>
      <c r="P335" s="42"/>
      <c r="Q335" s="172" t="str">
        <f t="shared" si="519"/>
        <v>ja</v>
      </c>
      <c r="R335" s="249">
        <f>IF(Q335="nee",0,(J335-O335)*(tab!$C$20*tab!$C$8+tab!$D$24))</f>
        <v>11806.964655</v>
      </c>
      <c r="S335" s="249">
        <f>IF(AND(J335=0,O335=0),0,(G335-L335)*tab!$E$32+(H335-M335)*tab!$F$32+(I335-N335)*tab!$G$32)</f>
        <v>26558.012466</v>
      </c>
      <c r="T335" s="249">
        <f>IF(SUM(R335:S335)&lt;0,0,SUM(R335:S335))</f>
        <v>38364.977121000004</v>
      </c>
      <c r="U335" s="172" t="str">
        <f t="shared" si="520"/>
        <v>ja</v>
      </c>
      <c r="V335" s="249">
        <f>IF(U335="nee",0,(J335-O335)*(tab!$C$46))</f>
        <v>3532.2300000000005</v>
      </c>
      <c r="W335" s="249">
        <f>IF(AND(J335=0,O335=0),0,(G335-L335)*tab!$G$46+(H335-M335)*tab!$H$46+(I335-N335)*tab!$I$46)</f>
        <v>1725.81</v>
      </c>
      <c r="X335" s="249">
        <f t="shared" si="521"/>
        <v>5258.0400000000009</v>
      </c>
      <c r="Y335" s="3"/>
      <c r="Z335" s="22"/>
    </row>
    <row r="336" spans="2:26" ht="12" customHeight="1" x14ac:dyDescent="0.2">
      <c r="B336" s="18"/>
      <c r="C336" s="1">
        <v>4</v>
      </c>
      <c r="D336" s="170" t="str">
        <f t="shared" ref="D336:E336" si="525">+D214</f>
        <v>D</v>
      </c>
      <c r="E336" s="171" t="str">
        <f t="shared" si="525"/>
        <v>VO5303</v>
      </c>
      <c r="F336" s="43"/>
      <c r="G336" s="171">
        <f t="shared" ref="G336:I336" si="526">+G214</f>
        <v>1</v>
      </c>
      <c r="H336" s="171">
        <f t="shared" si="526"/>
        <v>0</v>
      </c>
      <c r="I336" s="171">
        <f t="shared" si="526"/>
        <v>0</v>
      </c>
      <c r="J336" s="62">
        <f t="shared" si="516"/>
        <v>1</v>
      </c>
      <c r="K336" s="42"/>
      <c r="L336" s="171">
        <f t="shared" ref="L336:N336" si="527">+L214</f>
        <v>0</v>
      </c>
      <c r="M336" s="171">
        <f t="shared" si="527"/>
        <v>0</v>
      </c>
      <c r="N336" s="171">
        <f t="shared" si="527"/>
        <v>0</v>
      </c>
      <c r="O336" s="62">
        <f t="shared" si="518"/>
        <v>0</v>
      </c>
      <c r="P336" s="42"/>
      <c r="Q336" s="172" t="str">
        <f t="shared" si="519"/>
        <v>ja</v>
      </c>
      <c r="R336" s="249">
        <f>IF(Q336="nee",0,(J336-O336)*(tab!$C$20*tab!$C$8+tab!$D$24))</f>
        <v>3935.6548849999999</v>
      </c>
      <c r="S336" s="249">
        <f>IF(AND(J336=0,O336=0),0,(G336-L336)*tab!$E$32+(H336-M336)*tab!$F$32+(I336-N336)*tab!$G$32)</f>
        <v>8852.670822</v>
      </c>
      <c r="T336" s="249">
        <f t="shared" ref="T336:T362" si="528">IF(SUM(R336:S336)&lt;0,0,SUM(R336:S336))</f>
        <v>12788.325707</v>
      </c>
      <c r="U336" s="172" t="str">
        <f t="shared" si="520"/>
        <v>ja</v>
      </c>
      <c r="V336" s="249">
        <f>IF(U336="nee",0,(J336-O336)*(tab!$C$46))</f>
        <v>1177.4100000000001</v>
      </c>
      <c r="W336" s="249">
        <f>IF(AND(J336=0,O336=0),0,(G336-L336)*tab!$G$46+(H336-M336)*tab!$H$46+(I336-N336)*tab!$I$46)</f>
        <v>575.27</v>
      </c>
      <c r="X336" s="249">
        <f t="shared" si="521"/>
        <v>1752.68</v>
      </c>
      <c r="Y336" s="3"/>
      <c r="Z336" s="22"/>
    </row>
    <row r="337" spans="2:26" ht="12" customHeight="1" x14ac:dyDescent="0.2">
      <c r="B337" s="18"/>
      <c r="C337" s="1">
        <v>5</v>
      </c>
      <c r="D337" s="170" t="str">
        <f t="shared" ref="D337:E337" si="529">+D215</f>
        <v>E</v>
      </c>
      <c r="E337" s="171" t="str">
        <f t="shared" si="529"/>
        <v>VO5305</v>
      </c>
      <c r="F337" s="43"/>
      <c r="G337" s="171">
        <f t="shared" ref="G337:I337" si="530">+G215</f>
        <v>0</v>
      </c>
      <c r="H337" s="171">
        <f t="shared" si="530"/>
        <v>0</v>
      </c>
      <c r="I337" s="171">
        <f t="shared" si="530"/>
        <v>0</v>
      </c>
      <c r="J337" s="62">
        <f t="shared" si="516"/>
        <v>0</v>
      </c>
      <c r="K337" s="42"/>
      <c r="L337" s="171">
        <f t="shared" ref="L337:N337" si="531">+L215</f>
        <v>0</v>
      </c>
      <c r="M337" s="171">
        <f t="shared" si="531"/>
        <v>0</v>
      </c>
      <c r="N337" s="171">
        <f t="shared" si="531"/>
        <v>0</v>
      </c>
      <c r="O337" s="62">
        <f t="shared" si="518"/>
        <v>0</v>
      </c>
      <c r="P337" s="42"/>
      <c r="Q337" s="172" t="str">
        <f t="shared" si="519"/>
        <v>ja</v>
      </c>
      <c r="R337" s="249">
        <f>IF(Q337="nee",0,(J337-O337)*(tab!$C$20*tab!$C$8+tab!$D$24))</f>
        <v>0</v>
      </c>
      <c r="S337" s="249">
        <f>IF(AND(J337=0,O337=0),0,(G337-L337)*tab!$E$32+(H337-M337)*tab!$F$32+(I337-N337)*tab!$G$32)</f>
        <v>0</v>
      </c>
      <c r="T337" s="249">
        <f t="shared" si="528"/>
        <v>0</v>
      </c>
      <c r="U337" s="172" t="str">
        <f t="shared" si="520"/>
        <v>ja</v>
      </c>
      <c r="V337" s="249">
        <f>IF(U337="nee",0,(J337-O337)*(tab!$C$46))</f>
        <v>0</v>
      </c>
      <c r="W337" s="249">
        <f>IF(AND(J337=0,O337=0),0,(G337-L337)*tab!$G$46+(H337-M337)*tab!$H$46+(I337-N337)*tab!$I$46)</f>
        <v>0</v>
      </c>
      <c r="X337" s="249">
        <f t="shared" si="521"/>
        <v>0</v>
      </c>
      <c r="Y337" s="3"/>
      <c r="Z337" s="22"/>
    </row>
    <row r="338" spans="2:26" ht="12" customHeight="1" x14ac:dyDescent="0.2">
      <c r="B338" s="18"/>
      <c r="C338" s="1">
        <v>6</v>
      </c>
      <c r="D338" s="170" t="str">
        <f t="shared" ref="D338:E338" si="532">+D216</f>
        <v>F</v>
      </c>
      <c r="E338" s="171" t="str">
        <f t="shared" si="532"/>
        <v>VO5307</v>
      </c>
      <c r="F338" s="43"/>
      <c r="G338" s="171">
        <f t="shared" ref="G338:I338" si="533">+G216</f>
        <v>1</v>
      </c>
      <c r="H338" s="171">
        <f t="shared" si="533"/>
        <v>0</v>
      </c>
      <c r="I338" s="171">
        <f t="shared" si="533"/>
        <v>0</v>
      </c>
      <c r="J338" s="62">
        <f t="shared" si="516"/>
        <v>1</v>
      </c>
      <c r="K338" s="42"/>
      <c r="L338" s="171">
        <f t="shared" ref="L338:N338" si="534">+L216</f>
        <v>0</v>
      </c>
      <c r="M338" s="171">
        <f t="shared" si="534"/>
        <v>0</v>
      </c>
      <c r="N338" s="171">
        <f t="shared" si="534"/>
        <v>0</v>
      </c>
      <c r="O338" s="62">
        <f t="shared" si="518"/>
        <v>0</v>
      </c>
      <c r="P338" s="42"/>
      <c r="Q338" s="172" t="str">
        <f t="shared" si="519"/>
        <v>ja</v>
      </c>
      <c r="R338" s="249">
        <f>IF(Q338="nee",0,(J338-O338)*(tab!$C$20*tab!$C$8+tab!$D$24))</f>
        <v>3935.6548849999999</v>
      </c>
      <c r="S338" s="249">
        <f>IF(AND(J338=0,O338=0),0,(G338-L338)*tab!$E$32+(H338-M338)*tab!$F$32+(I338-N338)*tab!$G$32)</f>
        <v>8852.670822</v>
      </c>
      <c r="T338" s="249">
        <f t="shared" si="528"/>
        <v>12788.325707</v>
      </c>
      <c r="U338" s="172" t="str">
        <f t="shared" si="520"/>
        <v>ja</v>
      </c>
      <c r="V338" s="249">
        <f>IF(U338="nee",0,(J338-O338)*(tab!$C$46))</f>
        <v>1177.4100000000001</v>
      </c>
      <c r="W338" s="249">
        <f>IF(AND(J338=0,O338=0),0,(G338-L338)*tab!$G$46+(H338-M338)*tab!$H$46+(I338-N338)*tab!$I$46)</f>
        <v>575.27</v>
      </c>
      <c r="X338" s="249">
        <f t="shared" si="521"/>
        <v>1752.68</v>
      </c>
      <c r="Y338" s="3"/>
      <c r="Z338" s="22"/>
    </row>
    <row r="339" spans="2:26" ht="12" customHeight="1" x14ac:dyDescent="0.2">
      <c r="B339" s="18"/>
      <c r="C339" s="1">
        <v>7</v>
      </c>
      <c r="D339" s="170" t="str">
        <f t="shared" ref="D339:E339" si="535">+D217</f>
        <v xml:space="preserve">G </v>
      </c>
      <c r="E339" s="171" t="str">
        <f t="shared" si="535"/>
        <v>VO5502</v>
      </c>
      <c r="F339" s="43"/>
      <c r="G339" s="171">
        <f t="shared" ref="G339:I339" si="536">+G217</f>
        <v>1</v>
      </c>
      <c r="H339" s="171">
        <f t="shared" si="536"/>
        <v>0</v>
      </c>
      <c r="I339" s="171">
        <f t="shared" si="536"/>
        <v>0</v>
      </c>
      <c r="J339" s="62">
        <f t="shared" si="516"/>
        <v>1</v>
      </c>
      <c r="K339" s="42"/>
      <c r="L339" s="171">
        <f t="shared" ref="L339:N339" si="537">+L217</f>
        <v>1</v>
      </c>
      <c r="M339" s="171">
        <f t="shared" si="537"/>
        <v>0</v>
      </c>
      <c r="N339" s="171">
        <f t="shared" si="537"/>
        <v>0</v>
      </c>
      <c r="O339" s="62">
        <f t="shared" si="518"/>
        <v>1</v>
      </c>
      <c r="P339" s="42"/>
      <c r="Q339" s="172" t="str">
        <f t="shared" si="519"/>
        <v>ja</v>
      </c>
      <c r="R339" s="249">
        <f>IF(Q339="nee",0,(J339-O339)*(tab!$C$20*tab!$C$8+tab!$D$24))</f>
        <v>0</v>
      </c>
      <c r="S339" s="249">
        <f>IF(AND(J339=0,O339=0),0,(G339-L339)*tab!$E$32+(H339-M339)*tab!$F$32+(I339-N339)*tab!$G$32)</f>
        <v>0</v>
      </c>
      <c r="T339" s="249">
        <f t="shared" si="528"/>
        <v>0</v>
      </c>
      <c r="U339" s="172" t="str">
        <f t="shared" si="520"/>
        <v>ja</v>
      </c>
      <c r="V339" s="249">
        <f>IF(U339="nee",0,(J339-O339)*(tab!$C$46))</f>
        <v>0</v>
      </c>
      <c r="W339" s="249">
        <f>IF(AND(J339=0,O339=0),0,(G339-L339)*tab!$G$46+(H339-M339)*tab!$H$46+(I339-N339)*tab!$I$46)</f>
        <v>0</v>
      </c>
      <c r="X339" s="249">
        <f t="shared" si="521"/>
        <v>0</v>
      </c>
      <c r="Y339" s="3"/>
      <c r="Z339" s="22"/>
    </row>
    <row r="340" spans="2:26" ht="12" customHeight="1" x14ac:dyDescent="0.2">
      <c r="B340" s="18"/>
      <c r="C340" s="1">
        <v>8</v>
      </c>
      <c r="D340" s="170" t="str">
        <f t="shared" ref="D340:E340" si="538">+D218</f>
        <v xml:space="preserve">H </v>
      </c>
      <c r="E340" s="171" t="str">
        <f t="shared" si="538"/>
        <v>VO5507</v>
      </c>
      <c r="F340" s="43"/>
      <c r="G340" s="171">
        <f t="shared" ref="G340:I340" si="539">+G218</f>
        <v>0</v>
      </c>
      <c r="H340" s="171">
        <f t="shared" si="539"/>
        <v>0</v>
      </c>
      <c r="I340" s="171">
        <f t="shared" si="539"/>
        <v>0</v>
      </c>
      <c r="J340" s="62">
        <f t="shared" si="516"/>
        <v>0</v>
      </c>
      <c r="K340" s="42"/>
      <c r="L340" s="171">
        <f t="shared" ref="L340:N340" si="540">+L218</f>
        <v>1</v>
      </c>
      <c r="M340" s="171">
        <f t="shared" si="540"/>
        <v>0</v>
      </c>
      <c r="N340" s="171">
        <f t="shared" si="540"/>
        <v>0</v>
      </c>
      <c r="O340" s="62">
        <f t="shared" si="518"/>
        <v>1</v>
      </c>
      <c r="P340" s="42"/>
      <c r="Q340" s="172" t="str">
        <f t="shared" si="519"/>
        <v>ja</v>
      </c>
      <c r="R340" s="249">
        <f>IF(Q340="nee",0,(J340-O340)*(tab!$C$20*tab!$C$8+tab!$D$24))</f>
        <v>-3935.6548849999999</v>
      </c>
      <c r="S340" s="249">
        <f>IF(AND(J340=0,O340=0),0,(G340-L340)*tab!$E$32+(H340-M340)*tab!$F$32+(I340-N340)*tab!$G$32)</f>
        <v>-8852.670822</v>
      </c>
      <c r="T340" s="249">
        <f t="shared" si="528"/>
        <v>0</v>
      </c>
      <c r="U340" s="172" t="str">
        <f t="shared" si="520"/>
        <v>ja</v>
      </c>
      <c r="V340" s="249">
        <f>IF(U340="nee",0,(J340-O340)*(tab!$C$46))</f>
        <v>-1177.4100000000001</v>
      </c>
      <c r="W340" s="249">
        <f>IF(AND(J340=0,O340=0),0,(G340-L340)*tab!$G$46+(H340-M340)*tab!$H$46+(I340-N340)*tab!$I$46)</f>
        <v>-575.27</v>
      </c>
      <c r="X340" s="249">
        <f t="shared" si="521"/>
        <v>0</v>
      </c>
      <c r="Y340" s="3"/>
      <c r="Z340" s="22"/>
    </row>
    <row r="341" spans="2:26" ht="12" customHeight="1" x14ac:dyDescent="0.2">
      <c r="B341" s="18"/>
      <c r="C341" s="1">
        <v>9</v>
      </c>
      <c r="D341" s="170" t="str">
        <f t="shared" ref="D341:E341" si="541">+D219</f>
        <v>I</v>
      </c>
      <c r="E341" s="171" t="str">
        <f t="shared" si="541"/>
        <v>VO5705</v>
      </c>
      <c r="F341" s="43"/>
      <c r="G341" s="171">
        <f t="shared" ref="G341:I341" si="542">+G219</f>
        <v>0</v>
      </c>
      <c r="H341" s="171">
        <f t="shared" si="542"/>
        <v>0</v>
      </c>
      <c r="I341" s="171">
        <f t="shared" si="542"/>
        <v>0</v>
      </c>
      <c r="J341" s="62">
        <f t="shared" si="516"/>
        <v>0</v>
      </c>
      <c r="K341" s="42"/>
      <c r="L341" s="171">
        <f t="shared" ref="L341:N341" si="543">+L219</f>
        <v>0</v>
      </c>
      <c r="M341" s="171">
        <f t="shared" si="543"/>
        <v>0</v>
      </c>
      <c r="N341" s="171">
        <f t="shared" si="543"/>
        <v>0</v>
      </c>
      <c r="O341" s="62">
        <f t="shared" si="518"/>
        <v>0</v>
      </c>
      <c r="P341" s="42"/>
      <c r="Q341" s="172" t="str">
        <f t="shared" si="519"/>
        <v>ja</v>
      </c>
      <c r="R341" s="249">
        <f>IF(Q341="nee",0,(J341-O341)*(tab!$C$20*tab!$C$8+tab!$D$24))</f>
        <v>0</v>
      </c>
      <c r="S341" s="249">
        <f>IF(AND(J341=0,O341=0),0,(G341-L341)*tab!$E$32+(H341-M341)*tab!$F$32+(I341-N341)*tab!$G$32)</f>
        <v>0</v>
      </c>
      <c r="T341" s="249">
        <f t="shared" si="528"/>
        <v>0</v>
      </c>
      <c r="U341" s="172" t="str">
        <f t="shared" si="520"/>
        <v>ja</v>
      </c>
      <c r="V341" s="249">
        <f>IF(U341="nee",0,(J341-O341)*(tab!$C$46))</f>
        <v>0</v>
      </c>
      <c r="W341" s="249">
        <f>IF(AND(J341=0,O341=0),0,(G341-L341)*tab!$G$46+(H341-M341)*tab!$H$46+(I341-N341)*tab!$I$46)</f>
        <v>0</v>
      </c>
      <c r="X341" s="249">
        <f t="shared" si="521"/>
        <v>0</v>
      </c>
      <c r="Y341" s="3"/>
      <c r="Z341" s="22"/>
    </row>
    <row r="342" spans="2:26" ht="12" customHeight="1" x14ac:dyDescent="0.2">
      <c r="B342" s="18"/>
      <c r="C342" s="1">
        <v>10</v>
      </c>
      <c r="D342" s="170">
        <f t="shared" ref="D342:E342" si="544">+D220</f>
        <v>0</v>
      </c>
      <c r="E342" s="171">
        <f t="shared" si="544"/>
        <v>0</v>
      </c>
      <c r="F342" s="43"/>
      <c r="G342" s="171">
        <f t="shared" ref="G342:I342" si="545">+G220</f>
        <v>0</v>
      </c>
      <c r="H342" s="171">
        <f t="shared" si="545"/>
        <v>0</v>
      </c>
      <c r="I342" s="171">
        <f t="shared" si="545"/>
        <v>0</v>
      </c>
      <c r="J342" s="62">
        <f t="shared" si="516"/>
        <v>0</v>
      </c>
      <c r="K342" s="42"/>
      <c r="L342" s="171">
        <f t="shared" ref="L342:N342" si="546">+L220</f>
        <v>0</v>
      </c>
      <c r="M342" s="171">
        <f t="shared" si="546"/>
        <v>0</v>
      </c>
      <c r="N342" s="171">
        <f t="shared" si="546"/>
        <v>0</v>
      </c>
      <c r="O342" s="62">
        <f t="shared" si="518"/>
        <v>0</v>
      </c>
      <c r="P342" s="42"/>
      <c r="Q342" s="172" t="str">
        <f t="shared" si="519"/>
        <v>ja</v>
      </c>
      <c r="R342" s="249">
        <f>IF(Q342="nee",0,(J342-O342)*(tab!$C$20*tab!$C$8+tab!$D$24))</f>
        <v>0</v>
      </c>
      <c r="S342" s="249">
        <f>IF(AND(J342=0,O342=0),0,(G342-L342)*tab!$E$32+(H342-M342)*tab!$F$32+(I342-N342)*tab!$G$32)</f>
        <v>0</v>
      </c>
      <c r="T342" s="249">
        <f t="shared" si="528"/>
        <v>0</v>
      </c>
      <c r="U342" s="172" t="str">
        <f t="shared" si="520"/>
        <v>ja</v>
      </c>
      <c r="V342" s="249">
        <f>IF(U342="nee",0,(J342-O342)*(tab!$C$46))</f>
        <v>0</v>
      </c>
      <c r="W342" s="249">
        <f>IF(AND(J342=0,O342=0),0,(G342-L342)*tab!$G$46+(H342-M342)*tab!$H$46+(I342-N342)*tab!$I$46)</f>
        <v>0</v>
      </c>
      <c r="X342" s="249">
        <f t="shared" si="521"/>
        <v>0</v>
      </c>
      <c r="Y342" s="3"/>
      <c r="Z342" s="22"/>
    </row>
    <row r="343" spans="2:26" ht="12" customHeight="1" x14ac:dyDescent="0.2">
      <c r="B343" s="18"/>
      <c r="C343" s="1">
        <v>11</v>
      </c>
      <c r="D343" s="170">
        <f t="shared" ref="D343:E343" si="547">+D221</f>
        <v>0</v>
      </c>
      <c r="E343" s="171">
        <f t="shared" si="547"/>
        <v>0</v>
      </c>
      <c r="F343" s="43"/>
      <c r="G343" s="171">
        <f t="shared" ref="G343:I343" si="548">+G221</f>
        <v>0</v>
      </c>
      <c r="H343" s="171">
        <f t="shared" si="548"/>
        <v>0</v>
      </c>
      <c r="I343" s="171">
        <f t="shared" si="548"/>
        <v>0</v>
      </c>
      <c r="J343" s="62">
        <f t="shared" si="516"/>
        <v>0</v>
      </c>
      <c r="K343" s="42"/>
      <c r="L343" s="171">
        <f t="shared" ref="L343:N343" si="549">+L221</f>
        <v>0</v>
      </c>
      <c r="M343" s="171">
        <f t="shared" si="549"/>
        <v>0</v>
      </c>
      <c r="N343" s="171">
        <f t="shared" si="549"/>
        <v>0</v>
      </c>
      <c r="O343" s="62">
        <f t="shared" si="518"/>
        <v>0</v>
      </c>
      <c r="P343" s="42"/>
      <c r="Q343" s="172" t="str">
        <f t="shared" si="519"/>
        <v>ja</v>
      </c>
      <c r="R343" s="249">
        <f>IF(Q343="nee",0,(J343-O343)*(tab!$C$20*tab!$C$8+tab!$D$24))</f>
        <v>0</v>
      </c>
      <c r="S343" s="249">
        <f>IF(AND(J343=0,O343=0),0,(G343-L343)*tab!$E$32+(H343-M343)*tab!$F$32+(I343-N343)*tab!$G$32)</f>
        <v>0</v>
      </c>
      <c r="T343" s="249">
        <f t="shared" si="528"/>
        <v>0</v>
      </c>
      <c r="U343" s="172" t="str">
        <f t="shared" si="520"/>
        <v>ja</v>
      </c>
      <c r="V343" s="249">
        <f>IF(U343="nee",0,(J343-O343)*(tab!$C$46))</f>
        <v>0</v>
      </c>
      <c r="W343" s="249">
        <f>IF(AND(J343=0,O343=0),0,(G343-L343)*tab!$G$46+(H343-M343)*tab!$H$46+(I343-N343)*tab!$I$46)</f>
        <v>0</v>
      </c>
      <c r="X343" s="249">
        <f t="shared" si="521"/>
        <v>0</v>
      </c>
      <c r="Y343" s="3"/>
      <c r="Z343" s="22"/>
    </row>
    <row r="344" spans="2:26" ht="12" customHeight="1" x14ac:dyDescent="0.2">
      <c r="B344" s="18"/>
      <c r="C344" s="1">
        <v>12</v>
      </c>
      <c r="D344" s="170">
        <f t="shared" ref="D344:E344" si="550">+D222</f>
        <v>0</v>
      </c>
      <c r="E344" s="171">
        <f t="shared" si="550"/>
        <v>0</v>
      </c>
      <c r="F344" s="43"/>
      <c r="G344" s="171">
        <f t="shared" ref="G344:I344" si="551">+G222</f>
        <v>0</v>
      </c>
      <c r="H344" s="171">
        <f t="shared" si="551"/>
        <v>0</v>
      </c>
      <c r="I344" s="171">
        <f t="shared" si="551"/>
        <v>0</v>
      </c>
      <c r="J344" s="62">
        <f t="shared" si="516"/>
        <v>0</v>
      </c>
      <c r="K344" s="42"/>
      <c r="L344" s="171">
        <f t="shared" ref="L344:N344" si="552">+L222</f>
        <v>0</v>
      </c>
      <c r="M344" s="171">
        <f t="shared" si="552"/>
        <v>0</v>
      </c>
      <c r="N344" s="171">
        <f t="shared" si="552"/>
        <v>0</v>
      </c>
      <c r="O344" s="62">
        <f t="shared" si="518"/>
        <v>0</v>
      </c>
      <c r="P344" s="42"/>
      <c r="Q344" s="172" t="str">
        <f t="shared" si="519"/>
        <v>ja</v>
      </c>
      <c r="R344" s="249">
        <f>IF(Q344="nee",0,(J344-O344)*(tab!$C$20*tab!$C$8+tab!$D$24))</f>
        <v>0</v>
      </c>
      <c r="S344" s="249">
        <f>IF(AND(J344=0,O344=0),0,(G344-L344)*tab!$E$32+(H344-M344)*tab!$F$32+(I344-N344)*tab!$G$32)</f>
        <v>0</v>
      </c>
      <c r="T344" s="249">
        <f t="shared" si="528"/>
        <v>0</v>
      </c>
      <c r="U344" s="172" t="str">
        <f t="shared" si="520"/>
        <v>ja</v>
      </c>
      <c r="V344" s="249">
        <f>IF(U344="nee",0,(J344-O344)*(tab!$C$46))</f>
        <v>0</v>
      </c>
      <c r="W344" s="249">
        <f>IF(AND(J344=0,O344=0),0,(G344-L344)*tab!$G$46+(H344-M344)*tab!$H$46+(I344-N344)*tab!$I$46)</f>
        <v>0</v>
      </c>
      <c r="X344" s="249">
        <f t="shared" si="521"/>
        <v>0</v>
      </c>
      <c r="Y344" s="3"/>
      <c r="Z344" s="22"/>
    </row>
    <row r="345" spans="2:26" ht="12" customHeight="1" x14ac:dyDescent="0.2">
      <c r="B345" s="18"/>
      <c r="C345" s="1">
        <v>13</v>
      </c>
      <c r="D345" s="170">
        <f t="shared" ref="D345:E345" si="553">+D223</f>
        <v>0</v>
      </c>
      <c r="E345" s="171">
        <f t="shared" si="553"/>
        <v>0</v>
      </c>
      <c r="F345" s="43"/>
      <c r="G345" s="171">
        <f t="shared" ref="G345:I345" si="554">+G223</f>
        <v>0</v>
      </c>
      <c r="H345" s="171">
        <f t="shared" si="554"/>
        <v>0</v>
      </c>
      <c r="I345" s="171">
        <f t="shared" si="554"/>
        <v>0</v>
      </c>
      <c r="J345" s="62">
        <f t="shared" ref="J345:J362" si="555">SUM(G345:I345)</f>
        <v>0</v>
      </c>
      <c r="K345" s="42"/>
      <c r="L345" s="171">
        <f t="shared" ref="L345:N345" si="556">+L223</f>
        <v>0</v>
      </c>
      <c r="M345" s="171">
        <f t="shared" si="556"/>
        <v>0</v>
      </c>
      <c r="N345" s="171">
        <f t="shared" si="556"/>
        <v>0</v>
      </c>
      <c r="O345" s="62">
        <f t="shared" si="518"/>
        <v>0</v>
      </c>
      <c r="P345" s="42"/>
      <c r="Q345" s="172" t="str">
        <f t="shared" si="519"/>
        <v>ja</v>
      </c>
      <c r="R345" s="249">
        <f>IF(Q345="nee",0,(J345-O345)*(tab!$C$20*tab!$C$8+tab!$D$24))</f>
        <v>0</v>
      </c>
      <c r="S345" s="249">
        <f>IF(AND(J345=0,O345=0),0,(G345-L345)*tab!$E$32+(H345-M345)*tab!$F$32+(I345-N345)*tab!$G$32)</f>
        <v>0</v>
      </c>
      <c r="T345" s="249">
        <f t="shared" si="528"/>
        <v>0</v>
      </c>
      <c r="U345" s="172" t="str">
        <f t="shared" si="520"/>
        <v>ja</v>
      </c>
      <c r="V345" s="249">
        <f>IF(U345="nee",0,(J345-O345)*(tab!$C$46))</f>
        <v>0</v>
      </c>
      <c r="W345" s="249">
        <f>IF(AND(J345=0,O345=0),0,(G345-L345)*tab!$G$46+(H345-M345)*tab!$H$46+(I345-N345)*tab!$I$46)</f>
        <v>0</v>
      </c>
      <c r="X345" s="249">
        <f t="shared" si="521"/>
        <v>0</v>
      </c>
      <c r="Y345" s="3"/>
      <c r="Z345" s="22"/>
    </row>
    <row r="346" spans="2:26" ht="12" customHeight="1" x14ac:dyDescent="0.2">
      <c r="B346" s="18"/>
      <c r="C346" s="1">
        <v>14</v>
      </c>
      <c r="D346" s="170">
        <f t="shared" ref="D346:E346" si="557">+D224</f>
        <v>0</v>
      </c>
      <c r="E346" s="171">
        <f t="shared" si="557"/>
        <v>0</v>
      </c>
      <c r="F346" s="43"/>
      <c r="G346" s="171">
        <f t="shared" ref="G346:I346" si="558">+G224</f>
        <v>0</v>
      </c>
      <c r="H346" s="171">
        <f t="shared" si="558"/>
        <v>0</v>
      </c>
      <c r="I346" s="171">
        <f t="shared" si="558"/>
        <v>0</v>
      </c>
      <c r="J346" s="62">
        <f t="shared" si="555"/>
        <v>0</v>
      </c>
      <c r="K346" s="42"/>
      <c r="L346" s="171">
        <f t="shared" ref="L346:N346" si="559">+L224</f>
        <v>0</v>
      </c>
      <c r="M346" s="171">
        <f t="shared" si="559"/>
        <v>0</v>
      </c>
      <c r="N346" s="171">
        <f t="shared" si="559"/>
        <v>0</v>
      </c>
      <c r="O346" s="62">
        <f t="shared" si="518"/>
        <v>0</v>
      </c>
      <c r="P346" s="42"/>
      <c r="Q346" s="172" t="str">
        <f t="shared" si="519"/>
        <v>ja</v>
      </c>
      <c r="R346" s="249">
        <f>IF(Q346="nee",0,(J346-O346)*(tab!$C$20*tab!$C$8+tab!$D$24))</f>
        <v>0</v>
      </c>
      <c r="S346" s="249">
        <f>IF(AND(J346=0,O346=0),0,(G346-L346)*tab!$E$32+(H346-M346)*tab!$F$32+(I346-N346)*tab!$G$32)</f>
        <v>0</v>
      </c>
      <c r="T346" s="249">
        <f t="shared" si="528"/>
        <v>0</v>
      </c>
      <c r="U346" s="172" t="str">
        <f t="shared" si="520"/>
        <v>ja</v>
      </c>
      <c r="V346" s="249">
        <f>IF(U346="nee",0,(J346-O346)*(tab!$C$46))</f>
        <v>0</v>
      </c>
      <c r="W346" s="249">
        <f>IF(AND(J346=0,O346=0),0,(G346-L346)*tab!$G$46+(H346-M346)*tab!$H$46+(I346-N346)*tab!$I$46)</f>
        <v>0</v>
      </c>
      <c r="X346" s="249">
        <f t="shared" si="521"/>
        <v>0</v>
      </c>
      <c r="Y346" s="3"/>
      <c r="Z346" s="22"/>
    </row>
    <row r="347" spans="2:26" ht="12" customHeight="1" x14ac:dyDescent="0.2">
      <c r="B347" s="18"/>
      <c r="C347" s="1">
        <v>15</v>
      </c>
      <c r="D347" s="170">
        <f t="shared" ref="D347:E347" si="560">+D225</f>
        <v>0</v>
      </c>
      <c r="E347" s="171">
        <f t="shared" si="560"/>
        <v>0</v>
      </c>
      <c r="F347" s="43"/>
      <c r="G347" s="171">
        <f t="shared" ref="G347:I347" si="561">+G225</f>
        <v>0</v>
      </c>
      <c r="H347" s="171">
        <f t="shared" si="561"/>
        <v>0</v>
      </c>
      <c r="I347" s="171">
        <f t="shared" si="561"/>
        <v>0</v>
      </c>
      <c r="J347" s="62">
        <f t="shared" si="555"/>
        <v>0</v>
      </c>
      <c r="K347" s="42"/>
      <c r="L347" s="171">
        <f t="shared" ref="L347:N347" si="562">+L225</f>
        <v>0</v>
      </c>
      <c r="M347" s="171">
        <f t="shared" si="562"/>
        <v>0</v>
      </c>
      <c r="N347" s="171">
        <f t="shared" si="562"/>
        <v>0</v>
      </c>
      <c r="O347" s="62">
        <f t="shared" si="518"/>
        <v>0</v>
      </c>
      <c r="P347" s="42"/>
      <c r="Q347" s="172" t="str">
        <f t="shared" si="519"/>
        <v>ja</v>
      </c>
      <c r="R347" s="249">
        <f>IF(Q347="nee",0,(J347-O347)*(tab!$C$20*tab!$C$8+tab!$D$24))</f>
        <v>0</v>
      </c>
      <c r="S347" s="249">
        <f>IF(AND(J347=0,O347=0),0,(G347-L347)*tab!$E$32+(H347-M347)*tab!$F$32+(I347-N347)*tab!$G$32)</f>
        <v>0</v>
      </c>
      <c r="T347" s="249">
        <f t="shared" si="528"/>
        <v>0</v>
      </c>
      <c r="U347" s="172" t="str">
        <f t="shared" si="520"/>
        <v>ja</v>
      </c>
      <c r="V347" s="249">
        <f>IF(U347="nee",0,(J347-O347)*(tab!$C$46))</f>
        <v>0</v>
      </c>
      <c r="W347" s="249">
        <f>IF(AND(J347=0,O347=0),0,(G347-L347)*tab!$G$46+(H347-M347)*tab!$H$46+(I347-N347)*tab!$I$46)</f>
        <v>0</v>
      </c>
      <c r="X347" s="249">
        <f t="shared" si="521"/>
        <v>0</v>
      </c>
      <c r="Y347" s="3"/>
      <c r="Z347" s="22"/>
    </row>
    <row r="348" spans="2:26" ht="12" customHeight="1" x14ac:dyDescent="0.2">
      <c r="B348" s="18"/>
      <c r="C348" s="1">
        <v>16</v>
      </c>
      <c r="D348" s="170">
        <f t="shared" ref="D348:E348" si="563">+D226</f>
        <v>0</v>
      </c>
      <c r="E348" s="171">
        <f t="shared" si="563"/>
        <v>0</v>
      </c>
      <c r="F348" s="43"/>
      <c r="G348" s="171">
        <f t="shared" ref="G348:I348" si="564">+G226</f>
        <v>0</v>
      </c>
      <c r="H348" s="171">
        <f t="shared" si="564"/>
        <v>0</v>
      </c>
      <c r="I348" s="171">
        <f t="shared" si="564"/>
        <v>0</v>
      </c>
      <c r="J348" s="62">
        <f t="shared" si="555"/>
        <v>0</v>
      </c>
      <c r="K348" s="42"/>
      <c r="L348" s="171">
        <f t="shared" ref="L348:N348" si="565">+L226</f>
        <v>0</v>
      </c>
      <c r="M348" s="171">
        <f t="shared" si="565"/>
        <v>0</v>
      </c>
      <c r="N348" s="171">
        <f t="shared" si="565"/>
        <v>0</v>
      </c>
      <c r="O348" s="62">
        <f t="shared" si="518"/>
        <v>0</v>
      </c>
      <c r="P348" s="42"/>
      <c r="Q348" s="172" t="str">
        <f t="shared" si="519"/>
        <v>ja</v>
      </c>
      <c r="R348" s="249">
        <f>IF(Q348="nee",0,(J348-O348)*(tab!$C$20*tab!$C$8+tab!$D$24))</f>
        <v>0</v>
      </c>
      <c r="S348" s="249">
        <f>IF(AND(J348=0,O348=0),0,(G348-L348)*tab!$E$32+(H348-M348)*tab!$F$32+(I348-N348)*tab!$G$32)</f>
        <v>0</v>
      </c>
      <c r="T348" s="249">
        <f t="shared" si="528"/>
        <v>0</v>
      </c>
      <c r="U348" s="172" t="str">
        <f t="shared" si="520"/>
        <v>ja</v>
      </c>
      <c r="V348" s="249">
        <f>IF(U348="nee",0,(J348-O348)*(tab!$C$46))</f>
        <v>0</v>
      </c>
      <c r="W348" s="249">
        <f>IF(AND(J348=0,O348=0),0,(G348-L348)*tab!$G$46+(H348-M348)*tab!$H$46+(I348-N348)*tab!$I$46)</f>
        <v>0</v>
      </c>
      <c r="X348" s="249">
        <f t="shared" si="521"/>
        <v>0</v>
      </c>
      <c r="Y348" s="3"/>
      <c r="Z348" s="22"/>
    </row>
    <row r="349" spans="2:26" ht="12" customHeight="1" x14ac:dyDescent="0.2">
      <c r="B349" s="18"/>
      <c r="C349" s="1">
        <v>17</v>
      </c>
      <c r="D349" s="170">
        <f t="shared" ref="D349:E349" si="566">+D227</f>
        <v>0</v>
      </c>
      <c r="E349" s="171">
        <f t="shared" si="566"/>
        <v>0</v>
      </c>
      <c r="F349" s="43"/>
      <c r="G349" s="171">
        <f t="shared" ref="G349:I349" si="567">+G227</f>
        <v>0</v>
      </c>
      <c r="H349" s="171">
        <f t="shared" si="567"/>
        <v>0</v>
      </c>
      <c r="I349" s="171">
        <f t="shared" si="567"/>
        <v>0</v>
      </c>
      <c r="J349" s="62">
        <f t="shared" si="555"/>
        <v>0</v>
      </c>
      <c r="K349" s="42"/>
      <c r="L349" s="171">
        <f t="shared" ref="L349:N349" si="568">+L227</f>
        <v>0</v>
      </c>
      <c r="M349" s="171">
        <f t="shared" si="568"/>
        <v>0</v>
      </c>
      <c r="N349" s="171">
        <f t="shared" si="568"/>
        <v>0</v>
      </c>
      <c r="O349" s="62">
        <f t="shared" si="518"/>
        <v>0</v>
      </c>
      <c r="P349" s="42"/>
      <c r="Q349" s="172" t="str">
        <f t="shared" si="519"/>
        <v>ja</v>
      </c>
      <c r="R349" s="249">
        <f>IF(Q349="nee",0,(J349-O349)*(tab!$C$20*tab!$C$8+tab!$D$24))</f>
        <v>0</v>
      </c>
      <c r="S349" s="249">
        <f>IF(AND(J349=0,O349=0),0,(G349-L349)*tab!$E$32+(H349-M349)*tab!$F$32+(I349-N349)*tab!$G$32)</f>
        <v>0</v>
      </c>
      <c r="T349" s="249">
        <f t="shared" si="528"/>
        <v>0</v>
      </c>
      <c r="U349" s="172" t="str">
        <f t="shared" si="520"/>
        <v>ja</v>
      </c>
      <c r="V349" s="249">
        <f>IF(U349="nee",0,(J349-O349)*(tab!$C$46))</f>
        <v>0</v>
      </c>
      <c r="W349" s="249">
        <f>IF(AND(J349=0,O349=0),0,(G349-L349)*tab!$G$46+(H349-M349)*tab!$H$46+(I349-N349)*tab!$I$46)</f>
        <v>0</v>
      </c>
      <c r="X349" s="249">
        <f t="shared" si="521"/>
        <v>0</v>
      </c>
      <c r="Y349" s="3"/>
      <c r="Z349" s="22"/>
    </row>
    <row r="350" spans="2:26" ht="12" customHeight="1" x14ac:dyDescent="0.2">
      <c r="B350" s="18"/>
      <c r="C350" s="1">
        <v>18</v>
      </c>
      <c r="D350" s="170">
        <f t="shared" ref="D350:E350" si="569">+D228</f>
        <v>0</v>
      </c>
      <c r="E350" s="171">
        <f t="shared" si="569"/>
        <v>0</v>
      </c>
      <c r="F350" s="43"/>
      <c r="G350" s="171">
        <f t="shared" ref="G350:I350" si="570">+G228</f>
        <v>0</v>
      </c>
      <c r="H350" s="171">
        <f t="shared" si="570"/>
        <v>0</v>
      </c>
      <c r="I350" s="171">
        <f t="shared" si="570"/>
        <v>0</v>
      </c>
      <c r="J350" s="62">
        <f t="shared" si="555"/>
        <v>0</v>
      </c>
      <c r="K350" s="42"/>
      <c r="L350" s="171">
        <f t="shared" ref="L350:N350" si="571">+L228</f>
        <v>0</v>
      </c>
      <c r="M350" s="171">
        <f t="shared" si="571"/>
        <v>0</v>
      </c>
      <c r="N350" s="171">
        <f t="shared" si="571"/>
        <v>0</v>
      </c>
      <c r="O350" s="62">
        <f t="shared" si="518"/>
        <v>0</v>
      </c>
      <c r="P350" s="42"/>
      <c r="Q350" s="172" t="str">
        <f t="shared" si="519"/>
        <v>ja</v>
      </c>
      <c r="R350" s="249">
        <f>IF(Q350="nee",0,(J350-O350)*(tab!$C$20*tab!$C$8+tab!$D$24))</f>
        <v>0</v>
      </c>
      <c r="S350" s="249">
        <f>IF(AND(J350=0,O350=0),0,(G350-L350)*tab!$E$32+(H350-M350)*tab!$F$32+(I350-N350)*tab!$G$32)</f>
        <v>0</v>
      </c>
      <c r="T350" s="249">
        <f t="shared" si="528"/>
        <v>0</v>
      </c>
      <c r="U350" s="172" t="str">
        <f t="shared" si="520"/>
        <v>ja</v>
      </c>
      <c r="V350" s="249">
        <f>IF(U350="nee",0,(J350-O350)*(tab!$C$46))</f>
        <v>0</v>
      </c>
      <c r="W350" s="249">
        <f>IF(AND(J350=0,O350=0),0,(G350-L350)*tab!$G$46+(H350-M350)*tab!$H$46+(I350-N350)*tab!$I$46)</f>
        <v>0</v>
      </c>
      <c r="X350" s="249">
        <f t="shared" si="521"/>
        <v>0</v>
      </c>
      <c r="Y350" s="3"/>
      <c r="Z350" s="22"/>
    </row>
    <row r="351" spans="2:26" ht="12" customHeight="1" x14ac:dyDescent="0.2">
      <c r="B351" s="18"/>
      <c r="C351" s="1">
        <v>19</v>
      </c>
      <c r="D351" s="170">
        <f t="shared" ref="D351:E351" si="572">+D229</f>
        <v>0</v>
      </c>
      <c r="E351" s="171">
        <f t="shared" si="572"/>
        <v>0</v>
      </c>
      <c r="F351" s="43"/>
      <c r="G351" s="171">
        <f t="shared" ref="G351:I351" si="573">+G229</f>
        <v>0</v>
      </c>
      <c r="H351" s="171">
        <f t="shared" si="573"/>
        <v>0</v>
      </c>
      <c r="I351" s="171">
        <f t="shared" si="573"/>
        <v>0</v>
      </c>
      <c r="J351" s="62">
        <f t="shared" si="555"/>
        <v>0</v>
      </c>
      <c r="K351" s="42"/>
      <c r="L351" s="171">
        <f t="shared" ref="L351:N351" si="574">+L229</f>
        <v>0</v>
      </c>
      <c r="M351" s="171">
        <f t="shared" si="574"/>
        <v>0</v>
      </c>
      <c r="N351" s="171">
        <f t="shared" si="574"/>
        <v>0</v>
      </c>
      <c r="O351" s="62">
        <f t="shared" si="518"/>
        <v>0</v>
      </c>
      <c r="P351" s="42"/>
      <c r="Q351" s="172" t="str">
        <f t="shared" si="519"/>
        <v>ja</v>
      </c>
      <c r="R351" s="249">
        <f>IF(Q351="nee",0,(J351-O351)*(tab!$C$20*tab!$C$8+tab!$D$24))</f>
        <v>0</v>
      </c>
      <c r="S351" s="249">
        <f>IF(AND(J351=0,O351=0),0,(G351-L351)*tab!$E$32+(H351-M351)*tab!$F$32+(I351-N351)*tab!$G$32)</f>
        <v>0</v>
      </c>
      <c r="T351" s="249">
        <f t="shared" si="528"/>
        <v>0</v>
      </c>
      <c r="U351" s="172" t="str">
        <f t="shared" si="520"/>
        <v>ja</v>
      </c>
      <c r="V351" s="249">
        <f>IF(U351="nee",0,(J351-O351)*(tab!$C$46))</f>
        <v>0</v>
      </c>
      <c r="W351" s="249">
        <f>IF(AND(J351=0,O351=0),0,(G351-L351)*tab!$G$46+(H351-M351)*tab!$H$46+(I351-N351)*tab!$I$46)</f>
        <v>0</v>
      </c>
      <c r="X351" s="249">
        <f t="shared" si="521"/>
        <v>0</v>
      </c>
      <c r="Y351" s="3"/>
      <c r="Z351" s="22"/>
    </row>
    <row r="352" spans="2:26" ht="12" customHeight="1" x14ac:dyDescent="0.2">
      <c r="B352" s="18"/>
      <c r="C352" s="1">
        <v>20</v>
      </c>
      <c r="D352" s="170">
        <f t="shared" ref="D352:E352" si="575">+D230</f>
        <v>0</v>
      </c>
      <c r="E352" s="171">
        <f t="shared" si="575"/>
        <v>0</v>
      </c>
      <c r="F352" s="43"/>
      <c r="G352" s="171">
        <f t="shared" ref="G352:I352" si="576">+G230</f>
        <v>0</v>
      </c>
      <c r="H352" s="171">
        <f t="shared" si="576"/>
        <v>0</v>
      </c>
      <c r="I352" s="171">
        <f t="shared" si="576"/>
        <v>0</v>
      </c>
      <c r="J352" s="62">
        <f t="shared" si="555"/>
        <v>0</v>
      </c>
      <c r="K352" s="42"/>
      <c r="L352" s="171">
        <f t="shared" ref="L352:N352" si="577">+L230</f>
        <v>0</v>
      </c>
      <c r="M352" s="171">
        <f t="shared" si="577"/>
        <v>0</v>
      </c>
      <c r="N352" s="171">
        <f t="shared" si="577"/>
        <v>0</v>
      </c>
      <c r="O352" s="62">
        <f t="shared" si="518"/>
        <v>0</v>
      </c>
      <c r="P352" s="42"/>
      <c r="Q352" s="172" t="str">
        <f t="shared" si="519"/>
        <v>ja</v>
      </c>
      <c r="R352" s="249">
        <f>IF(Q352="nee",0,(J352-O352)*(tab!$C$20*tab!$C$8+tab!$D$24))</f>
        <v>0</v>
      </c>
      <c r="S352" s="249">
        <f>IF(AND(J352=0,O352=0),0,(G352-L352)*tab!$E$32+(H352-M352)*tab!$F$32+(I352-N352)*tab!$G$32)</f>
        <v>0</v>
      </c>
      <c r="T352" s="249">
        <f t="shared" si="528"/>
        <v>0</v>
      </c>
      <c r="U352" s="172" t="str">
        <f t="shared" si="520"/>
        <v>ja</v>
      </c>
      <c r="V352" s="249">
        <f>IF(U352="nee",0,(J352-O352)*(tab!$C$46))</f>
        <v>0</v>
      </c>
      <c r="W352" s="249">
        <f>IF(AND(J352=0,O352=0),0,(G352-L352)*tab!$G$46+(H352-M352)*tab!$H$46+(I352-N352)*tab!$I$46)</f>
        <v>0</v>
      </c>
      <c r="X352" s="249">
        <f t="shared" si="521"/>
        <v>0</v>
      </c>
      <c r="Y352" s="3"/>
      <c r="Z352" s="22"/>
    </row>
    <row r="353" spans="2:26" ht="12" customHeight="1" x14ac:dyDescent="0.2">
      <c r="B353" s="18"/>
      <c r="C353" s="1">
        <v>21</v>
      </c>
      <c r="D353" s="170">
        <f t="shared" ref="D353:E353" si="578">+D231</f>
        <v>0</v>
      </c>
      <c r="E353" s="171">
        <f t="shared" si="578"/>
        <v>0</v>
      </c>
      <c r="F353" s="43"/>
      <c r="G353" s="171">
        <f t="shared" ref="G353:I353" si="579">+G231</f>
        <v>0</v>
      </c>
      <c r="H353" s="171">
        <f t="shared" si="579"/>
        <v>0</v>
      </c>
      <c r="I353" s="171">
        <f t="shared" si="579"/>
        <v>0</v>
      </c>
      <c r="J353" s="62">
        <f t="shared" si="555"/>
        <v>0</v>
      </c>
      <c r="K353" s="42"/>
      <c r="L353" s="171">
        <f t="shared" ref="L353:N353" si="580">+L231</f>
        <v>0</v>
      </c>
      <c r="M353" s="171">
        <f t="shared" si="580"/>
        <v>0</v>
      </c>
      <c r="N353" s="171">
        <f t="shared" si="580"/>
        <v>0</v>
      </c>
      <c r="O353" s="62">
        <f t="shared" si="518"/>
        <v>0</v>
      </c>
      <c r="P353" s="42"/>
      <c r="Q353" s="172" t="str">
        <f t="shared" si="519"/>
        <v>ja</v>
      </c>
      <c r="R353" s="249">
        <f>IF(Q353="nee",0,(J353-O353)*(tab!$C$20*tab!$C$8+tab!$D$24))</f>
        <v>0</v>
      </c>
      <c r="S353" s="249">
        <f>IF(AND(J353=0,O353=0),0,(G353-L353)*tab!$E$32+(H353-M353)*tab!$F$32+(I353-N353)*tab!$G$32)</f>
        <v>0</v>
      </c>
      <c r="T353" s="249">
        <f t="shared" si="528"/>
        <v>0</v>
      </c>
      <c r="U353" s="172" t="str">
        <f t="shared" si="520"/>
        <v>ja</v>
      </c>
      <c r="V353" s="249">
        <f>IF(U353="nee",0,(J353-O353)*(tab!$C$46))</f>
        <v>0</v>
      </c>
      <c r="W353" s="249">
        <f>IF(AND(J353=0,O353=0),0,(G353-L353)*tab!$G$46+(H353-M353)*tab!$H$46+(I353-N353)*tab!$I$46)</f>
        <v>0</v>
      </c>
      <c r="X353" s="249">
        <f t="shared" si="521"/>
        <v>0</v>
      </c>
      <c r="Y353" s="3"/>
      <c r="Z353" s="22"/>
    </row>
    <row r="354" spans="2:26" ht="12" customHeight="1" x14ac:dyDescent="0.2">
      <c r="B354" s="18"/>
      <c r="C354" s="1">
        <v>22</v>
      </c>
      <c r="D354" s="170">
        <f t="shared" ref="D354:E354" si="581">+D232</f>
        <v>0</v>
      </c>
      <c r="E354" s="171">
        <f t="shared" si="581"/>
        <v>0</v>
      </c>
      <c r="F354" s="43"/>
      <c r="G354" s="171">
        <f t="shared" ref="G354:I354" si="582">+G232</f>
        <v>0</v>
      </c>
      <c r="H354" s="171">
        <f t="shared" si="582"/>
        <v>0</v>
      </c>
      <c r="I354" s="171">
        <f t="shared" si="582"/>
        <v>0</v>
      </c>
      <c r="J354" s="62">
        <f t="shared" si="555"/>
        <v>0</v>
      </c>
      <c r="K354" s="42"/>
      <c r="L354" s="171">
        <f t="shared" ref="L354:N354" si="583">+L232</f>
        <v>0</v>
      </c>
      <c r="M354" s="171">
        <f t="shared" si="583"/>
        <v>0</v>
      </c>
      <c r="N354" s="171">
        <f t="shared" si="583"/>
        <v>0</v>
      </c>
      <c r="O354" s="62">
        <f t="shared" si="518"/>
        <v>0</v>
      </c>
      <c r="P354" s="42"/>
      <c r="Q354" s="172" t="str">
        <f t="shared" si="519"/>
        <v>ja</v>
      </c>
      <c r="R354" s="249">
        <f>IF(Q354="nee",0,(J354-O354)*(tab!$C$20*tab!$C$8+tab!$D$24))</f>
        <v>0</v>
      </c>
      <c r="S354" s="249">
        <f>IF(AND(J354=0,O354=0),0,(G354-L354)*tab!$E$32+(H354-M354)*tab!$F$32+(I354-N354)*tab!$G$32)</f>
        <v>0</v>
      </c>
      <c r="T354" s="249">
        <f t="shared" si="528"/>
        <v>0</v>
      </c>
      <c r="U354" s="172" t="str">
        <f t="shared" si="520"/>
        <v>ja</v>
      </c>
      <c r="V354" s="249">
        <f>IF(U354="nee",0,(J354-O354)*(tab!$C$46))</f>
        <v>0</v>
      </c>
      <c r="W354" s="249">
        <f>IF(AND(J354=0,O354=0),0,(G354-L354)*tab!$G$46+(H354-M354)*tab!$H$46+(I354-N354)*tab!$I$46)</f>
        <v>0</v>
      </c>
      <c r="X354" s="249">
        <f t="shared" si="521"/>
        <v>0</v>
      </c>
      <c r="Y354" s="3"/>
      <c r="Z354" s="22"/>
    </row>
    <row r="355" spans="2:26" ht="12" customHeight="1" x14ac:dyDescent="0.2">
      <c r="B355" s="18"/>
      <c r="C355" s="1">
        <v>23</v>
      </c>
      <c r="D355" s="170">
        <f t="shared" ref="D355:E355" si="584">+D233</f>
        <v>0</v>
      </c>
      <c r="E355" s="171">
        <f t="shared" si="584"/>
        <v>0</v>
      </c>
      <c r="F355" s="43"/>
      <c r="G355" s="171">
        <f t="shared" ref="G355:I355" si="585">+G233</f>
        <v>0</v>
      </c>
      <c r="H355" s="171">
        <f t="shared" si="585"/>
        <v>0</v>
      </c>
      <c r="I355" s="171">
        <f t="shared" si="585"/>
        <v>0</v>
      </c>
      <c r="J355" s="62">
        <f t="shared" si="555"/>
        <v>0</v>
      </c>
      <c r="K355" s="42"/>
      <c r="L355" s="171">
        <f t="shared" ref="L355:N355" si="586">+L233</f>
        <v>0</v>
      </c>
      <c r="M355" s="171">
        <f t="shared" si="586"/>
        <v>0</v>
      </c>
      <c r="N355" s="171">
        <f t="shared" si="586"/>
        <v>0</v>
      </c>
      <c r="O355" s="62">
        <f t="shared" si="518"/>
        <v>0</v>
      </c>
      <c r="P355" s="42"/>
      <c r="Q355" s="172" t="str">
        <f t="shared" si="519"/>
        <v>ja</v>
      </c>
      <c r="R355" s="249">
        <f>IF(Q355="nee",0,(J355-O355)*(tab!$C$20*tab!$C$8+tab!$D$24))</f>
        <v>0</v>
      </c>
      <c r="S355" s="249">
        <f>IF(AND(J355=0,O355=0),0,(G355-L355)*tab!$E$32+(H355-M355)*tab!$F$32+(I355-N355)*tab!$G$32)</f>
        <v>0</v>
      </c>
      <c r="T355" s="249">
        <f t="shared" si="528"/>
        <v>0</v>
      </c>
      <c r="U355" s="172" t="str">
        <f t="shared" si="520"/>
        <v>ja</v>
      </c>
      <c r="V355" s="249">
        <f>IF(U355="nee",0,(J355-O355)*(tab!$C$46))</f>
        <v>0</v>
      </c>
      <c r="W355" s="249">
        <f>IF(AND(J355=0,O355=0),0,(G355-L355)*tab!$G$46+(H355-M355)*tab!$H$46+(I355-N355)*tab!$I$46)</f>
        <v>0</v>
      </c>
      <c r="X355" s="249">
        <f t="shared" si="521"/>
        <v>0</v>
      </c>
      <c r="Y355" s="3"/>
      <c r="Z355" s="22"/>
    </row>
    <row r="356" spans="2:26" ht="12" customHeight="1" x14ac:dyDescent="0.2">
      <c r="B356" s="18"/>
      <c r="C356" s="1">
        <v>24</v>
      </c>
      <c r="D356" s="170">
        <f t="shared" ref="D356:E356" si="587">+D234</f>
        <v>0</v>
      </c>
      <c r="E356" s="171">
        <f t="shared" si="587"/>
        <v>0</v>
      </c>
      <c r="F356" s="43"/>
      <c r="G356" s="171">
        <f t="shared" ref="G356:I356" si="588">+G234</f>
        <v>0</v>
      </c>
      <c r="H356" s="171">
        <f t="shared" si="588"/>
        <v>0</v>
      </c>
      <c r="I356" s="171">
        <f t="shared" si="588"/>
        <v>0</v>
      </c>
      <c r="J356" s="62">
        <f t="shared" si="555"/>
        <v>0</v>
      </c>
      <c r="K356" s="42"/>
      <c r="L356" s="171">
        <f t="shared" ref="L356:N356" si="589">+L234</f>
        <v>0</v>
      </c>
      <c r="M356" s="171">
        <f t="shared" si="589"/>
        <v>0</v>
      </c>
      <c r="N356" s="171">
        <f t="shared" si="589"/>
        <v>0</v>
      </c>
      <c r="O356" s="62">
        <f t="shared" si="518"/>
        <v>0</v>
      </c>
      <c r="P356" s="42"/>
      <c r="Q356" s="172" t="str">
        <f t="shared" si="519"/>
        <v>ja</v>
      </c>
      <c r="R356" s="249">
        <f>IF(Q356="nee",0,(J356-O356)*(tab!$C$20*tab!$C$8+tab!$D$24))</f>
        <v>0</v>
      </c>
      <c r="S356" s="249">
        <f>IF(AND(J356=0,O356=0),0,(G356-L356)*tab!$E$32+(H356-M356)*tab!$F$32+(I356-N356)*tab!$G$32)</f>
        <v>0</v>
      </c>
      <c r="T356" s="249">
        <f t="shared" si="528"/>
        <v>0</v>
      </c>
      <c r="U356" s="172" t="str">
        <f t="shared" si="520"/>
        <v>ja</v>
      </c>
      <c r="V356" s="249">
        <f>IF(U356="nee",0,(J356-O356)*(tab!$C$46))</f>
        <v>0</v>
      </c>
      <c r="W356" s="249">
        <f>IF(AND(J356=0,O356=0),0,(G356-L356)*tab!$G$46+(H356-M356)*tab!$H$46+(I356-N356)*tab!$I$46)</f>
        <v>0</v>
      </c>
      <c r="X356" s="249">
        <f t="shared" si="521"/>
        <v>0</v>
      </c>
      <c r="Y356" s="3"/>
      <c r="Z356" s="22"/>
    </row>
    <row r="357" spans="2:26" ht="12" customHeight="1" x14ac:dyDescent="0.2">
      <c r="B357" s="18"/>
      <c r="C357" s="1">
        <v>25</v>
      </c>
      <c r="D357" s="170">
        <f t="shared" ref="D357:E357" si="590">+D235</f>
        <v>0</v>
      </c>
      <c r="E357" s="171">
        <f t="shared" si="590"/>
        <v>0</v>
      </c>
      <c r="F357" s="43"/>
      <c r="G357" s="171">
        <f t="shared" ref="G357:I357" si="591">+G235</f>
        <v>0</v>
      </c>
      <c r="H357" s="171">
        <f t="shared" si="591"/>
        <v>0</v>
      </c>
      <c r="I357" s="171">
        <f t="shared" si="591"/>
        <v>0</v>
      </c>
      <c r="J357" s="62">
        <f t="shared" si="555"/>
        <v>0</v>
      </c>
      <c r="K357" s="42"/>
      <c r="L357" s="171">
        <f t="shared" ref="L357:N357" si="592">+L235</f>
        <v>0</v>
      </c>
      <c r="M357" s="171">
        <f t="shared" si="592"/>
        <v>0</v>
      </c>
      <c r="N357" s="171">
        <f t="shared" si="592"/>
        <v>0</v>
      </c>
      <c r="O357" s="62">
        <f t="shared" si="518"/>
        <v>0</v>
      </c>
      <c r="P357" s="42"/>
      <c r="Q357" s="172" t="str">
        <f t="shared" si="519"/>
        <v>ja</v>
      </c>
      <c r="R357" s="249">
        <f>IF(Q357="nee",0,(J357-O357)*(tab!$C$20*tab!$C$8+tab!$D$24))</f>
        <v>0</v>
      </c>
      <c r="S357" s="249">
        <f>IF(AND(J357=0,O357=0),0,(G357-L357)*tab!$E$32+(H357-M357)*tab!$F$32+(I357-N357)*tab!$G$32)</f>
        <v>0</v>
      </c>
      <c r="T357" s="249">
        <f t="shared" si="528"/>
        <v>0</v>
      </c>
      <c r="U357" s="172" t="str">
        <f t="shared" si="520"/>
        <v>ja</v>
      </c>
      <c r="V357" s="249">
        <f>IF(U357="nee",0,(J357-O357)*(tab!$C$46))</f>
        <v>0</v>
      </c>
      <c r="W357" s="249">
        <f>IF(AND(J357=0,O357=0),0,(G357-L357)*tab!$G$46+(H357-M357)*tab!$H$46+(I357-N357)*tab!$I$46)</f>
        <v>0</v>
      </c>
      <c r="X357" s="249">
        <f t="shared" si="521"/>
        <v>0</v>
      </c>
      <c r="Y357" s="3"/>
      <c r="Z357" s="22"/>
    </row>
    <row r="358" spans="2:26" ht="12" customHeight="1" x14ac:dyDescent="0.2">
      <c r="B358" s="18"/>
      <c r="C358" s="1">
        <v>26</v>
      </c>
      <c r="D358" s="170">
        <f t="shared" ref="D358:E358" si="593">+D236</f>
        <v>0</v>
      </c>
      <c r="E358" s="171">
        <f t="shared" si="593"/>
        <v>0</v>
      </c>
      <c r="F358" s="43"/>
      <c r="G358" s="171">
        <f t="shared" ref="G358:I358" si="594">+G236</f>
        <v>0</v>
      </c>
      <c r="H358" s="171">
        <f t="shared" si="594"/>
        <v>0</v>
      </c>
      <c r="I358" s="171">
        <f t="shared" si="594"/>
        <v>0</v>
      </c>
      <c r="J358" s="62">
        <f t="shared" si="555"/>
        <v>0</v>
      </c>
      <c r="K358" s="42"/>
      <c r="L358" s="171">
        <f t="shared" ref="L358:N358" si="595">+L236</f>
        <v>0</v>
      </c>
      <c r="M358" s="171">
        <f t="shared" si="595"/>
        <v>0</v>
      </c>
      <c r="N358" s="171">
        <f t="shared" si="595"/>
        <v>0</v>
      </c>
      <c r="O358" s="62">
        <f t="shared" si="518"/>
        <v>0</v>
      </c>
      <c r="P358" s="42"/>
      <c r="Q358" s="172" t="str">
        <f t="shared" si="519"/>
        <v>ja</v>
      </c>
      <c r="R358" s="249">
        <f>IF(Q358="nee",0,(J358-O358)*(tab!$C$20*tab!$C$8+tab!$D$24))</f>
        <v>0</v>
      </c>
      <c r="S358" s="249">
        <f>IF(AND(J358=0,O358=0),0,(G358-L358)*tab!$E$32+(H358-M358)*tab!$F$32+(I358-N358)*tab!$G$32)</f>
        <v>0</v>
      </c>
      <c r="T358" s="249">
        <f t="shared" si="528"/>
        <v>0</v>
      </c>
      <c r="U358" s="172" t="str">
        <f t="shared" si="520"/>
        <v>ja</v>
      </c>
      <c r="V358" s="249">
        <f>IF(U358="nee",0,(J358-O358)*(tab!$C$46))</f>
        <v>0</v>
      </c>
      <c r="W358" s="249">
        <f>IF(AND(J358=0,O358=0),0,(G358-L358)*tab!$G$46+(H358-M358)*tab!$H$46+(I358-N358)*tab!$I$46)</f>
        <v>0</v>
      </c>
      <c r="X358" s="249">
        <f t="shared" si="521"/>
        <v>0</v>
      </c>
      <c r="Y358" s="3"/>
      <c r="Z358" s="22"/>
    </row>
    <row r="359" spans="2:26" ht="12" customHeight="1" x14ac:dyDescent="0.2">
      <c r="B359" s="18"/>
      <c r="C359" s="1">
        <v>27</v>
      </c>
      <c r="D359" s="170">
        <f t="shared" ref="D359:E359" si="596">+D237</f>
        <v>0</v>
      </c>
      <c r="E359" s="171">
        <f t="shared" si="596"/>
        <v>0</v>
      </c>
      <c r="F359" s="43"/>
      <c r="G359" s="171">
        <f t="shared" ref="G359:I359" si="597">+G237</f>
        <v>0</v>
      </c>
      <c r="H359" s="171">
        <f t="shared" si="597"/>
        <v>0</v>
      </c>
      <c r="I359" s="171">
        <f t="shared" si="597"/>
        <v>0</v>
      </c>
      <c r="J359" s="62">
        <f t="shared" si="555"/>
        <v>0</v>
      </c>
      <c r="K359" s="42"/>
      <c r="L359" s="171">
        <f t="shared" ref="L359:N359" si="598">+L237</f>
        <v>0</v>
      </c>
      <c r="M359" s="171">
        <f t="shared" si="598"/>
        <v>0</v>
      </c>
      <c r="N359" s="171">
        <f t="shared" si="598"/>
        <v>0</v>
      </c>
      <c r="O359" s="62">
        <f t="shared" si="518"/>
        <v>0</v>
      </c>
      <c r="P359" s="42"/>
      <c r="Q359" s="172" t="str">
        <f t="shared" si="519"/>
        <v>ja</v>
      </c>
      <c r="R359" s="249">
        <f>IF(Q359="nee",0,(J359-O359)*(tab!$C$20*tab!$C$8+tab!$D$24))</f>
        <v>0</v>
      </c>
      <c r="S359" s="249">
        <f>IF(AND(J359=0,O359=0),0,(G359-L359)*tab!$E$32+(H359-M359)*tab!$F$32+(I359-N359)*tab!$G$32)</f>
        <v>0</v>
      </c>
      <c r="T359" s="249">
        <f t="shared" si="528"/>
        <v>0</v>
      </c>
      <c r="U359" s="172" t="str">
        <f t="shared" si="520"/>
        <v>ja</v>
      </c>
      <c r="V359" s="249">
        <f>IF(U359="nee",0,(J359-O359)*(tab!$C$46))</f>
        <v>0</v>
      </c>
      <c r="W359" s="249">
        <f>IF(AND(J359=0,O359=0),0,(G359-L359)*tab!$G$46+(H359-M359)*tab!$H$46+(I359-N359)*tab!$I$46)</f>
        <v>0</v>
      </c>
      <c r="X359" s="249">
        <f t="shared" si="521"/>
        <v>0</v>
      </c>
      <c r="Y359" s="3"/>
      <c r="Z359" s="22"/>
    </row>
    <row r="360" spans="2:26" ht="12" customHeight="1" x14ac:dyDescent="0.2">
      <c r="B360" s="18"/>
      <c r="C360" s="1">
        <v>28</v>
      </c>
      <c r="D360" s="170">
        <f t="shared" ref="D360:E360" si="599">+D238</f>
        <v>0</v>
      </c>
      <c r="E360" s="171">
        <f t="shared" si="599"/>
        <v>0</v>
      </c>
      <c r="F360" s="43"/>
      <c r="G360" s="171">
        <f t="shared" ref="G360:I360" si="600">+G238</f>
        <v>0</v>
      </c>
      <c r="H360" s="171">
        <f t="shared" si="600"/>
        <v>0</v>
      </c>
      <c r="I360" s="171">
        <f t="shared" si="600"/>
        <v>0</v>
      </c>
      <c r="J360" s="62">
        <f t="shared" si="555"/>
        <v>0</v>
      </c>
      <c r="K360" s="42"/>
      <c r="L360" s="171">
        <f t="shared" ref="L360:N360" si="601">+L238</f>
        <v>0</v>
      </c>
      <c r="M360" s="171">
        <f t="shared" si="601"/>
        <v>0</v>
      </c>
      <c r="N360" s="171">
        <f t="shared" si="601"/>
        <v>0</v>
      </c>
      <c r="O360" s="62">
        <f t="shared" si="518"/>
        <v>0</v>
      </c>
      <c r="P360" s="42"/>
      <c r="Q360" s="172" t="str">
        <f t="shared" si="519"/>
        <v>ja</v>
      </c>
      <c r="R360" s="249">
        <f>IF(Q360="nee",0,(J360-O360)*(tab!$C$20*tab!$C$8+tab!$D$24))</f>
        <v>0</v>
      </c>
      <c r="S360" s="249">
        <f>IF(AND(J360=0,O360=0),0,(G360-L360)*tab!$E$32+(H360-M360)*tab!$F$32+(I360-N360)*tab!$G$32)</f>
        <v>0</v>
      </c>
      <c r="T360" s="249">
        <f t="shared" si="528"/>
        <v>0</v>
      </c>
      <c r="U360" s="172" t="str">
        <f t="shared" si="520"/>
        <v>ja</v>
      </c>
      <c r="V360" s="249">
        <f>IF(U360="nee",0,(J360-O360)*(tab!$C$46))</f>
        <v>0</v>
      </c>
      <c r="W360" s="249">
        <f>IF(AND(J360=0,O360=0),0,(G360-L360)*tab!$G$46+(H360-M360)*tab!$H$46+(I360-N360)*tab!$I$46)</f>
        <v>0</v>
      </c>
      <c r="X360" s="249">
        <f t="shared" si="521"/>
        <v>0</v>
      </c>
      <c r="Y360" s="3"/>
      <c r="Z360" s="22"/>
    </row>
    <row r="361" spans="2:26" ht="12" customHeight="1" x14ac:dyDescent="0.2">
      <c r="B361" s="18"/>
      <c r="C361" s="1">
        <v>29</v>
      </c>
      <c r="D361" s="170">
        <f t="shared" ref="D361:E361" si="602">+D239</f>
        <v>0</v>
      </c>
      <c r="E361" s="171">
        <f t="shared" si="602"/>
        <v>0</v>
      </c>
      <c r="F361" s="43"/>
      <c r="G361" s="171">
        <f t="shared" ref="G361:I361" si="603">+G239</f>
        <v>0</v>
      </c>
      <c r="H361" s="171">
        <f t="shared" si="603"/>
        <v>0</v>
      </c>
      <c r="I361" s="171">
        <f t="shared" si="603"/>
        <v>0</v>
      </c>
      <c r="J361" s="62">
        <f t="shared" si="555"/>
        <v>0</v>
      </c>
      <c r="K361" s="42"/>
      <c r="L361" s="171">
        <f t="shared" ref="L361:N361" si="604">+L239</f>
        <v>0</v>
      </c>
      <c r="M361" s="171">
        <f t="shared" si="604"/>
        <v>0</v>
      </c>
      <c r="N361" s="171">
        <f t="shared" si="604"/>
        <v>0</v>
      </c>
      <c r="O361" s="62">
        <f t="shared" si="518"/>
        <v>0</v>
      </c>
      <c r="P361" s="42"/>
      <c r="Q361" s="172" t="str">
        <f t="shared" si="519"/>
        <v>ja</v>
      </c>
      <c r="R361" s="249">
        <f>IF(Q361="nee",0,(J361-O361)*(tab!$C$20*tab!$C$8+tab!$D$24))</f>
        <v>0</v>
      </c>
      <c r="S361" s="249">
        <f>IF(AND(J361=0,O361=0),0,(G361-L361)*tab!$E$32+(H361-M361)*tab!$F$32+(I361-N361)*tab!$G$32)</f>
        <v>0</v>
      </c>
      <c r="T361" s="249">
        <f t="shared" si="528"/>
        <v>0</v>
      </c>
      <c r="U361" s="172" t="str">
        <f t="shared" si="520"/>
        <v>ja</v>
      </c>
      <c r="V361" s="249">
        <f>IF(U361="nee",0,(J361-O361)*(tab!$C$46))</f>
        <v>0</v>
      </c>
      <c r="W361" s="249">
        <f>IF(AND(J361=0,O361=0),0,(G361-L361)*tab!$G$46+(H361-M361)*tab!$H$46+(I361-N361)*tab!$I$46)</f>
        <v>0</v>
      </c>
      <c r="X361" s="249">
        <f t="shared" si="521"/>
        <v>0</v>
      </c>
      <c r="Y361" s="3"/>
      <c r="Z361" s="22"/>
    </row>
    <row r="362" spans="2:26" ht="12" customHeight="1" x14ac:dyDescent="0.2">
      <c r="B362" s="18"/>
      <c r="C362" s="1">
        <v>30</v>
      </c>
      <c r="D362" s="170">
        <f t="shared" ref="D362:E362" si="605">+D240</f>
        <v>0</v>
      </c>
      <c r="E362" s="171">
        <f t="shared" si="605"/>
        <v>0</v>
      </c>
      <c r="F362" s="43"/>
      <c r="G362" s="171">
        <f t="shared" ref="G362:I362" si="606">+G240</f>
        <v>0</v>
      </c>
      <c r="H362" s="171">
        <f t="shared" si="606"/>
        <v>0</v>
      </c>
      <c r="I362" s="171">
        <f t="shared" si="606"/>
        <v>0</v>
      </c>
      <c r="J362" s="62">
        <f t="shared" si="555"/>
        <v>0</v>
      </c>
      <c r="K362" s="42"/>
      <c r="L362" s="171">
        <f t="shared" ref="L362:N362" si="607">+L240</f>
        <v>0</v>
      </c>
      <c r="M362" s="171">
        <f t="shared" si="607"/>
        <v>0</v>
      </c>
      <c r="N362" s="171">
        <f t="shared" si="607"/>
        <v>0</v>
      </c>
      <c r="O362" s="62">
        <f t="shared" si="518"/>
        <v>0</v>
      </c>
      <c r="P362" s="42"/>
      <c r="Q362" s="172" t="str">
        <f t="shared" si="519"/>
        <v>ja</v>
      </c>
      <c r="R362" s="249">
        <f>IF(Q362="nee",0,(J362-O362)*(tab!$C$20*tab!$C$8+tab!$D$24))</f>
        <v>0</v>
      </c>
      <c r="S362" s="249">
        <f>IF(AND(J362=0,O362=0),0,(G362-L362)*tab!$E$32+(H362-M362)*tab!$F$32+(I362-N362)*tab!$G$32)</f>
        <v>0</v>
      </c>
      <c r="T362" s="249">
        <f t="shared" si="528"/>
        <v>0</v>
      </c>
      <c r="U362" s="172" t="str">
        <f t="shared" si="520"/>
        <v>ja</v>
      </c>
      <c r="V362" s="249">
        <f>IF(U362="nee",0,(J362-O362)*(tab!$C$46))</f>
        <v>0</v>
      </c>
      <c r="W362" s="249">
        <f>IF(AND(J362=0,O362=0),0,(G362-L362)*tab!$G$46+(H362-M362)*tab!$H$46+(I362-N362)*tab!$I$46)</f>
        <v>0</v>
      </c>
      <c r="X362" s="249">
        <f t="shared" si="521"/>
        <v>0</v>
      </c>
      <c r="Y362" s="3"/>
      <c r="Z362" s="22"/>
    </row>
    <row r="363" spans="2:26" ht="12" customHeight="1" x14ac:dyDescent="0.2">
      <c r="B363" s="73"/>
      <c r="C363" s="67"/>
      <c r="D363" s="70"/>
      <c r="E363" s="70"/>
      <c r="F363" s="96"/>
      <c r="G363" s="97">
        <f>SUM(G333:G362)</f>
        <v>45</v>
      </c>
      <c r="H363" s="97">
        <f>SUM(H333:H362)</f>
        <v>0</v>
      </c>
      <c r="I363" s="97">
        <f>SUM(I333:I362)</f>
        <v>0</v>
      </c>
      <c r="J363" s="97">
        <f>SUM(G363:I363)</f>
        <v>45</v>
      </c>
      <c r="K363" s="98"/>
      <c r="L363" s="97">
        <f>SUM(L333:L362)</f>
        <v>32</v>
      </c>
      <c r="M363" s="97">
        <f>SUM(M333:M362)</f>
        <v>0</v>
      </c>
      <c r="N363" s="97">
        <f>SUM(N333:N362)</f>
        <v>0</v>
      </c>
      <c r="O363" s="97">
        <f>SUM(L363:N363)</f>
        <v>32</v>
      </c>
      <c r="P363" s="98"/>
      <c r="Q363" s="98"/>
      <c r="R363" s="255"/>
      <c r="S363" s="255"/>
      <c r="T363" s="256">
        <f t="shared" ref="T363" si="608">SUM(T333:T362)</f>
        <v>179036.55989800004</v>
      </c>
      <c r="U363" s="98"/>
      <c r="V363" s="255"/>
      <c r="W363" s="255"/>
      <c r="X363" s="256">
        <f t="shared" ref="X363" si="609">SUM(X333:X362)</f>
        <v>24537.520000000004</v>
      </c>
      <c r="Y363" s="70"/>
      <c r="Z363" s="71"/>
    </row>
    <row r="364" spans="2:26" ht="12" customHeight="1" x14ac:dyDescent="0.2">
      <c r="B364" s="18"/>
      <c r="C364" s="1"/>
      <c r="D364" s="38"/>
      <c r="E364" s="38"/>
      <c r="F364" s="45"/>
      <c r="G364" s="88"/>
      <c r="H364" s="88"/>
      <c r="I364" s="88"/>
      <c r="J364" s="47"/>
      <c r="K364" s="47"/>
      <c r="L364" s="88"/>
      <c r="M364" s="88"/>
      <c r="N364" s="88"/>
      <c r="O364" s="47"/>
      <c r="P364" s="47"/>
      <c r="Q364" s="47"/>
      <c r="R364" s="254"/>
      <c r="S364" s="254"/>
      <c r="T364" s="254"/>
      <c r="U364" s="47"/>
      <c r="V364" s="254"/>
      <c r="W364" s="254"/>
      <c r="X364" s="254"/>
      <c r="Y364" s="3"/>
      <c r="Z364" s="22"/>
    </row>
    <row r="365" spans="2:26" ht="12" customHeight="1" x14ac:dyDescent="0.2">
      <c r="B365" s="18"/>
      <c r="C365" s="1"/>
      <c r="D365" s="38" t="s">
        <v>74</v>
      </c>
      <c r="E365" s="38"/>
      <c r="F365" s="45"/>
      <c r="G365" s="46">
        <f>+G293+G328+G363</f>
        <v>85</v>
      </c>
      <c r="H365" s="46">
        <f>+H293+H328+H363</f>
        <v>2</v>
      </c>
      <c r="I365" s="46">
        <f>+I293+I328+I363</f>
        <v>2</v>
      </c>
      <c r="J365" s="46">
        <f>+J293+J328+J363</f>
        <v>89</v>
      </c>
      <c r="K365" s="47"/>
      <c r="L365" s="46">
        <f>+L293+L328+L363</f>
        <v>53</v>
      </c>
      <c r="M365" s="46">
        <f>+M293+M328+M363</f>
        <v>1</v>
      </c>
      <c r="N365" s="46">
        <f>+N293+N328+N363</f>
        <v>1</v>
      </c>
      <c r="O365" s="46">
        <f>+O293+O328+O363</f>
        <v>55</v>
      </c>
      <c r="P365" s="47"/>
      <c r="Q365" s="47"/>
      <c r="R365" s="254"/>
      <c r="S365" s="254"/>
      <c r="T365" s="254"/>
      <c r="U365" s="47"/>
      <c r="V365" s="254"/>
      <c r="W365" s="254"/>
      <c r="X365" s="254"/>
      <c r="Y365" s="3"/>
      <c r="Z365" s="22"/>
    </row>
    <row r="366" spans="2:26" ht="12" customHeight="1" x14ac:dyDescent="0.2">
      <c r="B366" s="18"/>
      <c r="C366" s="1"/>
      <c r="D366" s="38"/>
      <c r="E366" s="38"/>
      <c r="F366" s="45"/>
      <c r="G366" s="88"/>
      <c r="H366" s="88"/>
      <c r="I366" s="88"/>
      <c r="J366" s="47"/>
      <c r="K366" s="47"/>
      <c r="L366" s="88"/>
      <c r="M366" s="88"/>
      <c r="N366" s="88"/>
      <c r="O366" s="47"/>
      <c r="P366" s="47"/>
      <c r="Q366" s="47"/>
      <c r="R366" s="254"/>
      <c r="S366" s="254"/>
      <c r="T366" s="254"/>
      <c r="U366" s="47"/>
      <c r="V366" s="254"/>
      <c r="W366" s="254"/>
      <c r="X366" s="254"/>
      <c r="Y366" s="3"/>
      <c r="Z366" s="22"/>
    </row>
    <row r="367" spans="2:26" ht="12" customHeight="1" x14ac:dyDescent="0.2">
      <c r="B367" s="18"/>
      <c r="C367" s="1"/>
      <c r="D367" s="3" t="s">
        <v>67</v>
      </c>
      <c r="E367" s="3"/>
      <c r="F367" s="77"/>
      <c r="G367" s="181"/>
      <c r="H367" s="181"/>
      <c r="I367" s="181"/>
      <c r="J367" s="182"/>
      <c r="K367" s="182"/>
      <c r="L367" s="181"/>
      <c r="M367" s="181"/>
      <c r="N367" s="181"/>
      <c r="O367" s="182"/>
      <c r="P367" s="182"/>
      <c r="Q367" s="75"/>
      <c r="R367" s="244"/>
      <c r="S367" s="244"/>
      <c r="T367" s="249">
        <f>+T293</f>
        <v>192778.06240900001</v>
      </c>
      <c r="U367" s="197"/>
      <c r="V367" s="265"/>
      <c r="W367" s="265"/>
      <c r="X367" s="266">
        <f>+X293</f>
        <v>20096.3</v>
      </c>
      <c r="Y367" s="41"/>
      <c r="Z367" s="22"/>
    </row>
    <row r="368" spans="2:26" ht="12" customHeight="1" x14ac:dyDescent="0.2">
      <c r="B368" s="18"/>
      <c r="C368" s="1"/>
      <c r="D368" s="3" t="s">
        <v>71</v>
      </c>
      <c r="E368" s="3"/>
      <c r="F368" s="77"/>
      <c r="G368" s="181"/>
      <c r="H368" s="181"/>
      <c r="I368" s="181"/>
      <c r="J368" s="182"/>
      <c r="K368" s="182"/>
      <c r="L368" s="181"/>
      <c r="M368" s="181"/>
      <c r="N368" s="181"/>
      <c r="O368" s="182"/>
      <c r="P368" s="182"/>
      <c r="Q368" s="75"/>
      <c r="R368" s="244"/>
      <c r="S368" s="244"/>
      <c r="T368" s="249">
        <f>+T328</f>
        <v>83258.248898999998</v>
      </c>
      <c r="U368" s="197"/>
      <c r="V368" s="265"/>
      <c r="W368" s="265"/>
      <c r="X368" s="266">
        <f>+X328</f>
        <v>9405.41</v>
      </c>
      <c r="Y368" s="41"/>
      <c r="Z368" s="22"/>
    </row>
    <row r="369" spans="1:26" ht="12" customHeight="1" x14ac:dyDescent="0.2">
      <c r="B369" s="18"/>
      <c r="C369" s="1"/>
      <c r="D369" s="3" t="s">
        <v>68</v>
      </c>
      <c r="E369" s="3"/>
      <c r="F369" s="77"/>
      <c r="G369" s="181"/>
      <c r="H369" s="181"/>
      <c r="I369" s="181"/>
      <c r="J369" s="182"/>
      <c r="K369" s="182"/>
      <c r="L369" s="181"/>
      <c r="M369" s="181"/>
      <c r="N369" s="181"/>
      <c r="O369" s="182"/>
      <c r="P369" s="182"/>
      <c r="Q369" s="75"/>
      <c r="R369" s="244"/>
      <c r="S369" s="244"/>
      <c r="T369" s="249">
        <f t="shared" ref="T369" si="610">+T363</f>
        <v>179036.55989800004</v>
      </c>
      <c r="U369" s="197"/>
      <c r="V369" s="265"/>
      <c r="W369" s="265"/>
      <c r="X369" s="266">
        <f>+X363</f>
        <v>24537.520000000004</v>
      </c>
      <c r="Y369" s="41"/>
      <c r="Z369" s="22"/>
    </row>
    <row r="370" spans="1:26" ht="12" customHeight="1" x14ac:dyDescent="0.2">
      <c r="B370" s="18"/>
      <c r="C370" s="1"/>
      <c r="D370" s="76" t="s">
        <v>72</v>
      </c>
      <c r="E370" s="76"/>
      <c r="F370" s="183"/>
      <c r="G370" s="184"/>
      <c r="H370" s="184"/>
      <c r="I370" s="184"/>
      <c r="J370" s="185"/>
      <c r="K370" s="185"/>
      <c r="L370" s="184"/>
      <c r="M370" s="184"/>
      <c r="N370" s="184"/>
      <c r="O370" s="185"/>
      <c r="P370" s="185"/>
      <c r="Q370" s="185"/>
      <c r="R370" s="257"/>
      <c r="S370" s="257"/>
      <c r="T370" s="258">
        <f>SUM(T367:T369)</f>
        <v>455072.87120600004</v>
      </c>
      <c r="U370" s="185"/>
      <c r="V370" s="257"/>
      <c r="W370" s="257"/>
      <c r="X370" s="258">
        <f>SUM(X367:X369)</f>
        <v>54039.23</v>
      </c>
      <c r="Y370" s="3"/>
      <c r="Z370" s="22"/>
    </row>
    <row r="371" spans="1:26" ht="12" customHeight="1" x14ac:dyDescent="0.2">
      <c r="B371" s="18"/>
      <c r="C371" s="1"/>
      <c r="D371" s="38"/>
      <c r="E371" s="38"/>
      <c r="F371" s="45"/>
      <c r="G371" s="88"/>
      <c r="H371" s="88"/>
      <c r="I371" s="88"/>
      <c r="J371" s="47"/>
      <c r="K371" s="47"/>
      <c r="L371" s="88"/>
      <c r="M371" s="88"/>
      <c r="N371" s="88"/>
      <c r="O371" s="47"/>
      <c r="P371" s="47"/>
      <c r="Q371" s="47"/>
      <c r="R371" s="254"/>
      <c r="S371" s="254"/>
      <c r="T371" s="254"/>
      <c r="U371" s="47"/>
      <c r="V371" s="254"/>
      <c r="W371" s="254"/>
      <c r="X371" s="254"/>
      <c r="Y371" s="3"/>
      <c r="Z371" s="22"/>
    </row>
    <row r="372" spans="1:26" ht="12" customHeight="1" x14ac:dyDescent="0.2">
      <c r="B372" s="18"/>
      <c r="C372" s="60"/>
      <c r="D372" s="65"/>
      <c r="E372" s="65"/>
      <c r="F372" s="90"/>
      <c r="G372" s="91"/>
      <c r="H372" s="91"/>
      <c r="I372" s="91"/>
      <c r="J372" s="92"/>
      <c r="K372" s="92"/>
      <c r="L372" s="91"/>
      <c r="M372" s="91"/>
      <c r="N372" s="91"/>
      <c r="O372" s="92"/>
      <c r="P372" s="92"/>
      <c r="Q372" s="92"/>
      <c r="R372" s="259"/>
      <c r="S372" s="259"/>
      <c r="T372" s="259"/>
      <c r="U372" s="92"/>
      <c r="V372" s="259"/>
      <c r="W372" s="259"/>
      <c r="X372" s="259"/>
      <c r="Y372" s="19"/>
      <c r="Z372" s="22"/>
    </row>
    <row r="373" spans="1:26" ht="12" customHeight="1" x14ac:dyDescent="0.25">
      <c r="A373" s="13"/>
      <c r="B373" s="49"/>
      <c r="C373" s="61"/>
      <c r="D373" s="50"/>
      <c r="E373" s="50"/>
      <c r="F373" s="50"/>
      <c r="G373" s="51"/>
      <c r="H373" s="51"/>
      <c r="I373" s="51"/>
      <c r="J373" s="51"/>
      <c r="K373" s="51"/>
      <c r="L373" s="51"/>
      <c r="M373" s="51"/>
      <c r="N373" s="51"/>
      <c r="O373" s="51"/>
      <c r="P373" s="51"/>
      <c r="Q373" s="51"/>
      <c r="R373" s="260"/>
      <c r="S373" s="260"/>
      <c r="T373" s="260"/>
      <c r="U373" s="51"/>
      <c r="V373" s="260"/>
      <c r="W373" s="260"/>
      <c r="X373" s="260"/>
      <c r="Y373" s="52"/>
      <c r="Z373" s="53"/>
    </row>
    <row r="374" spans="1:26" ht="12" customHeight="1" x14ac:dyDescent="0.2">
      <c r="A374" s="13"/>
      <c r="B374" s="9"/>
      <c r="C374" s="58"/>
      <c r="D374" s="10"/>
      <c r="E374" s="10"/>
      <c r="F374" s="10"/>
      <c r="G374" s="11"/>
      <c r="H374" s="11"/>
      <c r="I374" s="11"/>
      <c r="J374" s="11"/>
      <c r="K374" s="11"/>
      <c r="L374" s="11"/>
      <c r="M374" s="11"/>
      <c r="N374" s="11"/>
      <c r="O374" s="11"/>
      <c r="P374" s="11"/>
      <c r="Q374" s="11"/>
      <c r="R374" s="239"/>
      <c r="S374" s="239"/>
      <c r="T374" s="239"/>
      <c r="U374" s="11"/>
      <c r="V374" s="239"/>
      <c r="W374" s="239"/>
      <c r="X374" s="239"/>
      <c r="Y374" s="10"/>
      <c r="Z374" s="12"/>
    </row>
    <row r="375" spans="1:26" ht="12" customHeight="1" x14ac:dyDescent="0.2">
      <c r="A375" s="13"/>
      <c r="B375" s="14"/>
      <c r="C375" s="59"/>
      <c r="D375" s="15"/>
      <c r="E375" s="15"/>
      <c r="F375" s="15"/>
      <c r="G375" s="16"/>
      <c r="H375" s="16"/>
      <c r="I375" s="16"/>
      <c r="J375" s="16"/>
      <c r="K375" s="16"/>
      <c r="L375" s="16"/>
      <c r="M375" s="16"/>
      <c r="N375" s="16"/>
      <c r="O375" s="16"/>
      <c r="P375" s="16"/>
      <c r="Q375" s="16"/>
      <c r="R375" s="240"/>
      <c r="S375" s="240"/>
      <c r="T375" s="240"/>
      <c r="U375" s="16"/>
      <c r="V375" s="240"/>
      <c r="W375" s="240"/>
      <c r="X375" s="240"/>
      <c r="Y375" s="15"/>
      <c r="Z375" s="17"/>
    </row>
    <row r="376" spans="1:26" ht="15.75" customHeight="1" x14ac:dyDescent="0.3">
      <c r="B376" s="63"/>
      <c r="C376" s="85" t="s">
        <v>116</v>
      </c>
      <c r="D376" s="72"/>
      <c r="E376" s="72"/>
      <c r="F376" s="72"/>
      <c r="G376" s="176"/>
      <c r="H376" s="176"/>
      <c r="I376" s="179"/>
      <c r="J376" s="176"/>
      <c r="K376" s="176"/>
      <c r="L376" s="176"/>
      <c r="M376" s="176"/>
      <c r="N376" s="179"/>
      <c r="O376" s="176"/>
      <c r="P376" s="176"/>
      <c r="Q376" s="176"/>
      <c r="R376" s="241"/>
      <c r="S376" s="241"/>
      <c r="T376" s="241"/>
      <c r="U376" s="176"/>
      <c r="V376" s="241"/>
      <c r="W376" s="241"/>
      <c r="X376" s="241"/>
      <c r="Y376" s="72"/>
      <c r="Z376" s="64"/>
    </row>
    <row r="377" spans="1:26" ht="12" customHeight="1" x14ac:dyDescent="0.25">
      <c r="B377" s="188"/>
      <c r="C377" s="66" t="str">
        <f>+C255</f>
        <v>De speciale school</v>
      </c>
      <c r="D377" s="189"/>
      <c r="E377" s="189"/>
      <c r="F377" s="189"/>
      <c r="G377" s="190"/>
      <c r="H377" s="190"/>
      <c r="I377" s="191"/>
      <c r="J377" s="190"/>
      <c r="K377" s="190"/>
      <c r="L377" s="190"/>
      <c r="M377" s="190"/>
      <c r="N377" s="191"/>
      <c r="O377" s="190"/>
      <c r="P377" s="190"/>
      <c r="Q377" s="190"/>
      <c r="R377" s="261"/>
      <c r="S377" s="261"/>
      <c r="T377" s="261"/>
      <c r="U377" s="190"/>
      <c r="V377" s="261"/>
      <c r="W377" s="261"/>
      <c r="X377" s="261"/>
      <c r="Y377" s="189"/>
      <c r="Z377" s="192"/>
    </row>
    <row r="378" spans="1:26" ht="12" customHeight="1" x14ac:dyDescent="0.25">
      <c r="B378" s="18"/>
      <c r="C378" s="86"/>
      <c r="D378" s="19"/>
      <c r="E378" s="19"/>
      <c r="F378" s="19"/>
      <c r="G378" s="20"/>
      <c r="H378" s="20"/>
      <c r="I378" s="21"/>
      <c r="J378" s="20"/>
      <c r="K378" s="20"/>
      <c r="L378" s="20"/>
      <c r="M378" s="20"/>
      <c r="N378" s="21"/>
      <c r="O378" s="20"/>
      <c r="P378" s="20"/>
      <c r="Q378" s="20"/>
      <c r="R378" s="262"/>
      <c r="S378" s="262"/>
      <c r="T378" s="262"/>
      <c r="U378" s="20"/>
      <c r="V378" s="262"/>
      <c r="W378" s="262"/>
      <c r="X378" s="262"/>
      <c r="Y378" s="19"/>
      <c r="Z378" s="22"/>
    </row>
    <row r="379" spans="1:26" ht="12" customHeight="1" x14ac:dyDescent="0.25">
      <c r="A379" s="23"/>
      <c r="B379" s="18"/>
      <c r="C379" s="86"/>
      <c r="D379" s="19"/>
      <c r="E379" s="19"/>
      <c r="F379" s="19"/>
      <c r="G379" s="162"/>
      <c r="H379" s="20"/>
      <c r="I379" s="21"/>
      <c r="J379" s="20"/>
      <c r="K379" s="20"/>
      <c r="L379" s="20"/>
      <c r="M379" s="20"/>
      <c r="N379" s="21"/>
      <c r="O379" s="20"/>
      <c r="P379" s="20"/>
      <c r="Q379" s="20"/>
      <c r="R379" s="262"/>
      <c r="S379" s="262"/>
      <c r="T379" s="262"/>
      <c r="U379" s="20"/>
      <c r="V379" s="262"/>
      <c r="W379" s="262"/>
      <c r="X379" s="262"/>
      <c r="Y379" s="19"/>
      <c r="Z379" s="22"/>
    </row>
    <row r="380" spans="1:26" ht="12" customHeight="1" x14ac:dyDescent="0.2">
      <c r="A380" s="30"/>
      <c r="B380" s="18"/>
      <c r="C380" s="1"/>
      <c r="D380" s="3"/>
      <c r="E380" s="3"/>
      <c r="F380" s="3"/>
      <c r="G380" s="161"/>
      <c r="H380" s="42"/>
      <c r="I380" s="42"/>
      <c r="J380" s="42"/>
      <c r="K380" s="42"/>
      <c r="L380" s="69"/>
      <c r="M380" s="42"/>
      <c r="N380" s="42"/>
      <c r="O380" s="42"/>
      <c r="P380" s="42"/>
      <c r="Q380" s="42"/>
      <c r="R380" s="244"/>
      <c r="S380" s="244"/>
      <c r="T380" s="244"/>
      <c r="U380" s="42"/>
      <c r="V380" s="244"/>
      <c r="W380" s="244"/>
      <c r="X380" s="244"/>
      <c r="Y380" s="3"/>
      <c r="Z380" s="22"/>
    </row>
    <row r="381" spans="1:26" ht="12" customHeight="1" x14ac:dyDescent="0.2">
      <c r="A381" s="13"/>
      <c r="B381" s="24"/>
      <c r="C381" s="195"/>
      <c r="D381" s="195" t="s">
        <v>58</v>
      </c>
      <c r="E381" s="25"/>
      <c r="F381" s="25"/>
      <c r="G381" s="26" t="s">
        <v>119</v>
      </c>
      <c r="H381" s="27"/>
      <c r="I381" s="27"/>
      <c r="J381" s="28"/>
      <c r="K381" s="28"/>
      <c r="L381" s="26"/>
      <c r="M381" s="27"/>
      <c r="N381" s="104"/>
      <c r="O381" s="28"/>
      <c r="P381" s="28"/>
      <c r="Q381" s="195"/>
      <c r="R381" s="245"/>
      <c r="S381" s="245"/>
      <c r="T381" s="245"/>
      <c r="U381" s="28"/>
      <c r="V381" s="245"/>
      <c r="W381" s="245"/>
      <c r="X381" s="245"/>
      <c r="Y381" s="25"/>
      <c r="Z381" s="29"/>
    </row>
    <row r="382" spans="1:26" ht="12" customHeight="1" x14ac:dyDescent="0.2">
      <c r="B382" s="31"/>
      <c r="C382" s="36"/>
      <c r="D382" s="32"/>
      <c r="E382" s="25"/>
      <c r="F382" s="33"/>
      <c r="G382" s="56"/>
      <c r="H382" s="34"/>
      <c r="I382" s="105"/>
      <c r="J382" s="35"/>
      <c r="K382" s="35"/>
      <c r="L382" s="186"/>
      <c r="M382" s="34"/>
      <c r="N382" s="106"/>
      <c r="O382" s="35"/>
      <c r="P382" s="35"/>
      <c r="Q382" s="187" t="s">
        <v>87</v>
      </c>
      <c r="R382" s="263"/>
      <c r="S382" s="247"/>
      <c r="T382" s="247"/>
      <c r="U382" s="32" t="s">
        <v>87</v>
      </c>
      <c r="V382" s="247"/>
      <c r="W382" s="247"/>
      <c r="X382" s="247"/>
      <c r="Y382" s="33"/>
      <c r="Z382" s="37"/>
    </row>
    <row r="383" spans="1:26" ht="12" customHeight="1" x14ac:dyDescent="0.2">
      <c r="B383" s="31"/>
      <c r="C383" s="36"/>
      <c r="D383" s="38" t="s">
        <v>59</v>
      </c>
      <c r="E383" s="26"/>
      <c r="F383" s="25"/>
      <c r="G383" s="32" t="s">
        <v>109</v>
      </c>
      <c r="H383" s="28"/>
      <c r="I383" s="28"/>
      <c r="J383" s="28"/>
      <c r="K383" s="28"/>
      <c r="L383" s="32" t="s">
        <v>110</v>
      </c>
      <c r="M383" s="28"/>
      <c r="N383" s="28"/>
      <c r="O383" s="28"/>
      <c r="P383" s="28"/>
      <c r="Q383" s="187" t="s">
        <v>111</v>
      </c>
      <c r="R383" s="246" t="s">
        <v>60</v>
      </c>
      <c r="S383" s="246"/>
      <c r="T383" s="246" t="s">
        <v>114</v>
      </c>
      <c r="U383" s="32" t="s">
        <v>113</v>
      </c>
      <c r="V383" s="246"/>
      <c r="W383" s="246"/>
      <c r="X383" s="246" t="s">
        <v>115</v>
      </c>
      <c r="Y383" s="33"/>
      <c r="Z383" s="37"/>
    </row>
    <row r="384" spans="1:26" ht="12" customHeight="1" x14ac:dyDescent="0.2">
      <c r="B384" s="73"/>
      <c r="C384" s="67"/>
      <c r="D384" s="70" t="s">
        <v>62</v>
      </c>
      <c r="E384" s="67" t="s">
        <v>63</v>
      </c>
      <c r="F384" s="70"/>
      <c r="G384" s="68" t="s">
        <v>17</v>
      </c>
      <c r="H384" s="68" t="s">
        <v>18</v>
      </c>
      <c r="I384" s="68" t="s">
        <v>19</v>
      </c>
      <c r="J384" s="68" t="s">
        <v>64</v>
      </c>
      <c r="K384" s="68"/>
      <c r="L384" s="68" t="s">
        <v>17</v>
      </c>
      <c r="M384" s="68" t="s">
        <v>18</v>
      </c>
      <c r="N384" s="68" t="s">
        <v>19</v>
      </c>
      <c r="O384" s="67" t="s">
        <v>64</v>
      </c>
      <c r="P384" s="68"/>
      <c r="Q384" s="68" t="s">
        <v>88</v>
      </c>
      <c r="R384" s="248" t="s">
        <v>69</v>
      </c>
      <c r="S384" s="248" t="s">
        <v>70</v>
      </c>
      <c r="T384" s="248" t="s">
        <v>103</v>
      </c>
      <c r="U384" s="68" t="s">
        <v>88</v>
      </c>
      <c r="V384" s="248" t="s">
        <v>112</v>
      </c>
      <c r="W384" s="248" t="s">
        <v>70</v>
      </c>
      <c r="X384" s="248" t="s">
        <v>103</v>
      </c>
      <c r="Y384" s="70"/>
      <c r="Z384" s="71"/>
    </row>
    <row r="385" spans="2:26" ht="12" customHeight="1" x14ac:dyDescent="0.2">
      <c r="B385" s="18"/>
      <c r="C385" s="1">
        <v>1</v>
      </c>
      <c r="D385" s="170" t="str">
        <f>+D263</f>
        <v>A</v>
      </c>
      <c r="E385" s="171" t="str">
        <f>+E263</f>
        <v>PO5301</v>
      </c>
      <c r="F385" s="43"/>
      <c r="G385" s="171">
        <f>+G263</f>
        <v>4</v>
      </c>
      <c r="H385" s="171">
        <f t="shared" ref="H385:I385" si="611">+H263</f>
        <v>0</v>
      </c>
      <c r="I385" s="171">
        <f t="shared" si="611"/>
        <v>0</v>
      </c>
      <c r="J385" s="62">
        <f>SUM(G385:I385)</f>
        <v>4</v>
      </c>
      <c r="K385" s="42"/>
      <c r="L385" s="171">
        <f>+L263</f>
        <v>2</v>
      </c>
      <c r="M385" s="171">
        <f t="shared" ref="M385:N385" si="612">+M263</f>
        <v>0</v>
      </c>
      <c r="N385" s="171">
        <f t="shared" si="612"/>
        <v>0</v>
      </c>
      <c r="O385" s="62">
        <f>SUM(L385:N385)</f>
        <v>2</v>
      </c>
      <c r="P385" s="42"/>
      <c r="Q385" s="172" t="str">
        <f>+Q263</f>
        <v>ja</v>
      </c>
      <c r="R385" s="249">
        <f>IF(Q385="nee",0,(J385-O385)*(tab!$C$20*tab!$C$8+tab!$D$24))</f>
        <v>7871.3097699999998</v>
      </c>
      <c r="S385" s="249">
        <f>IF(AND(J385=0,O385=0),0,(G385-L385)*tab!$E$30+(H385-M385)*tab!$F$30+(I385-N385)*tab!$G$30)</f>
        <v>17540.178742</v>
      </c>
      <c r="T385" s="249">
        <f>IF(SUM(R385:S385)&lt;0,0,SUM(R385:S385))</f>
        <v>25411.488512</v>
      </c>
      <c r="U385" s="172" t="str">
        <f>+U263</f>
        <v>ja</v>
      </c>
      <c r="V385" s="249">
        <f>IF(U385="nee",0,(J385-O385)*(tab!$C$44))</f>
        <v>1278.8599999999999</v>
      </c>
      <c r="W385" s="249">
        <f>IF(AND(J385=0,O385=0),0,(G385-L385)*tab!$G$44+(H385-M385)*tab!$H$44+(I385-N385)*tab!$I$44)</f>
        <v>1404.52</v>
      </c>
      <c r="X385" s="249">
        <f>IF(SUM(V385:W385)&lt;0,0,SUM(V385:W385))</f>
        <v>2683.38</v>
      </c>
      <c r="Y385" s="3"/>
      <c r="Z385" s="22"/>
    </row>
    <row r="386" spans="2:26" ht="12" customHeight="1" x14ac:dyDescent="0.2">
      <c r="B386" s="18"/>
      <c r="C386" s="1">
        <v>2</v>
      </c>
      <c r="D386" s="170" t="str">
        <f t="shared" ref="D386:E386" si="613">+D264</f>
        <v xml:space="preserve">B </v>
      </c>
      <c r="E386" s="171" t="str">
        <f t="shared" si="613"/>
        <v>PO5302</v>
      </c>
      <c r="F386" s="43"/>
      <c r="G386" s="171">
        <f t="shared" ref="G386:I386" si="614">+G264</f>
        <v>16</v>
      </c>
      <c r="H386" s="171">
        <f t="shared" si="614"/>
        <v>0</v>
      </c>
      <c r="I386" s="171">
        <f t="shared" si="614"/>
        <v>0</v>
      </c>
      <c r="J386" s="62">
        <f t="shared" ref="J386:J414" si="615">SUM(G386:I386)</f>
        <v>16</v>
      </c>
      <c r="K386" s="42"/>
      <c r="L386" s="171">
        <f t="shared" ref="L386:N386" si="616">+L264</f>
        <v>7</v>
      </c>
      <c r="M386" s="171">
        <f t="shared" si="616"/>
        <v>0</v>
      </c>
      <c r="N386" s="171">
        <f t="shared" si="616"/>
        <v>0</v>
      </c>
      <c r="O386" s="62">
        <f t="shared" ref="O386:O414" si="617">SUM(L386:N386)</f>
        <v>7</v>
      </c>
      <c r="P386" s="42"/>
      <c r="Q386" s="172" t="str">
        <f t="shared" ref="Q386:Q414" si="618">+Q264</f>
        <v>ja</v>
      </c>
      <c r="R386" s="249">
        <f>IF(Q386="nee",0,(J386-O386)*(tab!$C$20*tab!$C$8+tab!$D$24))</f>
        <v>35420.893964999996</v>
      </c>
      <c r="S386" s="249">
        <f>IF(AND(J386=0,O386=0),0,(G386-L386)*tab!$E$30+(H386-M386)*tab!$F$30+(I386-N386)*tab!$G$30)</f>
        <v>78930.804338999995</v>
      </c>
      <c r="T386" s="249">
        <f t="shared" ref="T386:T414" si="619">IF(SUM(R386:S386)&lt;0,0,SUM(R386:S386))</f>
        <v>114351.69830399999</v>
      </c>
      <c r="U386" s="172" t="str">
        <f t="shared" ref="U386:U414" si="620">+U264</f>
        <v>ja</v>
      </c>
      <c r="V386" s="249">
        <f>IF(U386="nee",0,(J386-O386)*(tab!$C$44))</f>
        <v>5754.87</v>
      </c>
      <c r="W386" s="249">
        <f>IF(AND(J386=0,O386=0),0,(G386-L386)*tab!$G$44+(H386-M386)*tab!$H$44+(I386-N386)*tab!$I$44)</f>
        <v>6320.34</v>
      </c>
      <c r="X386" s="249">
        <f t="shared" ref="X386:X414" si="621">IF(SUM(V386:W386)&lt;0,0,SUM(V386:W386))</f>
        <v>12075.21</v>
      </c>
      <c r="Y386" s="3"/>
      <c r="Z386" s="22"/>
    </row>
    <row r="387" spans="2:26" ht="12" customHeight="1" x14ac:dyDescent="0.2">
      <c r="B387" s="18"/>
      <c r="C387" s="1">
        <v>3</v>
      </c>
      <c r="D387" s="170" t="str">
        <f t="shared" ref="D387:E387" si="622">+D265</f>
        <v>C</v>
      </c>
      <c r="E387" s="171" t="str">
        <f t="shared" si="622"/>
        <v>PO5503</v>
      </c>
      <c r="F387" s="43"/>
      <c r="G387" s="171">
        <f t="shared" ref="G387:I387" si="623">+G265</f>
        <v>2</v>
      </c>
      <c r="H387" s="171">
        <f t="shared" si="623"/>
        <v>2</v>
      </c>
      <c r="I387" s="171">
        <f t="shared" si="623"/>
        <v>2</v>
      </c>
      <c r="J387" s="62">
        <f t="shared" si="615"/>
        <v>6</v>
      </c>
      <c r="K387" s="42"/>
      <c r="L387" s="171">
        <f t="shared" ref="L387:N387" si="624">+L265</f>
        <v>1</v>
      </c>
      <c r="M387" s="171">
        <f t="shared" si="624"/>
        <v>1</v>
      </c>
      <c r="N387" s="171">
        <f t="shared" si="624"/>
        <v>1</v>
      </c>
      <c r="O387" s="62">
        <f t="shared" si="617"/>
        <v>3</v>
      </c>
      <c r="P387" s="42"/>
      <c r="Q387" s="172" t="str">
        <f t="shared" si="618"/>
        <v>ja</v>
      </c>
      <c r="R387" s="249">
        <f>IF(Q387="nee",0,(J387-O387)*(tab!$C$20*tab!$C$8+tab!$D$24))</f>
        <v>11806.964655</v>
      </c>
      <c r="S387" s="249">
        <f>IF(AND(J387=0,O387=0),0,(G387-L387)*tab!$E$30+(H387-M387)*tab!$F$30+(I387-N387)*tab!$G$30)</f>
        <v>41207.910938000001</v>
      </c>
      <c r="T387" s="249">
        <f t="shared" si="619"/>
        <v>53014.875593000004</v>
      </c>
      <c r="U387" s="172" t="str">
        <f t="shared" si="620"/>
        <v>ja</v>
      </c>
      <c r="V387" s="249">
        <f>IF(U387="nee",0,(J387-O387)*(tab!$C$44))</f>
        <v>1918.29</v>
      </c>
      <c r="W387" s="249">
        <f>IF(AND(J387=0,O387=0),0,(G387-L387)*tab!$G$44+(H387-M387)*tab!$H$44+(I387-N387)*tab!$I$44)</f>
        <v>3419.42</v>
      </c>
      <c r="X387" s="249">
        <f t="shared" si="621"/>
        <v>5337.71</v>
      </c>
      <c r="Y387" s="3"/>
      <c r="Z387" s="22"/>
    </row>
    <row r="388" spans="2:26" ht="12" customHeight="1" x14ac:dyDescent="0.2">
      <c r="B388" s="18"/>
      <c r="C388" s="1">
        <v>4</v>
      </c>
      <c r="D388" s="170">
        <f t="shared" ref="D388:E388" si="625">+D266</f>
        <v>0</v>
      </c>
      <c r="E388" s="171">
        <f t="shared" si="625"/>
        <v>0</v>
      </c>
      <c r="F388" s="43"/>
      <c r="G388" s="171">
        <f t="shared" ref="G388:I388" si="626">+G266</f>
        <v>0</v>
      </c>
      <c r="H388" s="171">
        <f t="shared" si="626"/>
        <v>0</v>
      </c>
      <c r="I388" s="171">
        <f t="shared" si="626"/>
        <v>0</v>
      </c>
      <c r="J388" s="62">
        <f t="shared" si="615"/>
        <v>0</v>
      </c>
      <c r="K388" s="42"/>
      <c r="L388" s="171">
        <f t="shared" ref="L388:N388" si="627">+L266</f>
        <v>0</v>
      </c>
      <c r="M388" s="171">
        <f t="shared" si="627"/>
        <v>0</v>
      </c>
      <c r="N388" s="171">
        <f t="shared" si="627"/>
        <v>0</v>
      </c>
      <c r="O388" s="62">
        <f t="shared" si="617"/>
        <v>0</v>
      </c>
      <c r="P388" s="42"/>
      <c r="Q388" s="172" t="str">
        <f t="shared" si="618"/>
        <v>ja</v>
      </c>
      <c r="R388" s="249">
        <f>IF(Q388="nee",0,(J388-O388)*(tab!$C$20*tab!$C$8+tab!$D$24))</f>
        <v>0</v>
      </c>
      <c r="S388" s="249">
        <f>IF(AND(J388=0,O388=0),0,(G388-L388)*tab!$E$30+(H388-M388)*tab!$F$30+(I388-N388)*tab!$G$30)</f>
        <v>0</v>
      </c>
      <c r="T388" s="249">
        <f t="shared" si="619"/>
        <v>0</v>
      </c>
      <c r="U388" s="172" t="str">
        <f t="shared" si="620"/>
        <v>ja</v>
      </c>
      <c r="V388" s="249">
        <f>IF(U388="nee",0,(J388-O388)*(tab!$C$44))</f>
        <v>0</v>
      </c>
      <c r="W388" s="249">
        <f>IF(AND(J388=0,O388=0),0,(G388-L388)*tab!$G$44+(H388-M388)*tab!$H$44+(I388-N388)*tab!$I$44)</f>
        <v>0</v>
      </c>
      <c r="X388" s="249">
        <f t="shared" si="621"/>
        <v>0</v>
      </c>
      <c r="Y388" s="3"/>
      <c r="Z388" s="22"/>
    </row>
    <row r="389" spans="2:26" ht="12" customHeight="1" x14ac:dyDescent="0.2">
      <c r="B389" s="18"/>
      <c r="C389" s="1">
        <v>5</v>
      </c>
      <c r="D389" s="170">
        <f t="shared" ref="D389:E389" si="628">+D267</f>
        <v>0</v>
      </c>
      <c r="E389" s="171">
        <f t="shared" si="628"/>
        <v>0</v>
      </c>
      <c r="F389" s="43"/>
      <c r="G389" s="171">
        <f t="shared" ref="G389:I389" si="629">+G267</f>
        <v>0</v>
      </c>
      <c r="H389" s="171">
        <f t="shared" si="629"/>
        <v>0</v>
      </c>
      <c r="I389" s="171">
        <f t="shared" si="629"/>
        <v>0</v>
      </c>
      <c r="J389" s="62">
        <f t="shared" si="615"/>
        <v>0</v>
      </c>
      <c r="K389" s="42"/>
      <c r="L389" s="171">
        <f t="shared" ref="L389:N389" si="630">+L267</f>
        <v>0</v>
      </c>
      <c r="M389" s="171">
        <f t="shared" si="630"/>
        <v>0</v>
      </c>
      <c r="N389" s="171">
        <f t="shared" si="630"/>
        <v>0</v>
      </c>
      <c r="O389" s="62">
        <f t="shared" si="617"/>
        <v>0</v>
      </c>
      <c r="P389" s="42"/>
      <c r="Q389" s="172" t="str">
        <f t="shared" si="618"/>
        <v>ja</v>
      </c>
      <c r="R389" s="249">
        <f>IF(Q389="nee",0,(J389-O389)*(tab!$C$20*tab!$C$8+tab!$D$24))</f>
        <v>0</v>
      </c>
      <c r="S389" s="249">
        <f>IF(AND(J389=0,O389=0),0,(G389-L389)*tab!$E$30+(H389-M389)*tab!$F$30+(I389-N389)*tab!$G$30)</f>
        <v>0</v>
      </c>
      <c r="T389" s="249">
        <f t="shared" si="619"/>
        <v>0</v>
      </c>
      <c r="U389" s="172" t="str">
        <f t="shared" si="620"/>
        <v>ja</v>
      </c>
      <c r="V389" s="249">
        <f>IF(U389="nee",0,(J389-O389)*(tab!$C$44))</f>
        <v>0</v>
      </c>
      <c r="W389" s="249">
        <f>IF(AND(J389=0,O389=0),0,(G389-L389)*tab!$G$44+(H389-M389)*tab!$H$44+(I389-N389)*tab!$I$44)</f>
        <v>0</v>
      </c>
      <c r="X389" s="249">
        <f t="shared" si="621"/>
        <v>0</v>
      </c>
      <c r="Y389" s="3"/>
      <c r="Z389" s="22"/>
    </row>
    <row r="390" spans="2:26" ht="12" customHeight="1" x14ac:dyDescent="0.2">
      <c r="B390" s="18"/>
      <c r="C390" s="1">
        <v>6</v>
      </c>
      <c r="D390" s="170">
        <f t="shared" ref="D390:E390" si="631">+D268</f>
        <v>0</v>
      </c>
      <c r="E390" s="171">
        <f t="shared" si="631"/>
        <v>0</v>
      </c>
      <c r="F390" s="43"/>
      <c r="G390" s="171">
        <f t="shared" ref="G390:I390" si="632">+G268</f>
        <v>0</v>
      </c>
      <c r="H390" s="171">
        <f t="shared" si="632"/>
        <v>0</v>
      </c>
      <c r="I390" s="171">
        <f t="shared" si="632"/>
        <v>0</v>
      </c>
      <c r="J390" s="62">
        <f t="shared" si="615"/>
        <v>0</v>
      </c>
      <c r="K390" s="42"/>
      <c r="L390" s="171">
        <f t="shared" ref="L390:N390" si="633">+L268</f>
        <v>0</v>
      </c>
      <c r="M390" s="171">
        <f t="shared" si="633"/>
        <v>0</v>
      </c>
      <c r="N390" s="171">
        <f t="shared" si="633"/>
        <v>0</v>
      </c>
      <c r="O390" s="62">
        <f t="shared" si="617"/>
        <v>0</v>
      </c>
      <c r="P390" s="42"/>
      <c r="Q390" s="172" t="str">
        <f t="shared" si="618"/>
        <v>ja</v>
      </c>
      <c r="R390" s="249">
        <f>IF(Q390="nee",0,(J390-O390)*(tab!$C$20*tab!$C$8+tab!$D$24))</f>
        <v>0</v>
      </c>
      <c r="S390" s="249">
        <f>IF(AND(J390=0,O390=0),0,(G390-L390)*tab!$E$30+(H390-M390)*tab!$F$30+(I390-N390)*tab!$G$30)</f>
        <v>0</v>
      </c>
      <c r="T390" s="249">
        <f t="shared" si="619"/>
        <v>0</v>
      </c>
      <c r="U390" s="172" t="str">
        <f t="shared" si="620"/>
        <v>ja</v>
      </c>
      <c r="V390" s="249">
        <f>IF(U390="nee",0,(J390-O390)*(tab!$C$44))</f>
        <v>0</v>
      </c>
      <c r="W390" s="249">
        <f>IF(AND(J390=0,O390=0),0,(G390-L390)*tab!$G$44+(H390-M390)*tab!$H$44+(I390-N390)*tab!$I$44)</f>
        <v>0</v>
      </c>
      <c r="X390" s="249">
        <f t="shared" si="621"/>
        <v>0</v>
      </c>
      <c r="Y390" s="3"/>
      <c r="Z390" s="22"/>
    </row>
    <row r="391" spans="2:26" ht="12" customHeight="1" x14ac:dyDescent="0.2">
      <c r="B391" s="18"/>
      <c r="C391" s="1">
        <v>7</v>
      </c>
      <c r="D391" s="170">
        <f t="shared" ref="D391:E391" si="634">+D269</f>
        <v>0</v>
      </c>
      <c r="E391" s="171">
        <f t="shared" si="634"/>
        <v>0</v>
      </c>
      <c r="F391" s="43"/>
      <c r="G391" s="171">
        <f t="shared" ref="G391:I391" si="635">+G269</f>
        <v>0</v>
      </c>
      <c r="H391" s="171">
        <f t="shared" si="635"/>
        <v>0</v>
      </c>
      <c r="I391" s="171">
        <f t="shared" si="635"/>
        <v>0</v>
      </c>
      <c r="J391" s="62">
        <f t="shared" si="615"/>
        <v>0</v>
      </c>
      <c r="K391" s="42"/>
      <c r="L391" s="171">
        <f t="shared" ref="L391:N391" si="636">+L269</f>
        <v>0</v>
      </c>
      <c r="M391" s="171">
        <f t="shared" si="636"/>
        <v>0</v>
      </c>
      <c r="N391" s="171">
        <f t="shared" si="636"/>
        <v>0</v>
      </c>
      <c r="O391" s="62">
        <f t="shared" si="617"/>
        <v>0</v>
      </c>
      <c r="P391" s="42"/>
      <c r="Q391" s="172" t="str">
        <f t="shared" si="618"/>
        <v>ja</v>
      </c>
      <c r="R391" s="249">
        <f>IF(Q391="nee",0,(J391-O391)*(tab!$C$20*tab!$C$8+tab!$D$24))</f>
        <v>0</v>
      </c>
      <c r="S391" s="249">
        <f>IF(AND(J391=0,O391=0),0,(G391-L391)*tab!$E$30+(H391-M391)*tab!$F$30+(I391-N391)*tab!$G$30)</f>
        <v>0</v>
      </c>
      <c r="T391" s="249">
        <f t="shared" si="619"/>
        <v>0</v>
      </c>
      <c r="U391" s="172" t="str">
        <f t="shared" si="620"/>
        <v>ja</v>
      </c>
      <c r="V391" s="249">
        <f>IF(U391="nee",0,(J391-O391)*(tab!$C$44))</f>
        <v>0</v>
      </c>
      <c r="W391" s="249">
        <f>IF(AND(J391=0,O391=0),0,(G391-L391)*tab!$G$44+(H391-M391)*tab!$H$44+(I391-N391)*tab!$I$44)</f>
        <v>0</v>
      </c>
      <c r="X391" s="249">
        <f t="shared" si="621"/>
        <v>0</v>
      </c>
      <c r="Y391" s="3"/>
      <c r="Z391" s="22"/>
    </row>
    <row r="392" spans="2:26" ht="12" customHeight="1" x14ac:dyDescent="0.2">
      <c r="B392" s="18"/>
      <c r="C392" s="1">
        <v>8</v>
      </c>
      <c r="D392" s="170">
        <f t="shared" ref="D392:E392" si="637">+D270</f>
        <v>0</v>
      </c>
      <c r="E392" s="171">
        <f t="shared" si="637"/>
        <v>0</v>
      </c>
      <c r="F392" s="43"/>
      <c r="G392" s="171">
        <f t="shared" ref="G392:I392" si="638">+G270</f>
        <v>0</v>
      </c>
      <c r="H392" s="171">
        <f t="shared" si="638"/>
        <v>0</v>
      </c>
      <c r="I392" s="171">
        <f t="shared" si="638"/>
        <v>0</v>
      </c>
      <c r="J392" s="62">
        <f t="shared" si="615"/>
        <v>0</v>
      </c>
      <c r="K392" s="42"/>
      <c r="L392" s="171">
        <f t="shared" ref="L392:N392" si="639">+L270</f>
        <v>0</v>
      </c>
      <c r="M392" s="171">
        <f t="shared" si="639"/>
        <v>0</v>
      </c>
      <c r="N392" s="171">
        <f t="shared" si="639"/>
        <v>0</v>
      </c>
      <c r="O392" s="62">
        <f t="shared" si="617"/>
        <v>0</v>
      </c>
      <c r="P392" s="42"/>
      <c r="Q392" s="172" t="str">
        <f t="shared" si="618"/>
        <v>ja</v>
      </c>
      <c r="R392" s="249">
        <f>IF(Q392="nee",0,(J392-O392)*(tab!$C$20*tab!$C$8+tab!$D$24))</f>
        <v>0</v>
      </c>
      <c r="S392" s="249">
        <f>IF(AND(J392=0,O392=0),0,(G392-L392)*tab!$E$30+(H392-M392)*tab!$F$30+(I392-N392)*tab!$G$30)</f>
        <v>0</v>
      </c>
      <c r="T392" s="249">
        <f t="shared" si="619"/>
        <v>0</v>
      </c>
      <c r="U392" s="172" t="str">
        <f t="shared" si="620"/>
        <v>ja</v>
      </c>
      <c r="V392" s="249">
        <f>IF(U392="nee",0,(J392-O392)*(tab!$C$44))</f>
        <v>0</v>
      </c>
      <c r="W392" s="249">
        <f>IF(AND(J392=0,O392=0),0,(G392-L392)*tab!$G$44+(H392-M392)*tab!$H$44+(I392-N392)*tab!$I$44)</f>
        <v>0</v>
      </c>
      <c r="X392" s="249">
        <f t="shared" si="621"/>
        <v>0</v>
      </c>
      <c r="Y392" s="3"/>
      <c r="Z392" s="22"/>
    </row>
    <row r="393" spans="2:26" ht="12" customHeight="1" x14ac:dyDescent="0.2">
      <c r="B393" s="18"/>
      <c r="C393" s="1">
        <v>9</v>
      </c>
      <c r="D393" s="170">
        <f t="shared" ref="D393:E393" si="640">+D271</f>
        <v>0</v>
      </c>
      <c r="E393" s="171">
        <f t="shared" si="640"/>
        <v>0</v>
      </c>
      <c r="F393" s="43"/>
      <c r="G393" s="171">
        <f t="shared" ref="G393:I393" si="641">+G271</f>
        <v>0</v>
      </c>
      <c r="H393" s="171">
        <f t="shared" si="641"/>
        <v>0</v>
      </c>
      <c r="I393" s="171">
        <f t="shared" si="641"/>
        <v>0</v>
      </c>
      <c r="J393" s="62">
        <f t="shared" si="615"/>
        <v>0</v>
      </c>
      <c r="K393" s="42"/>
      <c r="L393" s="171">
        <f t="shared" ref="L393:N393" si="642">+L271</f>
        <v>0</v>
      </c>
      <c r="M393" s="171">
        <f t="shared" si="642"/>
        <v>0</v>
      </c>
      <c r="N393" s="171">
        <f t="shared" si="642"/>
        <v>0</v>
      </c>
      <c r="O393" s="62">
        <f t="shared" si="617"/>
        <v>0</v>
      </c>
      <c r="P393" s="42"/>
      <c r="Q393" s="172" t="str">
        <f t="shared" si="618"/>
        <v>ja</v>
      </c>
      <c r="R393" s="249">
        <f>IF(Q393="nee",0,(J393-O393)*(tab!$C$20*tab!$C$8+tab!$D$24))</f>
        <v>0</v>
      </c>
      <c r="S393" s="249">
        <f>IF(AND(J393=0,O393=0),0,(G393-L393)*tab!$E$30+(H393-M393)*tab!$F$30+(I393-N393)*tab!$G$30)</f>
        <v>0</v>
      </c>
      <c r="T393" s="249">
        <f t="shared" si="619"/>
        <v>0</v>
      </c>
      <c r="U393" s="172" t="str">
        <f t="shared" si="620"/>
        <v>ja</v>
      </c>
      <c r="V393" s="249">
        <f>IF(U393="nee",0,(J393-O393)*(tab!$C$44))</f>
        <v>0</v>
      </c>
      <c r="W393" s="249">
        <f>IF(AND(J393=0,O393=0),0,(G393-L393)*tab!$G$44+(H393-M393)*tab!$H$44+(I393-N393)*tab!$I$44)</f>
        <v>0</v>
      </c>
      <c r="X393" s="249">
        <f t="shared" si="621"/>
        <v>0</v>
      </c>
      <c r="Y393" s="3"/>
      <c r="Z393" s="22"/>
    </row>
    <row r="394" spans="2:26" ht="12" customHeight="1" x14ac:dyDescent="0.2">
      <c r="B394" s="18"/>
      <c r="C394" s="1">
        <v>10</v>
      </c>
      <c r="D394" s="170">
        <f t="shared" ref="D394:E394" si="643">+D272</f>
        <v>0</v>
      </c>
      <c r="E394" s="171">
        <f t="shared" si="643"/>
        <v>0</v>
      </c>
      <c r="F394" s="43"/>
      <c r="G394" s="171">
        <f t="shared" ref="G394:I394" si="644">+G272</f>
        <v>0</v>
      </c>
      <c r="H394" s="171">
        <f t="shared" si="644"/>
        <v>0</v>
      </c>
      <c r="I394" s="171">
        <f t="shared" si="644"/>
        <v>0</v>
      </c>
      <c r="J394" s="62">
        <f t="shared" si="615"/>
        <v>0</v>
      </c>
      <c r="K394" s="42"/>
      <c r="L394" s="171">
        <f t="shared" ref="L394:N394" si="645">+L272</f>
        <v>0</v>
      </c>
      <c r="M394" s="171">
        <f t="shared" si="645"/>
        <v>0</v>
      </c>
      <c r="N394" s="171">
        <f t="shared" si="645"/>
        <v>0</v>
      </c>
      <c r="O394" s="62">
        <f t="shared" si="617"/>
        <v>0</v>
      </c>
      <c r="P394" s="42"/>
      <c r="Q394" s="172" t="str">
        <f t="shared" si="618"/>
        <v>ja</v>
      </c>
      <c r="R394" s="249">
        <f>IF(Q394="nee",0,(J394-O394)*(tab!$C$20*tab!$C$8+tab!$D$24))</f>
        <v>0</v>
      </c>
      <c r="S394" s="249">
        <f>IF(AND(J394=0,O394=0),0,(G394-L394)*tab!$E$30+(H394-M394)*tab!$F$30+(I394-N394)*tab!$G$30)</f>
        <v>0</v>
      </c>
      <c r="T394" s="249">
        <f t="shared" si="619"/>
        <v>0</v>
      </c>
      <c r="U394" s="172" t="str">
        <f t="shared" si="620"/>
        <v>ja</v>
      </c>
      <c r="V394" s="249">
        <f>IF(U394="nee",0,(J394-O394)*(tab!$C$44))</f>
        <v>0</v>
      </c>
      <c r="W394" s="249">
        <f>IF(AND(J394=0,O394=0),0,(G394-L394)*tab!$G$44+(H394-M394)*tab!$H$44+(I394-N394)*tab!$I$44)</f>
        <v>0</v>
      </c>
      <c r="X394" s="249">
        <f t="shared" si="621"/>
        <v>0</v>
      </c>
      <c r="Y394" s="3"/>
      <c r="Z394" s="22"/>
    </row>
    <row r="395" spans="2:26" ht="12" customHeight="1" x14ac:dyDescent="0.2">
      <c r="B395" s="18"/>
      <c r="C395" s="1">
        <v>11</v>
      </c>
      <c r="D395" s="170">
        <f t="shared" ref="D395:E395" si="646">+D273</f>
        <v>0</v>
      </c>
      <c r="E395" s="171">
        <f t="shared" si="646"/>
        <v>0</v>
      </c>
      <c r="F395" s="43"/>
      <c r="G395" s="171">
        <f t="shared" ref="G395:I395" si="647">+G273</f>
        <v>0</v>
      </c>
      <c r="H395" s="171">
        <f t="shared" si="647"/>
        <v>0</v>
      </c>
      <c r="I395" s="171">
        <f t="shared" si="647"/>
        <v>0</v>
      </c>
      <c r="J395" s="62">
        <f t="shared" si="615"/>
        <v>0</v>
      </c>
      <c r="K395" s="42"/>
      <c r="L395" s="171">
        <f t="shared" ref="L395:N395" si="648">+L273</f>
        <v>0</v>
      </c>
      <c r="M395" s="171">
        <f t="shared" si="648"/>
        <v>0</v>
      </c>
      <c r="N395" s="171">
        <f t="shared" si="648"/>
        <v>0</v>
      </c>
      <c r="O395" s="62">
        <f t="shared" si="617"/>
        <v>0</v>
      </c>
      <c r="P395" s="42"/>
      <c r="Q395" s="172" t="str">
        <f t="shared" si="618"/>
        <v>ja</v>
      </c>
      <c r="R395" s="249">
        <f>IF(Q395="nee",0,(J395-O395)*(tab!$C$20*tab!$C$8+tab!$D$24))</f>
        <v>0</v>
      </c>
      <c r="S395" s="249">
        <f>IF(AND(J395=0,O395=0),0,(G395-L395)*tab!$E$30+(H395-M395)*tab!$F$30+(I395-N395)*tab!$G$30)</f>
        <v>0</v>
      </c>
      <c r="T395" s="249">
        <f t="shared" si="619"/>
        <v>0</v>
      </c>
      <c r="U395" s="172" t="str">
        <f t="shared" si="620"/>
        <v>ja</v>
      </c>
      <c r="V395" s="249">
        <f>IF(U395="nee",0,(J395-O395)*(tab!$C$44))</f>
        <v>0</v>
      </c>
      <c r="W395" s="249">
        <f>IF(AND(J395=0,O395=0),0,(G395-L395)*tab!$G$44+(H395-M395)*tab!$H$44+(I395-N395)*tab!$I$44)</f>
        <v>0</v>
      </c>
      <c r="X395" s="249">
        <f t="shared" si="621"/>
        <v>0</v>
      </c>
      <c r="Y395" s="3"/>
      <c r="Z395" s="22"/>
    </row>
    <row r="396" spans="2:26" ht="12" customHeight="1" x14ac:dyDescent="0.2">
      <c r="B396" s="18"/>
      <c r="C396" s="1">
        <v>12</v>
      </c>
      <c r="D396" s="170">
        <f t="shared" ref="D396:E396" si="649">+D274</f>
        <v>0</v>
      </c>
      <c r="E396" s="171">
        <f t="shared" si="649"/>
        <v>0</v>
      </c>
      <c r="F396" s="43"/>
      <c r="G396" s="171">
        <f t="shared" ref="G396:I396" si="650">+G274</f>
        <v>0</v>
      </c>
      <c r="H396" s="171">
        <f t="shared" si="650"/>
        <v>0</v>
      </c>
      <c r="I396" s="171">
        <f t="shared" si="650"/>
        <v>0</v>
      </c>
      <c r="J396" s="62">
        <f t="shared" si="615"/>
        <v>0</v>
      </c>
      <c r="K396" s="42"/>
      <c r="L396" s="171">
        <f t="shared" ref="L396:N396" si="651">+L274</f>
        <v>0</v>
      </c>
      <c r="M396" s="171">
        <f t="shared" si="651"/>
        <v>0</v>
      </c>
      <c r="N396" s="171">
        <f t="shared" si="651"/>
        <v>0</v>
      </c>
      <c r="O396" s="62">
        <f t="shared" si="617"/>
        <v>0</v>
      </c>
      <c r="P396" s="42"/>
      <c r="Q396" s="172" t="str">
        <f t="shared" si="618"/>
        <v>ja</v>
      </c>
      <c r="R396" s="249">
        <f>IF(Q396="nee",0,(J396-O396)*(tab!$C$20*tab!$C$8+tab!$D$24))</f>
        <v>0</v>
      </c>
      <c r="S396" s="249">
        <f>IF(AND(J396=0,O396=0),0,(G396-L396)*tab!$E$30+(H396-M396)*tab!$F$30+(I396-N396)*tab!$G$30)</f>
        <v>0</v>
      </c>
      <c r="T396" s="249">
        <f t="shared" si="619"/>
        <v>0</v>
      </c>
      <c r="U396" s="172" t="str">
        <f t="shared" si="620"/>
        <v>ja</v>
      </c>
      <c r="V396" s="249">
        <f>IF(U396="nee",0,(J396-O396)*(tab!$C$44))</f>
        <v>0</v>
      </c>
      <c r="W396" s="249">
        <f>IF(AND(J396=0,O396=0),0,(G396-L396)*tab!$G$44+(H396-M396)*tab!$H$44+(I396-N396)*tab!$I$44)</f>
        <v>0</v>
      </c>
      <c r="X396" s="249">
        <f t="shared" si="621"/>
        <v>0</v>
      </c>
      <c r="Y396" s="3"/>
      <c r="Z396" s="22"/>
    </row>
    <row r="397" spans="2:26" ht="12" customHeight="1" x14ac:dyDescent="0.2">
      <c r="B397" s="18"/>
      <c r="C397" s="1">
        <v>13</v>
      </c>
      <c r="D397" s="170">
        <f t="shared" ref="D397:E397" si="652">+D275</f>
        <v>0</v>
      </c>
      <c r="E397" s="171">
        <f t="shared" si="652"/>
        <v>0</v>
      </c>
      <c r="F397" s="43"/>
      <c r="G397" s="171">
        <f t="shared" ref="G397:I397" si="653">+G275</f>
        <v>0</v>
      </c>
      <c r="H397" s="171">
        <f t="shared" si="653"/>
        <v>0</v>
      </c>
      <c r="I397" s="171">
        <f t="shared" si="653"/>
        <v>0</v>
      </c>
      <c r="J397" s="62">
        <f t="shared" si="615"/>
        <v>0</v>
      </c>
      <c r="K397" s="42"/>
      <c r="L397" s="171">
        <f t="shared" ref="L397:N397" si="654">+L275</f>
        <v>0</v>
      </c>
      <c r="M397" s="171">
        <f t="shared" si="654"/>
        <v>0</v>
      </c>
      <c r="N397" s="171">
        <f t="shared" si="654"/>
        <v>0</v>
      </c>
      <c r="O397" s="62">
        <f t="shared" si="617"/>
        <v>0</v>
      </c>
      <c r="P397" s="42"/>
      <c r="Q397" s="172" t="str">
        <f t="shared" si="618"/>
        <v>ja</v>
      </c>
      <c r="R397" s="249">
        <f>IF(Q397="nee",0,(J397-O397)*(tab!$C$20*tab!$C$8+tab!$D$24))</f>
        <v>0</v>
      </c>
      <c r="S397" s="249">
        <f>IF(AND(J397=0,O397=0),0,(G397-L397)*tab!$E$30+(H397-M397)*tab!$F$30+(I397-N397)*tab!$G$30)</f>
        <v>0</v>
      </c>
      <c r="T397" s="249">
        <f t="shared" si="619"/>
        <v>0</v>
      </c>
      <c r="U397" s="172" t="str">
        <f t="shared" si="620"/>
        <v>ja</v>
      </c>
      <c r="V397" s="249">
        <f>IF(U397="nee",0,(J397-O397)*(tab!$C$44))</f>
        <v>0</v>
      </c>
      <c r="W397" s="249">
        <f>IF(AND(J397=0,O397=0),0,(G397-L397)*tab!$G$44+(H397-M397)*tab!$H$44+(I397-N397)*tab!$I$44)</f>
        <v>0</v>
      </c>
      <c r="X397" s="249">
        <f t="shared" si="621"/>
        <v>0</v>
      </c>
      <c r="Y397" s="3"/>
      <c r="Z397" s="22"/>
    </row>
    <row r="398" spans="2:26" ht="12" customHeight="1" x14ac:dyDescent="0.2">
      <c r="B398" s="18"/>
      <c r="C398" s="1">
        <v>14</v>
      </c>
      <c r="D398" s="170">
        <f t="shared" ref="D398:E398" si="655">+D276</f>
        <v>0</v>
      </c>
      <c r="E398" s="171">
        <f t="shared" si="655"/>
        <v>0</v>
      </c>
      <c r="F398" s="43"/>
      <c r="G398" s="171">
        <f t="shared" ref="G398:I398" si="656">+G276</f>
        <v>0</v>
      </c>
      <c r="H398" s="171">
        <f t="shared" si="656"/>
        <v>0</v>
      </c>
      <c r="I398" s="171">
        <f t="shared" si="656"/>
        <v>0</v>
      </c>
      <c r="J398" s="62">
        <f t="shared" si="615"/>
        <v>0</v>
      </c>
      <c r="K398" s="42"/>
      <c r="L398" s="171">
        <f t="shared" ref="L398:N398" si="657">+L276</f>
        <v>0</v>
      </c>
      <c r="M398" s="171">
        <f t="shared" si="657"/>
        <v>0</v>
      </c>
      <c r="N398" s="171">
        <f t="shared" si="657"/>
        <v>0</v>
      </c>
      <c r="O398" s="62">
        <f t="shared" si="617"/>
        <v>0</v>
      </c>
      <c r="P398" s="42"/>
      <c r="Q398" s="172" t="str">
        <f t="shared" si="618"/>
        <v>ja</v>
      </c>
      <c r="R398" s="249">
        <f>IF(Q398="nee",0,(J398-O398)*(tab!$C$20*tab!$C$8+tab!$D$24))</f>
        <v>0</v>
      </c>
      <c r="S398" s="249">
        <f>IF(AND(J398=0,O398=0),0,(G398-L398)*tab!$E$30+(H398-M398)*tab!$F$30+(I398-N398)*tab!$G$30)</f>
        <v>0</v>
      </c>
      <c r="T398" s="249">
        <f t="shared" si="619"/>
        <v>0</v>
      </c>
      <c r="U398" s="172" t="str">
        <f t="shared" si="620"/>
        <v>ja</v>
      </c>
      <c r="V398" s="249">
        <f>IF(U398="nee",0,(J398-O398)*(tab!$C$44))</f>
        <v>0</v>
      </c>
      <c r="W398" s="249">
        <f>IF(AND(J398=0,O398=0),0,(G398-L398)*tab!$G$44+(H398-M398)*tab!$H$44+(I398-N398)*tab!$I$44)</f>
        <v>0</v>
      </c>
      <c r="X398" s="249">
        <f t="shared" si="621"/>
        <v>0</v>
      </c>
      <c r="Y398" s="3"/>
      <c r="Z398" s="22"/>
    </row>
    <row r="399" spans="2:26" ht="12" customHeight="1" x14ac:dyDescent="0.2">
      <c r="B399" s="18"/>
      <c r="C399" s="1">
        <v>15</v>
      </c>
      <c r="D399" s="170">
        <f t="shared" ref="D399:E399" si="658">+D277</f>
        <v>0</v>
      </c>
      <c r="E399" s="171">
        <f t="shared" si="658"/>
        <v>0</v>
      </c>
      <c r="F399" s="43"/>
      <c r="G399" s="171">
        <f t="shared" ref="G399:I399" si="659">+G277</f>
        <v>0</v>
      </c>
      <c r="H399" s="171">
        <f t="shared" si="659"/>
        <v>0</v>
      </c>
      <c r="I399" s="171">
        <f t="shared" si="659"/>
        <v>0</v>
      </c>
      <c r="J399" s="62">
        <f t="shared" si="615"/>
        <v>0</v>
      </c>
      <c r="K399" s="42"/>
      <c r="L399" s="171">
        <f t="shared" ref="L399:N399" si="660">+L277</f>
        <v>0</v>
      </c>
      <c r="M399" s="171">
        <f t="shared" si="660"/>
        <v>0</v>
      </c>
      <c r="N399" s="171">
        <f t="shared" si="660"/>
        <v>0</v>
      </c>
      <c r="O399" s="62">
        <f t="shared" si="617"/>
        <v>0</v>
      </c>
      <c r="P399" s="42"/>
      <c r="Q399" s="172" t="str">
        <f t="shared" si="618"/>
        <v>ja</v>
      </c>
      <c r="R399" s="249">
        <f>IF(Q399="nee",0,(J399-O399)*(tab!$C$20*tab!$C$8+tab!$D$24))</f>
        <v>0</v>
      </c>
      <c r="S399" s="249">
        <f>IF(AND(J399=0,O399=0),0,(G399-L399)*tab!$E$30+(H399-M399)*tab!$F$30+(I399-N399)*tab!$G$30)</f>
        <v>0</v>
      </c>
      <c r="T399" s="249">
        <f t="shared" si="619"/>
        <v>0</v>
      </c>
      <c r="U399" s="172" t="str">
        <f t="shared" si="620"/>
        <v>ja</v>
      </c>
      <c r="V399" s="249">
        <f>IF(U399="nee",0,(J399-O399)*(tab!$C$44))</f>
        <v>0</v>
      </c>
      <c r="W399" s="249">
        <f>IF(AND(J399=0,O399=0),0,(G399-L399)*tab!$G$44+(H399-M399)*tab!$H$44+(I399-N399)*tab!$I$44)</f>
        <v>0</v>
      </c>
      <c r="X399" s="249">
        <f t="shared" si="621"/>
        <v>0</v>
      </c>
      <c r="Y399" s="3"/>
      <c r="Z399" s="22"/>
    </row>
    <row r="400" spans="2:26" ht="12" customHeight="1" x14ac:dyDescent="0.2">
      <c r="B400" s="18"/>
      <c r="C400" s="1">
        <v>16</v>
      </c>
      <c r="D400" s="170">
        <f t="shared" ref="D400:E400" si="661">+D278</f>
        <v>0</v>
      </c>
      <c r="E400" s="171">
        <f t="shared" si="661"/>
        <v>0</v>
      </c>
      <c r="F400" s="43"/>
      <c r="G400" s="171">
        <f t="shared" ref="G400:I400" si="662">+G278</f>
        <v>0</v>
      </c>
      <c r="H400" s="171">
        <f t="shared" si="662"/>
        <v>0</v>
      </c>
      <c r="I400" s="171">
        <f t="shared" si="662"/>
        <v>0</v>
      </c>
      <c r="J400" s="62">
        <f t="shared" si="615"/>
        <v>0</v>
      </c>
      <c r="K400" s="42"/>
      <c r="L400" s="171">
        <f t="shared" ref="L400:N400" si="663">+L278</f>
        <v>0</v>
      </c>
      <c r="M400" s="171">
        <f t="shared" si="663"/>
        <v>0</v>
      </c>
      <c r="N400" s="171">
        <f t="shared" si="663"/>
        <v>0</v>
      </c>
      <c r="O400" s="62">
        <f t="shared" si="617"/>
        <v>0</v>
      </c>
      <c r="P400" s="42"/>
      <c r="Q400" s="172" t="str">
        <f t="shared" si="618"/>
        <v>ja</v>
      </c>
      <c r="R400" s="249">
        <f>IF(Q400="nee",0,(J400-O400)*(tab!$C$20*tab!$C$8+tab!$D$24))</f>
        <v>0</v>
      </c>
      <c r="S400" s="249">
        <f>IF(AND(J400=0,O400=0),0,(G400-L400)*tab!$E$30+(H400-M400)*tab!$F$30+(I400-N400)*tab!$G$30)</f>
        <v>0</v>
      </c>
      <c r="T400" s="249">
        <f t="shared" si="619"/>
        <v>0</v>
      </c>
      <c r="U400" s="172" t="str">
        <f t="shared" si="620"/>
        <v>ja</v>
      </c>
      <c r="V400" s="249">
        <f>IF(U400="nee",0,(J400-O400)*(tab!$C$44))</f>
        <v>0</v>
      </c>
      <c r="W400" s="249">
        <f>IF(AND(J400=0,O400=0),0,(G400-L400)*tab!$G$44+(H400-M400)*tab!$H$44+(I400-N400)*tab!$I$44)</f>
        <v>0</v>
      </c>
      <c r="X400" s="249">
        <f t="shared" si="621"/>
        <v>0</v>
      </c>
      <c r="Y400" s="3"/>
      <c r="Z400" s="22"/>
    </row>
    <row r="401" spans="2:26" ht="12" customHeight="1" x14ac:dyDescent="0.2">
      <c r="B401" s="18"/>
      <c r="C401" s="1">
        <v>17</v>
      </c>
      <c r="D401" s="170">
        <f t="shared" ref="D401:E401" si="664">+D279</f>
        <v>0</v>
      </c>
      <c r="E401" s="171">
        <f t="shared" si="664"/>
        <v>0</v>
      </c>
      <c r="F401" s="43"/>
      <c r="G401" s="171">
        <f t="shared" ref="G401:I401" si="665">+G279</f>
        <v>0</v>
      </c>
      <c r="H401" s="171">
        <f t="shared" si="665"/>
        <v>0</v>
      </c>
      <c r="I401" s="171">
        <f t="shared" si="665"/>
        <v>0</v>
      </c>
      <c r="J401" s="62">
        <f t="shared" si="615"/>
        <v>0</v>
      </c>
      <c r="K401" s="42"/>
      <c r="L401" s="171">
        <f t="shared" ref="L401:N401" si="666">+L279</f>
        <v>0</v>
      </c>
      <c r="M401" s="171">
        <f t="shared" si="666"/>
        <v>0</v>
      </c>
      <c r="N401" s="171">
        <f t="shared" si="666"/>
        <v>0</v>
      </c>
      <c r="O401" s="62">
        <f t="shared" si="617"/>
        <v>0</v>
      </c>
      <c r="P401" s="42"/>
      <c r="Q401" s="172" t="str">
        <f t="shared" si="618"/>
        <v>ja</v>
      </c>
      <c r="R401" s="249">
        <f>IF(Q401="nee",0,(J401-O401)*(tab!$C$20*tab!$C$8+tab!$D$24))</f>
        <v>0</v>
      </c>
      <c r="S401" s="249">
        <f>IF(AND(J401=0,O401=0),0,(G401-L401)*tab!$E$30+(H401-M401)*tab!$F$30+(I401-N401)*tab!$G$30)</f>
        <v>0</v>
      </c>
      <c r="T401" s="249">
        <f t="shared" si="619"/>
        <v>0</v>
      </c>
      <c r="U401" s="172" t="str">
        <f t="shared" si="620"/>
        <v>ja</v>
      </c>
      <c r="V401" s="249">
        <f>IF(U401="nee",0,(J401-O401)*(tab!$C$44))</f>
        <v>0</v>
      </c>
      <c r="W401" s="249">
        <f>IF(AND(J401=0,O401=0),0,(G401-L401)*tab!$G$44+(H401-M401)*tab!$H$44+(I401-N401)*tab!$I$44)</f>
        <v>0</v>
      </c>
      <c r="X401" s="249">
        <f t="shared" si="621"/>
        <v>0</v>
      </c>
      <c r="Y401" s="3"/>
      <c r="Z401" s="22"/>
    </row>
    <row r="402" spans="2:26" ht="12" customHeight="1" x14ac:dyDescent="0.2">
      <c r="B402" s="18"/>
      <c r="C402" s="1">
        <v>18</v>
      </c>
      <c r="D402" s="170">
        <f t="shared" ref="D402:E402" si="667">+D280</f>
        <v>0</v>
      </c>
      <c r="E402" s="171">
        <f t="shared" si="667"/>
        <v>0</v>
      </c>
      <c r="F402" s="43"/>
      <c r="G402" s="171">
        <f t="shared" ref="G402:I402" si="668">+G280</f>
        <v>0</v>
      </c>
      <c r="H402" s="171">
        <f t="shared" si="668"/>
        <v>0</v>
      </c>
      <c r="I402" s="171">
        <f t="shared" si="668"/>
        <v>0</v>
      </c>
      <c r="J402" s="62">
        <f t="shared" si="615"/>
        <v>0</v>
      </c>
      <c r="K402" s="42"/>
      <c r="L402" s="171">
        <f t="shared" ref="L402:N402" si="669">+L280</f>
        <v>0</v>
      </c>
      <c r="M402" s="171">
        <f t="shared" si="669"/>
        <v>0</v>
      </c>
      <c r="N402" s="171">
        <f t="shared" si="669"/>
        <v>0</v>
      </c>
      <c r="O402" s="62">
        <f t="shared" si="617"/>
        <v>0</v>
      </c>
      <c r="P402" s="42"/>
      <c r="Q402" s="172" t="str">
        <f t="shared" si="618"/>
        <v>ja</v>
      </c>
      <c r="R402" s="249">
        <f>IF(Q402="nee",0,(J402-O402)*(tab!$C$20*tab!$C$8+tab!$D$24))</f>
        <v>0</v>
      </c>
      <c r="S402" s="249">
        <f>IF(AND(J402=0,O402=0),0,(G402-L402)*tab!$E$30+(H402-M402)*tab!$F$30+(I402-N402)*tab!$G$30)</f>
        <v>0</v>
      </c>
      <c r="T402" s="249">
        <f t="shared" si="619"/>
        <v>0</v>
      </c>
      <c r="U402" s="172" t="str">
        <f t="shared" si="620"/>
        <v>ja</v>
      </c>
      <c r="V402" s="249">
        <f>IF(U402="nee",0,(J402-O402)*(tab!$C$44))</f>
        <v>0</v>
      </c>
      <c r="W402" s="249">
        <f>IF(AND(J402=0,O402=0),0,(G402-L402)*tab!$G$44+(H402-M402)*tab!$H$44+(I402-N402)*tab!$I$44)</f>
        <v>0</v>
      </c>
      <c r="X402" s="249">
        <f t="shared" si="621"/>
        <v>0</v>
      </c>
      <c r="Y402" s="3"/>
      <c r="Z402" s="22"/>
    </row>
    <row r="403" spans="2:26" ht="12" customHeight="1" x14ac:dyDescent="0.2">
      <c r="B403" s="18"/>
      <c r="C403" s="1">
        <v>19</v>
      </c>
      <c r="D403" s="170">
        <f t="shared" ref="D403:E403" si="670">+D281</f>
        <v>0</v>
      </c>
      <c r="E403" s="171">
        <f t="shared" si="670"/>
        <v>0</v>
      </c>
      <c r="F403" s="43"/>
      <c r="G403" s="171">
        <f t="shared" ref="G403:I403" si="671">+G281</f>
        <v>0</v>
      </c>
      <c r="H403" s="171">
        <f t="shared" si="671"/>
        <v>0</v>
      </c>
      <c r="I403" s="171">
        <f t="shared" si="671"/>
        <v>0</v>
      </c>
      <c r="J403" s="62">
        <f t="shared" si="615"/>
        <v>0</v>
      </c>
      <c r="K403" s="42"/>
      <c r="L403" s="171">
        <f t="shared" ref="L403:N403" si="672">+L281</f>
        <v>0</v>
      </c>
      <c r="M403" s="171">
        <f t="shared" si="672"/>
        <v>0</v>
      </c>
      <c r="N403" s="171">
        <f t="shared" si="672"/>
        <v>0</v>
      </c>
      <c r="O403" s="62">
        <f t="shared" si="617"/>
        <v>0</v>
      </c>
      <c r="P403" s="42"/>
      <c r="Q403" s="172" t="str">
        <f t="shared" si="618"/>
        <v>ja</v>
      </c>
      <c r="R403" s="249">
        <f>IF(Q403="nee",0,(J403-O403)*(tab!$C$20*tab!$C$8+tab!$D$24))</f>
        <v>0</v>
      </c>
      <c r="S403" s="249">
        <f>IF(AND(J403=0,O403=0),0,(G403-L403)*tab!$E$30+(H403-M403)*tab!$F$30+(I403-N403)*tab!$G$30)</f>
        <v>0</v>
      </c>
      <c r="T403" s="249">
        <f t="shared" si="619"/>
        <v>0</v>
      </c>
      <c r="U403" s="172" t="str">
        <f t="shared" si="620"/>
        <v>ja</v>
      </c>
      <c r="V403" s="249">
        <f>IF(U403="nee",0,(J403-O403)*(tab!$C$44))</f>
        <v>0</v>
      </c>
      <c r="W403" s="249">
        <f>IF(AND(J403=0,O403=0),0,(G403-L403)*tab!$G$44+(H403-M403)*tab!$H$44+(I403-N403)*tab!$I$44)</f>
        <v>0</v>
      </c>
      <c r="X403" s="249">
        <f t="shared" si="621"/>
        <v>0</v>
      </c>
      <c r="Y403" s="3"/>
      <c r="Z403" s="22"/>
    </row>
    <row r="404" spans="2:26" ht="12" customHeight="1" x14ac:dyDescent="0.2">
      <c r="B404" s="18"/>
      <c r="C404" s="1">
        <v>20</v>
      </c>
      <c r="D404" s="170">
        <f t="shared" ref="D404:E404" si="673">+D282</f>
        <v>0</v>
      </c>
      <c r="E404" s="171">
        <f t="shared" si="673"/>
        <v>0</v>
      </c>
      <c r="F404" s="43"/>
      <c r="G404" s="171">
        <f t="shared" ref="G404:I404" si="674">+G282</f>
        <v>0</v>
      </c>
      <c r="H404" s="171">
        <f t="shared" si="674"/>
        <v>0</v>
      </c>
      <c r="I404" s="171">
        <f t="shared" si="674"/>
        <v>0</v>
      </c>
      <c r="J404" s="62">
        <f t="shared" si="615"/>
        <v>0</v>
      </c>
      <c r="K404" s="42"/>
      <c r="L404" s="171">
        <f t="shared" ref="L404:N404" si="675">+L282</f>
        <v>0</v>
      </c>
      <c r="M404" s="171">
        <f t="shared" si="675"/>
        <v>0</v>
      </c>
      <c r="N404" s="171">
        <f t="shared" si="675"/>
        <v>0</v>
      </c>
      <c r="O404" s="62">
        <f t="shared" si="617"/>
        <v>0</v>
      </c>
      <c r="P404" s="42"/>
      <c r="Q404" s="172" t="str">
        <f t="shared" si="618"/>
        <v>ja</v>
      </c>
      <c r="R404" s="249">
        <f>IF(Q404="nee",0,(J404-O404)*(tab!$C$20*tab!$C$8+tab!$D$24))</f>
        <v>0</v>
      </c>
      <c r="S404" s="249">
        <f>IF(AND(J404=0,O404=0),0,(G404-L404)*tab!$E$30+(H404-M404)*tab!$F$30+(I404-N404)*tab!$G$30)</f>
        <v>0</v>
      </c>
      <c r="T404" s="249">
        <f t="shared" si="619"/>
        <v>0</v>
      </c>
      <c r="U404" s="172" t="str">
        <f t="shared" si="620"/>
        <v>ja</v>
      </c>
      <c r="V404" s="249">
        <f>IF(U404="nee",0,(J404-O404)*(tab!$C$44))</f>
        <v>0</v>
      </c>
      <c r="W404" s="249">
        <f>IF(AND(J404=0,O404=0),0,(G404-L404)*tab!$G$44+(H404-M404)*tab!$H$44+(I404-N404)*tab!$I$44)</f>
        <v>0</v>
      </c>
      <c r="X404" s="249">
        <f t="shared" si="621"/>
        <v>0</v>
      </c>
      <c r="Y404" s="3"/>
      <c r="Z404" s="22"/>
    </row>
    <row r="405" spans="2:26" ht="12" customHeight="1" x14ac:dyDescent="0.2">
      <c r="B405" s="18"/>
      <c r="C405" s="1">
        <v>21</v>
      </c>
      <c r="D405" s="170">
        <f t="shared" ref="D405:E405" si="676">+D283</f>
        <v>0</v>
      </c>
      <c r="E405" s="171">
        <f t="shared" si="676"/>
        <v>0</v>
      </c>
      <c r="F405" s="43"/>
      <c r="G405" s="171">
        <f t="shared" ref="G405:I405" si="677">+G283</f>
        <v>0</v>
      </c>
      <c r="H405" s="171">
        <f t="shared" si="677"/>
        <v>0</v>
      </c>
      <c r="I405" s="171">
        <f t="shared" si="677"/>
        <v>0</v>
      </c>
      <c r="J405" s="62">
        <f t="shared" si="615"/>
        <v>0</v>
      </c>
      <c r="K405" s="42"/>
      <c r="L405" s="171">
        <f t="shared" ref="L405:N405" si="678">+L283</f>
        <v>0</v>
      </c>
      <c r="M405" s="171">
        <f t="shared" si="678"/>
        <v>0</v>
      </c>
      <c r="N405" s="171">
        <f t="shared" si="678"/>
        <v>0</v>
      </c>
      <c r="O405" s="62">
        <f t="shared" si="617"/>
        <v>0</v>
      </c>
      <c r="P405" s="42"/>
      <c r="Q405" s="172" t="str">
        <f t="shared" si="618"/>
        <v>ja</v>
      </c>
      <c r="R405" s="249">
        <f>IF(Q405="nee",0,(J405-O405)*(tab!$C$20*tab!$C$8+tab!$D$24))</f>
        <v>0</v>
      </c>
      <c r="S405" s="249">
        <f>IF(AND(J405=0,O405=0),0,(G405-L405)*tab!$E$30+(H405-M405)*tab!$F$30+(I405-N405)*tab!$G$30)</f>
        <v>0</v>
      </c>
      <c r="T405" s="249">
        <f t="shared" si="619"/>
        <v>0</v>
      </c>
      <c r="U405" s="172" t="str">
        <f t="shared" si="620"/>
        <v>ja</v>
      </c>
      <c r="V405" s="249">
        <f>IF(U405="nee",0,(J405-O405)*(tab!$C$44))</f>
        <v>0</v>
      </c>
      <c r="W405" s="249">
        <f>IF(AND(J405=0,O405=0),0,(G405-L405)*tab!$G$44+(H405-M405)*tab!$H$44+(I405-N405)*tab!$I$44)</f>
        <v>0</v>
      </c>
      <c r="X405" s="249">
        <f t="shared" si="621"/>
        <v>0</v>
      </c>
      <c r="Y405" s="3"/>
      <c r="Z405" s="22"/>
    </row>
    <row r="406" spans="2:26" ht="12" customHeight="1" x14ac:dyDescent="0.2">
      <c r="B406" s="18"/>
      <c r="C406" s="1">
        <v>22</v>
      </c>
      <c r="D406" s="170">
        <f t="shared" ref="D406:E406" si="679">+D284</f>
        <v>0</v>
      </c>
      <c r="E406" s="171">
        <f t="shared" si="679"/>
        <v>0</v>
      </c>
      <c r="F406" s="43"/>
      <c r="G406" s="171">
        <f t="shared" ref="G406:I406" si="680">+G284</f>
        <v>0</v>
      </c>
      <c r="H406" s="171">
        <f t="shared" si="680"/>
        <v>0</v>
      </c>
      <c r="I406" s="171">
        <f t="shared" si="680"/>
        <v>0</v>
      </c>
      <c r="J406" s="62">
        <f t="shared" si="615"/>
        <v>0</v>
      </c>
      <c r="K406" s="42"/>
      <c r="L406" s="171">
        <f t="shared" ref="L406:N406" si="681">+L284</f>
        <v>0</v>
      </c>
      <c r="M406" s="171">
        <f t="shared" si="681"/>
        <v>0</v>
      </c>
      <c r="N406" s="171">
        <f t="shared" si="681"/>
        <v>0</v>
      </c>
      <c r="O406" s="62">
        <f t="shared" si="617"/>
        <v>0</v>
      </c>
      <c r="P406" s="42"/>
      <c r="Q406" s="172" t="str">
        <f t="shared" si="618"/>
        <v>ja</v>
      </c>
      <c r="R406" s="249">
        <f>IF(Q406="nee",0,(J406-O406)*(tab!$C$20*tab!$C$8+tab!$D$24))</f>
        <v>0</v>
      </c>
      <c r="S406" s="249">
        <f>IF(AND(J406=0,O406=0),0,(G406-L406)*tab!$E$30+(H406-M406)*tab!$F$30+(I406-N406)*tab!$G$30)</f>
        <v>0</v>
      </c>
      <c r="T406" s="249">
        <f t="shared" si="619"/>
        <v>0</v>
      </c>
      <c r="U406" s="172" t="str">
        <f t="shared" si="620"/>
        <v>ja</v>
      </c>
      <c r="V406" s="249">
        <f>IF(U406="nee",0,(J406-O406)*(tab!$C$44))</f>
        <v>0</v>
      </c>
      <c r="W406" s="249">
        <f>IF(AND(J406=0,O406=0),0,(G406-L406)*tab!$G$44+(H406-M406)*tab!$H$44+(I406-N406)*tab!$I$44)</f>
        <v>0</v>
      </c>
      <c r="X406" s="249">
        <f t="shared" si="621"/>
        <v>0</v>
      </c>
      <c r="Y406" s="3"/>
      <c r="Z406" s="22"/>
    </row>
    <row r="407" spans="2:26" ht="12" customHeight="1" x14ac:dyDescent="0.2">
      <c r="B407" s="18"/>
      <c r="C407" s="1">
        <v>23</v>
      </c>
      <c r="D407" s="170">
        <f t="shared" ref="D407:E407" si="682">+D285</f>
        <v>0</v>
      </c>
      <c r="E407" s="171">
        <f t="shared" si="682"/>
        <v>0</v>
      </c>
      <c r="F407" s="43"/>
      <c r="G407" s="171">
        <f t="shared" ref="G407:I407" si="683">+G285</f>
        <v>0</v>
      </c>
      <c r="H407" s="171">
        <f t="shared" si="683"/>
        <v>0</v>
      </c>
      <c r="I407" s="171">
        <f t="shared" si="683"/>
        <v>0</v>
      </c>
      <c r="J407" s="62">
        <f t="shared" si="615"/>
        <v>0</v>
      </c>
      <c r="K407" s="42"/>
      <c r="L407" s="171">
        <f t="shared" ref="L407:N407" si="684">+L285</f>
        <v>0</v>
      </c>
      <c r="M407" s="171">
        <f t="shared" si="684"/>
        <v>0</v>
      </c>
      <c r="N407" s="171">
        <f t="shared" si="684"/>
        <v>0</v>
      </c>
      <c r="O407" s="62">
        <f t="shared" si="617"/>
        <v>0</v>
      </c>
      <c r="P407" s="42"/>
      <c r="Q407" s="172" t="str">
        <f t="shared" si="618"/>
        <v>ja</v>
      </c>
      <c r="R407" s="249">
        <f>IF(Q407="nee",0,(J407-O407)*(tab!$C$20*tab!$C$8+tab!$D$24))</f>
        <v>0</v>
      </c>
      <c r="S407" s="249">
        <f>IF(AND(J407=0,O407=0),0,(G407-L407)*tab!$E$30+(H407-M407)*tab!$F$30+(I407-N407)*tab!$G$30)</f>
        <v>0</v>
      </c>
      <c r="T407" s="249">
        <f t="shared" si="619"/>
        <v>0</v>
      </c>
      <c r="U407" s="172" t="str">
        <f t="shared" si="620"/>
        <v>ja</v>
      </c>
      <c r="V407" s="249">
        <f>IF(U407="nee",0,(J407-O407)*(tab!$C$44))</f>
        <v>0</v>
      </c>
      <c r="W407" s="249">
        <f>IF(AND(J407=0,O407=0),0,(G407-L407)*tab!$G$44+(H407-M407)*tab!$H$44+(I407-N407)*tab!$I$44)</f>
        <v>0</v>
      </c>
      <c r="X407" s="249">
        <f t="shared" si="621"/>
        <v>0</v>
      </c>
      <c r="Y407" s="3"/>
      <c r="Z407" s="22"/>
    </row>
    <row r="408" spans="2:26" ht="12" customHeight="1" x14ac:dyDescent="0.2">
      <c r="B408" s="18"/>
      <c r="C408" s="1">
        <v>24</v>
      </c>
      <c r="D408" s="170">
        <f t="shared" ref="D408:E408" si="685">+D286</f>
        <v>0</v>
      </c>
      <c r="E408" s="171">
        <f t="shared" si="685"/>
        <v>0</v>
      </c>
      <c r="F408" s="43"/>
      <c r="G408" s="171">
        <f t="shared" ref="G408:I408" si="686">+G286</f>
        <v>0</v>
      </c>
      <c r="H408" s="171">
        <f t="shared" si="686"/>
        <v>0</v>
      </c>
      <c r="I408" s="171">
        <f t="shared" si="686"/>
        <v>0</v>
      </c>
      <c r="J408" s="62">
        <f t="shared" si="615"/>
        <v>0</v>
      </c>
      <c r="K408" s="42"/>
      <c r="L408" s="171">
        <f t="shared" ref="L408:N408" si="687">+L286</f>
        <v>0</v>
      </c>
      <c r="M408" s="171">
        <f t="shared" si="687"/>
        <v>0</v>
      </c>
      <c r="N408" s="171">
        <f t="shared" si="687"/>
        <v>0</v>
      </c>
      <c r="O408" s="62">
        <f t="shared" si="617"/>
        <v>0</v>
      </c>
      <c r="P408" s="42"/>
      <c r="Q408" s="172" t="str">
        <f t="shared" si="618"/>
        <v>ja</v>
      </c>
      <c r="R408" s="249">
        <f>IF(Q408="nee",0,(J408-O408)*(tab!$C$20*tab!$C$8+tab!$D$24))</f>
        <v>0</v>
      </c>
      <c r="S408" s="249">
        <f>IF(AND(J408=0,O408=0),0,(G408-L408)*tab!$E$30+(H408-M408)*tab!$F$30+(I408-N408)*tab!$G$30)</f>
        <v>0</v>
      </c>
      <c r="T408" s="249">
        <f t="shared" si="619"/>
        <v>0</v>
      </c>
      <c r="U408" s="172" t="str">
        <f t="shared" si="620"/>
        <v>ja</v>
      </c>
      <c r="V408" s="249">
        <f>IF(U408="nee",0,(J408-O408)*(tab!$C$44))</f>
        <v>0</v>
      </c>
      <c r="W408" s="249">
        <f>IF(AND(J408=0,O408=0),0,(G408-L408)*tab!$G$44+(H408-M408)*tab!$H$44+(I408-N408)*tab!$I$44)</f>
        <v>0</v>
      </c>
      <c r="X408" s="249">
        <f t="shared" si="621"/>
        <v>0</v>
      </c>
      <c r="Y408" s="3"/>
      <c r="Z408" s="22"/>
    </row>
    <row r="409" spans="2:26" ht="12" customHeight="1" x14ac:dyDescent="0.2">
      <c r="B409" s="18"/>
      <c r="C409" s="1">
        <v>25</v>
      </c>
      <c r="D409" s="170">
        <f t="shared" ref="D409:E409" si="688">+D287</f>
        <v>0</v>
      </c>
      <c r="E409" s="171">
        <f t="shared" si="688"/>
        <v>0</v>
      </c>
      <c r="F409" s="43"/>
      <c r="G409" s="171">
        <f t="shared" ref="G409:I409" si="689">+G287</f>
        <v>0</v>
      </c>
      <c r="H409" s="171">
        <f t="shared" si="689"/>
        <v>0</v>
      </c>
      <c r="I409" s="171">
        <f t="shared" si="689"/>
        <v>0</v>
      </c>
      <c r="J409" s="62">
        <f t="shared" si="615"/>
        <v>0</v>
      </c>
      <c r="K409" s="42"/>
      <c r="L409" s="171">
        <f t="shared" ref="L409:N409" si="690">+L287</f>
        <v>0</v>
      </c>
      <c r="M409" s="171">
        <f t="shared" si="690"/>
        <v>0</v>
      </c>
      <c r="N409" s="171">
        <f t="shared" si="690"/>
        <v>0</v>
      </c>
      <c r="O409" s="62">
        <f t="shared" si="617"/>
        <v>0</v>
      </c>
      <c r="P409" s="42"/>
      <c r="Q409" s="172" t="str">
        <f t="shared" si="618"/>
        <v>ja</v>
      </c>
      <c r="R409" s="249">
        <f>IF(Q409="nee",0,(J409-O409)*(tab!$C$20*tab!$C$8+tab!$D$24))</f>
        <v>0</v>
      </c>
      <c r="S409" s="249">
        <f>IF(AND(J409=0,O409=0),0,(G409-L409)*tab!$E$30+(H409-M409)*tab!$F$30+(I409-N409)*tab!$G$30)</f>
        <v>0</v>
      </c>
      <c r="T409" s="249">
        <f t="shared" si="619"/>
        <v>0</v>
      </c>
      <c r="U409" s="172" t="str">
        <f t="shared" si="620"/>
        <v>ja</v>
      </c>
      <c r="V409" s="249">
        <f>IF(U409="nee",0,(J409-O409)*(tab!$C$44))</f>
        <v>0</v>
      </c>
      <c r="W409" s="249">
        <f>IF(AND(J409=0,O409=0),0,(G409-L409)*tab!$G$44+(H409-M409)*tab!$H$44+(I409-N409)*tab!$I$44)</f>
        <v>0</v>
      </c>
      <c r="X409" s="249">
        <f t="shared" si="621"/>
        <v>0</v>
      </c>
      <c r="Y409" s="3"/>
      <c r="Z409" s="22"/>
    </row>
    <row r="410" spans="2:26" ht="12" customHeight="1" x14ac:dyDescent="0.2">
      <c r="B410" s="18"/>
      <c r="C410" s="1">
        <v>26</v>
      </c>
      <c r="D410" s="170">
        <f t="shared" ref="D410:E410" si="691">+D288</f>
        <v>0</v>
      </c>
      <c r="E410" s="171">
        <f t="shared" si="691"/>
        <v>0</v>
      </c>
      <c r="F410" s="43"/>
      <c r="G410" s="171">
        <f t="shared" ref="G410:I410" si="692">+G288</f>
        <v>0</v>
      </c>
      <c r="H410" s="171">
        <f t="shared" si="692"/>
        <v>0</v>
      </c>
      <c r="I410" s="171">
        <f t="shared" si="692"/>
        <v>0</v>
      </c>
      <c r="J410" s="62">
        <f t="shared" si="615"/>
        <v>0</v>
      </c>
      <c r="K410" s="42"/>
      <c r="L410" s="171">
        <f t="shared" ref="L410:N410" si="693">+L288</f>
        <v>0</v>
      </c>
      <c r="M410" s="171">
        <f t="shared" si="693"/>
        <v>0</v>
      </c>
      <c r="N410" s="171">
        <f t="shared" si="693"/>
        <v>0</v>
      </c>
      <c r="O410" s="62">
        <f t="shared" si="617"/>
        <v>0</v>
      </c>
      <c r="P410" s="42"/>
      <c r="Q410" s="172" t="str">
        <f t="shared" si="618"/>
        <v>ja</v>
      </c>
      <c r="R410" s="249">
        <f>IF(Q410="nee",0,(J410-O410)*(tab!$C$20*tab!$C$8+tab!$D$24))</f>
        <v>0</v>
      </c>
      <c r="S410" s="249">
        <f>IF(AND(J410=0,O410=0),0,(G410-L410)*tab!$E$30+(H410-M410)*tab!$F$30+(I410-N410)*tab!$G$30)</f>
        <v>0</v>
      </c>
      <c r="T410" s="249">
        <f t="shared" si="619"/>
        <v>0</v>
      </c>
      <c r="U410" s="172" t="str">
        <f t="shared" si="620"/>
        <v>ja</v>
      </c>
      <c r="V410" s="249">
        <f>IF(U410="nee",0,(J410-O410)*(tab!$C$44))</f>
        <v>0</v>
      </c>
      <c r="W410" s="249">
        <f>IF(AND(J410=0,O410=0),0,(G410-L410)*tab!$G$44+(H410-M410)*tab!$H$44+(I410-N410)*tab!$I$44)</f>
        <v>0</v>
      </c>
      <c r="X410" s="249">
        <f t="shared" si="621"/>
        <v>0</v>
      </c>
      <c r="Y410" s="3"/>
      <c r="Z410" s="22"/>
    </row>
    <row r="411" spans="2:26" ht="12" customHeight="1" x14ac:dyDescent="0.2">
      <c r="B411" s="18"/>
      <c r="C411" s="1">
        <v>27</v>
      </c>
      <c r="D411" s="170">
        <f t="shared" ref="D411:E411" si="694">+D289</f>
        <v>0</v>
      </c>
      <c r="E411" s="171">
        <f t="shared" si="694"/>
        <v>0</v>
      </c>
      <c r="F411" s="43"/>
      <c r="G411" s="171">
        <f t="shared" ref="G411:I411" si="695">+G289</f>
        <v>0</v>
      </c>
      <c r="H411" s="171">
        <f t="shared" si="695"/>
        <v>0</v>
      </c>
      <c r="I411" s="171">
        <f t="shared" si="695"/>
        <v>0</v>
      </c>
      <c r="J411" s="62">
        <f t="shared" si="615"/>
        <v>0</v>
      </c>
      <c r="K411" s="42"/>
      <c r="L411" s="171">
        <f t="shared" ref="L411:N411" si="696">+L289</f>
        <v>0</v>
      </c>
      <c r="M411" s="171">
        <f t="shared" si="696"/>
        <v>0</v>
      </c>
      <c r="N411" s="171">
        <f t="shared" si="696"/>
        <v>0</v>
      </c>
      <c r="O411" s="62">
        <f t="shared" si="617"/>
        <v>0</v>
      </c>
      <c r="P411" s="42"/>
      <c r="Q411" s="172" t="str">
        <f t="shared" si="618"/>
        <v>ja</v>
      </c>
      <c r="R411" s="249">
        <f>IF(Q411="nee",0,(J411-O411)*(tab!$C$20*tab!$C$8+tab!$D$24))</f>
        <v>0</v>
      </c>
      <c r="S411" s="249">
        <f>IF(AND(J411=0,O411=0),0,(G411-L411)*tab!$E$30+(H411-M411)*tab!$F$30+(I411-N411)*tab!$G$30)</f>
        <v>0</v>
      </c>
      <c r="T411" s="249">
        <f t="shared" si="619"/>
        <v>0</v>
      </c>
      <c r="U411" s="172" t="str">
        <f t="shared" si="620"/>
        <v>ja</v>
      </c>
      <c r="V411" s="249">
        <f>IF(U411="nee",0,(J411-O411)*(tab!$C$44))</f>
        <v>0</v>
      </c>
      <c r="W411" s="249">
        <f>IF(AND(J411=0,O411=0),0,(G411-L411)*tab!$G$44+(H411-M411)*tab!$H$44+(I411-N411)*tab!$I$44)</f>
        <v>0</v>
      </c>
      <c r="X411" s="249">
        <f t="shared" si="621"/>
        <v>0</v>
      </c>
      <c r="Y411" s="3"/>
      <c r="Z411" s="22"/>
    </row>
    <row r="412" spans="2:26" ht="12" customHeight="1" x14ac:dyDescent="0.2">
      <c r="B412" s="18"/>
      <c r="C412" s="1">
        <v>28</v>
      </c>
      <c r="D412" s="170">
        <f t="shared" ref="D412:E412" si="697">+D290</f>
        <v>0</v>
      </c>
      <c r="E412" s="171">
        <f t="shared" si="697"/>
        <v>0</v>
      </c>
      <c r="F412" s="43"/>
      <c r="G412" s="171">
        <f t="shared" ref="G412:I412" si="698">+G290</f>
        <v>0</v>
      </c>
      <c r="H412" s="171">
        <f t="shared" si="698"/>
        <v>0</v>
      </c>
      <c r="I412" s="171">
        <f t="shared" si="698"/>
        <v>0</v>
      </c>
      <c r="J412" s="62">
        <f t="shared" si="615"/>
        <v>0</v>
      </c>
      <c r="K412" s="42"/>
      <c r="L412" s="171">
        <f t="shared" ref="L412:N412" si="699">+L290</f>
        <v>0</v>
      </c>
      <c r="M412" s="171">
        <f t="shared" si="699"/>
        <v>0</v>
      </c>
      <c r="N412" s="171">
        <f t="shared" si="699"/>
        <v>0</v>
      </c>
      <c r="O412" s="62">
        <f t="shared" si="617"/>
        <v>0</v>
      </c>
      <c r="P412" s="42"/>
      <c r="Q412" s="172" t="str">
        <f t="shared" si="618"/>
        <v>ja</v>
      </c>
      <c r="R412" s="249">
        <f>IF(Q412="nee",0,(J412-O412)*(tab!$C$20*tab!$C$8+tab!$D$24))</f>
        <v>0</v>
      </c>
      <c r="S412" s="249">
        <f>IF(AND(J412=0,O412=0),0,(G412-L412)*tab!$E$30+(H412-M412)*tab!$F$30+(I412-N412)*tab!$G$30)</f>
        <v>0</v>
      </c>
      <c r="T412" s="249">
        <f t="shared" si="619"/>
        <v>0</v>
      </c>
      <c r="U412" s="172" t="str">
        <f t="shared" si="620"/>
        <v>ja</v>
      </c>
      <c r="V412" s="249">
        <f>IF(U412="nee",0,(J412-O412)*(tab!$C$44))</f>
        <v>0</v>
      </c>
      <c r="W412" s="249">
        <f>IF(AND(J412=0,O412=0),0,(G412-L412)*tab!$G$44+(H412-M412)*tab!$H$44+(I412-N412)*tab!$I$44)</f>
        <v>0</v>
      </c>
      <c r="X412" s="249">
        <f t="shared" si="621"/>
        <v>0</v>
      </c>
      <c r="Y412" s="3"/>
      <c r="Z412" s="22"/>
    </row>
    <row r="413" spans="2:26" ht="12" customHeight="1" x14ac:dyDescent="0.2">
      <c r="B413" s="18"/>
      <c r="C413" s="1">
        <v>29</v>
      </c>
      <c r="D413" s="170">
        <f t="shared" ref="D413:E413" si="700">+D291</f>
        <v>0</v>
      </c>
      <c r="E413" s="171">
        <f t="shared" si="700"/>
        <v>0</v>
      </c>
      <c r="F413" s="43"/>
      <c r="G413" s="171">
        <f t="shared" ref="G413:I413" si="701">+G291</f>
        <v>0</v>
      </c>
      <c r="H413" s="171">
        <f t="shared" si="701"/>
        <v>0</v>
      </c>
      <c r="I413" s="171">
        <f t="shared" si="701"/>
        <v>0</v>
      </c>
      <c r="J413" s="62">
        <f t="shared" si="615"/>
        <v>0</v>
      </c>
      <c r="K413" s="42"/>
      <c r="L413" s="171">
        <f t="shared" ref="L413:N413" si="702">+L291</f>
        <v>0</v>
      </c>
      <c r="M413" s="171">
        <f t="shared" si="702"/>
        <v>0</v>
      </c>
      <c r="N413" s="171">
        <f t="shared" si="702"/>
        <v>0</v>
      </c>
      <c r="O413" s="62">
        <f t="shared" si="617"/>
        <v>0</v>
      </c>
      <c r="P413" s="42"/>
      <c r="Q413" s="172" t="str">
        <f t="shared" si="618"/>
        <v>ja</v>
      </c>
      <c r="R413" s="249">
        <f>IF(Q413="nee",0,(J413-O413)*(tab!$C$20*tab!$C$8+tab!$D$24))</f>
        <v>0</v>
      </c>
      <c r="S413" s="249">
        <f>IF(AND(J413=0,O413=0),0,(G413-L413)*tab!$E$30+(H413-M413)*tab!$F$30+(I413-N413)*tab!$G$30)</f>
        <v>0</v>
      </c>
      <c r="T413" s="249">
        <f t="shared" si="619"/>
        <v>0</v>
      </c>
      <c r="U413" s="172" t="str">
        <f t="shared" si="620"/>
        <v>ja</v>
      </c>
      <c r="V413" s="249">
        <f>IF(U413="nee",0,(J413-O413)*(tab!$C$44))</f>
        <v>0</v>
      </c>
      <c r="W413" s="249">
        <f>IF(AND(J413=0,O413=0),0,(G413-L413)*tab!$G$44+(H413-M413)*tab!$H$44+(I413-N413)*tab!$I$44)</f>
        <v>0</v>
      </c>
      <c r="X413" s="249">
        <f t="shared" si="621"/>
        <v>0</v>
      </c>
      <c r="Y413" s="3"/>
      <c r="Z413" s="22"/>
    </row>
    <row r="414" spans="2:26" ht="12" customHeight="1" x14ac:dyDescent="0.2">
      <c r="B414" s="18"/>
      <c r="C414" s="1">
        <v>30</v>
      </c>
      <c r="D414" s="170">
        <f t="shared" ref="D414:E414" si="703">+D292</f>
        <v>0</v>
      </c>
      <c r="E414" s="171">
        <f t="shared" si="703"/>
        <v>0</v>
      </c>
      <c r="F414" s="43"/>
      <c r="G414" s="171">
        <f t="shared" ref="G414:I414" si="704">+G292</f>
        <v>0</v>
      </c>
      <c r="H414" s="171">
        <f t="shared" si="704"/>
        <v>0</v>
      </c>
      <c r="I414" s="171">
        <f t="shared" si="704"/>
        <v>0</v>
      </c>
      <c r="J414" s="62">
        <f t="shared" si="615"/>
        <v>0</v>
      </c>
      <c r="K414" s="42"/>
      <c r="L414" s="171">
        <f t="shared" ref="L414:N414" si="705">+L292</f>
        <v>0</v>
      </c>
      <c r="M414" s="171">
        <f t="shared" si="705"/>
        <v>0</v>
      </c>
      <c r="N414" s="171">
        <f t="shared" si="705"/>
        <v>0</v>
      </c>
      <c r="O414" s="62">
        <f t="shared" si="617"/>
        <v>0</v>
      </c>
      <c r="P414" s="42"/>
      <c r="Q414" s="172" t="str">
        <f t="shared" si="618"/>
        <v>ja</v>
      </c>
      <c r="R414" s="249">
        <f>IF(Q414="nee",0,(J414-O414)*(tab!$C$20*tab!$C$8+tab!$D$24))</f>
        <v>0</v>
      </c>
      <c r="S414" s="249">
        <f>IF(AND(J414=0,O414=0),0,(G414-L414)*tab!$E$30+(H414-M414)*tab!$F$30+(I414-N414)*tab!$G$30)</f>
        <v>0</v>
      </c>
      <c r="T414" s="249">
        <f t="shared" si="619"/>
        <v>0</v>
      </c>
      <c r="U414" s="172" t="str">
        <f t="shared" si="620"/>
        <v>ja</v>
      </c>
      <c r="V414" s="249">
        <f>IF(U414="nee",0,(J414-O414)*(tab!$C$44))</f>
        <v>0</v>
      </c>
      <c r="W414" s="249">
        <f>IF(AND(J414=0,O414=0),0,(G414-L414)*tab!$G$44+(H414-M414)*tab!$H$44+(I414-N414)*tab!$I$44)</f>
        <v>0</v>
      </c>
      <c r="X414" s="249">
        <f t="shared" si="621"/>
        <v>0</v>
      </c>
      <c r="Y414" s="3"/>
      <c r="Z414" s="22"/>
    </row>
    <row r="415" spans="2:26" ht="12" customHeight="1" x14ac:dyDescent="0.2">
      <c r="B415" s="73"/>
      <c r="C415" s="67"/>
      <c r="D415" s="78"/>
      <c r="E415" s="78"/>
      <c r="F415" s="93"/>
      <c r="G415" s="94">
        <f>SUM(G385:G410)</f>
        <v>22</v>
      </c>
      <c r="H415" s="94">
        <f>SUM(H385:H410)</f>
        <v>2</v>
      </c>
      <c r="I415" s="94">
        <f>SUM(I385:I410)</f>
        <v>2</v>
      </c>
      <c r="J415" s="94">
        <f>SUM(J385:J410)</f>
        <v>26</v>
      </c>
      <c r="K415" s="95"/>
      <c r="L415" s="94">
        <f>SUM(L385:L410)</f>
        <v>10</v>
      </c>
      <c r="M415" s="94">
        <f>SUM(M385:M410)</f>
        <v>1</v>
      </c>
      <c r="N415" s="94">
        <f>SUM(N385:N410)</f>
        <v>1</v>
      </c>
      <c r="O415" s="94">
        <f>SUM(O385:O410)</f>
        <v>12</v>
      </c>
      <c r="P415" s="95"/>
      <c r="Q415" s="95"/>
      <c r="R415" s="250"/>
      <c r="S415" s="250"/>
      <c r="T415" s="251">
        <f t="shared" ref="T415" si="706">SUM(T385:T414)</f>
        <v>192778.06240900001</v>
      </c>
      <c r="U415" s="95"/>
      <c r="V415" s="250"/>
      <c r="W415" s="250"/>
      <c r="X415" s="251">
        <f t="shared" ref="X415" si="707">SUM(X385:X414)</f>
        <v>20096.3</v>
      </c>
      <c r="Y415" s="70"/>
      <c r="Z415" s="71"/>
    </row>
    <row r="416" spans="2:26" ht="12" customHeight="1" x14ac:dyDescent="0.2">
      <c r="B416" s="18"/>
      <c r="C416" s="1"/>
      <c r="D416" s="38"/>
      <c r="E416" s="3"/>
      <c r="F416" s="3"/>
      <c r="G416" s="42"/>
      <c r="H416" s="42"/>
      <c r="I416" s="42"/>
      <c r="J416" s="42"/>
      <c r="K416" s="42"/>
      <c r="L416" s="42"/>
      <c r="M416" s="42"/>
      <c r="N416" s="42"/>
      <c r="O416" s="42"/>
      <c r="P416" s="42"/>
      <c r="Q416" s="42"/>
      <c r="R416" s="244"/>
      <c r="S416" s="244"/>
      <c r="T416" s="244"/>
      <c r="U416" s="42"/>
      <c r="V416" s="244"/>
      <c r="W416" s="244"/>
      <c r="X416" s="244"/>
      <c r="Y416" s="3"/>
      <c r="Z416" s="22"/>
    </row>
    <row r="417" spans="2:26" ht="12" customHeight="1" x14ac:dyDescent="0.2">
      <c r="B417" s="63"/>
      <c r="C417" s="196"/>
      <c r="D417" s="195" t="s">
        <v>65</v>
      </c>
      <c r="E417" s="25"/>
      <c r="F417" s="25"/>
      <c r="G417" s="26"/>
      <c r="H417" s="27"/>
      <c r="I417" s="27"/>
      <c r="J417" s="28"/>
      <c r="K417" s="28"/>
      <c r="L417" s="26"/>
      <c r="M417" s="27"/>
      <c r="N417" s="104"/>
      <c r="O417" s="178"/>
      <c r="P417" s="178"/>
      <c r="Q417" s="178"/>
      <c r="R417" s="252"/>
      <c r="S417" s="252"/>
      <c r="T417" s="252"/>
      <c r="U417" s="178"/>
      <c r="V417" s="252"/>
      <c r="W417" s="252"/>
      <c r="X417" s="252"/>
      <c r="Y417" s="6"/>
      <c r="Z417" s="64"/>
    </row>
    <row r="418" spans="2:26" ht="12" customHeight="1" x14ac:dyDescent="0.2">
      <c r="B418" s="18"/>
      <c r="C418" s="87"/>
      <c r="D418" s="38" t="s">
        <v>59</v>
      </c>
      <c r="E418" s="26"/>
      <c r="F418" s="25"/>
      <c r="G418" s="32" t="s">
        <v>109</v>
      </c>
      <c r="H418" s="28"/>
      <c r="I418" s="28"/>
      <c r="J418" s="28"/>
      <c r="K418" s="28"/>
      <c r="L418" s="32" t="s">
        <v>110</v>
      </c>
      <c r="M418" s="28"/>
      <c r="N418" s="28"/>
      <c r="O418" s="39"/>
      <c r="P418" s="39"/>
      <c r="Q418" s="40"/>
      <c r="R418" s="246" t="s">
        <v>60</v>
      </c>
      <c r="S418" s="246"/>
      <c r="T418" s="253" t="s">
        <v>61</v>
      </c>
      <c r="U418" s="74"/>
      <c r="V418" s="253"/>
      <c r="W418" s="253"/>
      <c r="X418" s="253"/>
      <c r="Y418" s="48"/>
      <c r="Z418" s="17"/>
    </row>
    <row r="419" spans="2:26" ht="12" customHeight="1" x14ac:dyDescent="0.2">
      <c r="B419" s="18"/>
      <c r="C419" s="1"/>
      <c r="D419" s="38" t="s">
        <v>62</v>
      </c>
      <c r="E419" s="32" t="s">
        <v>63</v>
      </c>
      <c r="F419" s="38"/>
      <c r="G419" s="42" t="s">
        <v>17</v>
      </c>
      <c r="H419" s="42" t="s">
        <v>18</v>
      </c>
      <c r="I419" s="42" t="s">
        <v>19</v>
      </c>
      <c r="J419" s="42" t="s">
        <v>64</v>
      </c>
      <c r="K419" s="42"/>
      <c r="L419" s="42" t="s">
        <v>17</v>
      </c>
      <c r="M419" s="42" t="s">
        <v>18</v>
      </c>
      <c r="N419" s="42" t="s">
        <v>19</v>
      </c>
      <c r="O419" s="42" t="s">
        <v>64</v>
      </c>
      <c r="P419" s="42"/>
      <c r="Q419" s="42"/>
      <c r="R419" s="244" t="s">
        <v>69</v>
      </c>
      <c r="S419" s="244" t="s">
        <v>70</v>
      </c>
      <c r="T419" s="248" t="s">
        <v>103</v>
      </c>
      <c r="U419" s="68"/>
      <c r="V419" s="248"/>
      <c r="W419" s="248"/>
      <c r="X419" s="248"/>
      <c r="Y419" s="3"/>
      <c r="Z419" s="22"/>
    </row>
    <row r="420" spans="2:26" ht="12" customHeight="1" x14ac:dyDescent="0.2">
      <c r="B420" s="18"/>
      <c r="C420" s="1">
        <v>1</v>
      </c>
      <c r="D420" s="170" t="str">
        <f>+D298</f>
        <v>A</v>
      </c>
      <c r="E420" s="171" t="str">
        <f>+E298</f>
        <v>PO5301</v>
      </c>
      <c r="F420" s="43"/>
      <c r="G420" s="171">
        <f>+G298</f>
        <v>2</v>
      </c>
      <c r="H420" s="171">
        <f>+H298</f>
        <v>0</v>
      </c>
      <c r="I420" s="171">
        <f>+I298</f>
        <v>0</v>
      </c>
      <c r="J420" s="62">
        <f>SUM(G420:I420)</f>
        <v>2</v>
      </c>
      <c r="K420" s="42"/>
      <c r="L420" s="171">
        <f>+L298</f>
        <v>0</v>
      </c>
      <c r="M420" s="171">
        <f>+M298</f>
        <v>0</v>
      </c>
      <c r="N420" s="171">
        <f>+N298</f>
        <v>0</v>
      </c>
      <c r="O420" s="62">
        <f>SUM(L420:N420)</f>
        <v>0</v>
      </c>
      <c r="P420" s="42"/>
      <c r="Q420" s="172" t="str">
        <f>+Q298</f>
        <v>ja</v>
      </c>
      <c r="R420" s="249">
        <f>IF(Q420="nee",0,(J420-O420)*(tab!$C$20*tab!$C$8+tab!$D$24))</f>
        <v>7871.3097699999998</v>
      </c>
      <c r="S420" s="249">
        <f>IF(AND(J420=0,O420=0),0,(G420-L420)*tab!$E$31+(H420-M420)*tab!$F$31+(I420-N420)*tab!$G$31)</f>
        <v>15916.761343999999</v>
      </c>
      <c r="T420" s="249">
        <f t="shared" ref="T420:T421" si="708">IF(SUM(R420:S420)&lt;0,0,SUM(R420:S420))</f>
        <v>23788.071113999998</v>
      </c>
      <c r="U420" s="172" t="str">
        <f>+U298</f>
        <v>ja</v>
      </c>
      <c r="V420" s="249">
        <f>IF(U420="nee",0,(J420-O420)*(tab!$C$45))</f>
        <v>1118.46</v>
      </c>
      <c r="W420" s="249">
        <f>IF(AND(J420=0,O420=0),0,(G420-L420)*tab!$G$45+(H420-M420)*tab!$H$45+(I420-N420)*tab!$I$45)</f>
        <v>1568.8</v>
      </c>
      <c r="X420" s="249">
        <f>IF(SUM(V420:W420)&lt;0,0,SUM(V420:W420))</f>
        <v>2687.26</v>
      </c>
      <c r="Y420" s="3"/>
      <c r="Z420" s="22"/>
    </row>
    <row r="421" spans="2:26" ht="12" customHeight="1" x14ac:dyDescent="0.2">
      <c r="B421" s="18"/>
      <c r="C421" s="1">
        <v>2</v>
      </c>
      <c r="D421" s="170" t="str">
        <f t="shared" ref="D421:E421" si="709">+D299</f>
        <v xml:space="preserve">B </v>
      </c>
      <c r="E421" s="171" t="str">
        <f t="shared" si="709"/>
        <v>PO5302</v>
      </c>
      <c r="F421" s="43"/>
      <c r="G421" s="171">
        <f t="shared" ref="G421:I421" si="710">+G299</f>
        <v>13</v>
      </c>
      <c r="H421" s="171">
        <f t="shared" si="710"/>
        <v>0</v>
      </c>
      <c r="I421" s="171">
        <f t="shared" si="710"/>
        <v>0</v>
      </c>
      <c r="J421" s="62">
        <f t="shared" ref="J421:J449" si="711">SUM(G421:I421)</f>
        <v>13</v>
      </c>
      <c r="K421" s="42"/>
      <c r="L421" s="171">
        <f t="shared" ref="L421:N421" si="712">+L299</f>
        <v>10</v>
      </c>
      <c r="M421" s="171">
        <f t="shared" si="712"/>
        <v>0</v>
      </c>
      <c r="N421" s="171">
        <f t="shared" si="712"/>
        <v>0</v>
      </c>
      <c r="O421" s="62">
        <f t="shared" ref="O421:O449" si="713">SUM(L421:N421)</f>
        <v>10</v>
      </c>
      <c r="P421" s="42"/>
      <c r="Q421" s="172" t="str">
        <f t="shared" ref="Q421:Q448" si="714">+Q299</f>
        <v>ja</v>
      </c>
      <c r="R421" s="249">
        <f>IF(Q421="nee",0,(J421-O421)*(tab!$C$20*tab!$C$8+tab!$D$24))</f>
        <v>11806.964655</v>
      </c>
      <c r="S421" s="249">
        <f>IF(AND(J421=0,O421=0),0,(G421-L421)*tab!$E$31+(H421-M421)*tab!$F$31+(I421-N421)*tab!$G$31)</f>
        <v>23875.142015999998</v>
      </c>
      <c r="T421" s="249">
        <f t="shared" si="708"/>
        <v>35682.106671000001</v>
      </c>
      <c r="U421" s="172" t="str">
        <f t="shared" ref="U421:U448" si="715">+U299</f>
        <v>ja</v>
      </c>
      <c r="V421" s="249">
        <f>IF(U421="nee",0,(J421-O421)*(tab!$C$45))</f>
        <v>1677.69</v>
      </c>
      <c r="W421" s="249">
        <f>IF(AND(J421=0,O421=0),0,(G421-L421)*tab!$G$45+(H421-M421)*tab!$H$45+(I421-N421)*tab!$I$45)</f>
        <v>2353.1999999999998</v>
      </c>
      <c r="X421" s="249">
        <f t="shared" ref="X421:X449" si="716">IF(SUM(V421:W421)&lt;0,0,SUM(V421:W421))</f>
        <v>4030.89</v>
      </c>
      <c r="Y421" s="3"/>
      <c r="Z421" s="22"/>
    </row>
    <row r="422" spans="2:26" ht="12" customHeight="1" x14ac:dyDescent="0.2">
      <c r="B422" s="18"/>
      <c r="C422" s="1">
        <v>3</v>
      </c>
      <c r="D422" s="170" t="str">
        <f t="shared" ref="D422:E422" si="717">+D300</f>
        <v>C</v>
      </c>
      <c r="E422" s="171" t="str">
        <f t="shared" si="717"/>
        <v>PO5303</v>
      </c>
      <c r="F422" s="43"/>
      <c r="G422" s="171">
        <f t="shared" ref="G422:I422" si="718">+G300</f>
        <v>0</v>
      </c>
      <c r="H422" s="171">
        <f t="shared" si="718"/>
        <v>0</v>
      </c>
      <c r="I422" s="171">
        <f t="shared" si="718"/>
        <v>0</v>
      </c>
      <c r="J422" s="62">
        <f t="shared" si="711"/>
        <v>0</v>
      </c>
      <c r="K422" s="42"/>
      <c r="L422" s="171">
        <f t="shared" ref="L422:N422" si="719">+L300</f>
        <v>0</v>
      </c>
      <c r="M422" s="171">
        <f t="shared" si="719"/>
        <v>0</v>
      </c>
      <c r="N422" s="171">
        <f t="shared" si="719"/>
        <v>0</v>
      </c>
      <c r="O422" s="62">
        <f t="shared" si="713"/>
        <v>0</v>
      </c>
      <c r="P422" s="42"/>
      <c r="Q422" s="172" t="str">
        <f t="shared" si="714"/>
        <v>ja</v>
      </c>
      <c r="R422" s="249">
        <f>IF(Q422="nee",0,(J422-O422)*(tab!$C$20*tab!$C$8+tab!$D$24))</f>
        <v>0</v>
      </c>
      <c r="S422" s="249">
        <f>IF(AND(J422=0,O422=0),0,(G422-L422)*tab!$E$31+(H422-M422)*tab!$F$31+(I422-N422)*tab!$G$31)</f>
        <v>0</v>
      </c>
      <c r="T422" s="249">
        <f>IF(SUM(R422:S422)&lt;0,0,SUM(R422:S422))</f>
        <v>0</v>
      </c>
      <c r="U422" s="172" t="str">
        <f t="shared" si="715"/>
        <v>ja</v>
      </c>
      <c r="V422" s="249">
        <f>IF(U422="nee",0,(J422-O422)*(tab!$C$45))</f>
        <v>0</v>
      </c>
      <c r="W422" s="249">
        <f>IF(AND(J422=0,O422=0),0,(G422-L422)*tab!$G$45+(H422-M422)*tab!$H$45+(I422-N422)*tab!$I$45)</f>
        <v>0</v>
      </c>
      <c r="X422" s="249">
        <f t="shared" si="716"/>
        <v>0</v>
      </c>
      <c r="Y422" s="3"/>
      <c r="Z422" s="22"/>
    </row>
    <row r="423" spans="2:26" ht="12" customHeight="1" x14ac:dyDescent="0.2">
      <c r="B423" s="18"/>
      <c r="C423" s="1">
        <v>4</v>
      </c>
      <c r="D423" s="170" t="str">
        <f t="shared" ref="D423:E423" si="720">+D301</f>
        <v>D</v>
      </c>
      <c r="E423" s="171" t="str">
        <f t="shared" si="720"/>
        <v>PO5304</v>
      </c>
      <c r="F423" s="43"/>
      <c r="G423" s="171">
        <f t="shared" ref="G423:I423" si="721">+G301</f>
        <v>1</v>
      </c>
      <c r="H423" s="171">
        <f t="shared" si="721"/>
        <v>0</v>
      </c>
      <c r="I423" s="171">
        <f t="shared" si="721"/>
        <v>0</v>
      </c>
      <c r="J423" s="62">
        <f t="shared" si="711"/>
        <v>1</v>
      </c>
      <c r="K423" s="42"/>
      <c r="L423" s="171">
        <f t="shared" ref="L423:N423" si="722">+L301</f>
        <v>0</v>
      </c>
      <c r="M423" s="171">
        <f t="shared" si="722"/>
        <v>0</v>
      </c>
      <c r="N423" s="171">
        <f t="shared" si="722"/>
        <v>0</v>
      </c>
      <c r="O423" s="62">
        <f t="shared" si="713"/>
        <v>0</v>
      </c>
      <c r="P423" s="42"/>
      <c r="Q423" s="172" t="str">
        <f t="shared" si="714"/>
        <v>ja</v>
      </c>
      <c r="R423" s="249">
        <f>IF(Q423="nee",0,(J423-O423)*(tab!$C$20*tab!$C$8+tab!$D$24))</f>
        <v>3935.6548849999999</v>
      </c>
      <c r="S423" s="249">
        <f>IF(AND(J423=0,O423=0),0,(G423-L423)*tab!$E$31+(H423-M423)*tab!$F$31+(I423-N423)*tab!$G$31)</f>
        <v>7958.3806719999993</v>
      </c>
      <c r="T423" s="249">
        <f t="shared" ref="T423:T449" si="723">IF(SUM(R423:S423)&lt;0,0,SUM(R423:S423))</f>
        <v>11894.035556999999</v>
      </c>
      <c r="U423" s="172" t="str">
        <f t="shared" si="715"/>
        <v>ja</v>
      </c>
      <c r="V423" s="249">
        <f>IF(U423="nee",0,(J423-O423)*(tab!$C$45))</f>
        <v>559.23</v>
      </c>
      <c r="W423" s="249">
        <f>IF(AND(J423=0,O423=0),0,(G423-L423)*tab!$G$45+(H423-M423)*tab!$H$45+(I423-N423)*tab!$I$45)</f>
        <v>784.4</v>
      </c>
      <c r="X423" s="249">
        <f t="shared" si="716"/>
        <v>1343.63</v>
      </c>
      <c r="Y423" s="3"/>
      <c r="Z423" s="22"/>
    </row>
    <row r="424" spans="2:26" ht="12" customHeight="1" x14ac:dyDescent="0.2">
      <c r="B424" s="18"/>
      <c r="C424" s="1">
        <v>5</v>
      </c>
      <c r="D424" s="170" t="str">
        <f t="shared" ref="D424:E424" si="724">+D302</f>
        <v>E</v>
      </c>
      <c r="E424" s="171" t="str">
        <f t="shared" si="724"/>
        <v>PO5501</v>
      </c>
      <c r="F424" s="43"/>
      <c r="G424" s="171">
        <f t="shared" ref="G424:I424" si="725">+G302</f>
        <v>2</v>
      </c>
      <c r="H424" s="171">
        <f t="shared" si="725"/>
        <v>0</v>
      </c>
      <c r="I424" s="171">
        <f t="shared" si="725"/>
        <v>0</v>
      </c>
      <c r="J424" s="62">
        <f t="shared" si="711"/>
        <v>2</v>
      </c>
      <c r="K424" s="42"/>
      <c r="L424" s="171">
        <f t="shared" ref="L424:N424" si="726">+L302</f>
        <v>1</v>
      </c>
      <c r="M424" s="171">
        <f t="shared" si="726"/>
        <v>0</v>
      </c>
      <c r="N424" s="171">
        <f t="shared" si="726"/>
        <v>0</v>
      </c>
      <c r="O424" s="62">
        <f t="shared" si="713"/>
        <v>1</v>
      </c>
      <c r="P424" s="42"/>
      <c r="Q424" s="172" t="str">
        <f t="shared" si="714"/>
        <v>ja</v>
      </c>
      <c r="R424" s="249">
        <f>IF(Q424="nee",0,(J424-O424)*(tab!$C$20*tab!$C$8+tab!$D$24))</f>
        <v>3935.6548849999999</v>
      </c>
      <c r="S424" s="249">
        <f>IF(AND(J424=0,O424=0),0,(G424-L424)*tab!$E$31+(H424-M424)*tab!$F$31+(I424-N424)*tab!$G$31)</f>
        <v>7958.3806719999993</v>
      </c>
      <c r="T424" s="249">
        <f t="shared" si="723"/>
        <v>11894.035556999999</v>
      </c>
      <c r="U424" s="172" t="str">
        <f t="shared" si="715"/>
        <v>ja</v>
      </c>
      <c r="V424" s="249">
        <f>IF(U424="nee",0,(J424-O424)*(tab!$C$45))</f>
        <v>559.23</v>
      </c>
      <c r="W424" s="249">
        <f>IF(AND(J424=0,O424=0),0,(G424-L424)*tab!$G$45+(H424-M424)*tab!$H$45+(I424-N424)*tab!$I$45)</f>
        <v>784.4</v>
      </c>
      <c r="X424" s="249">
        <f t="shared" si="716"/>
        <v>1343.63</v>
      </c>
      <c r="Y424" s="3"/>
      <c r="Z424" s="22"/>
    </row>
    <row r="425" spans="2:26" ht="12" customHeight="1" x14ac:dyDescent="0.2">
      <c r="B425" s="18"/>
      <c r="C425" s="1">
        <v>6</v>
      </c>
      <c r="D425" s="170" t="str">
        <f t="shared" ref="D425:E425" si="727">+D303</f>
        <v>F</v>
      </c>
      <c r="E425" s="171" t="str">
        <f t="shared" si="727"/>
        <v>PO5707</v>
      </c>
      <c r="F425" s="43"/>
      <c r="G425" s="171">
        <f t="shared" ref="G425:I425" si="728">+G303</f>
        <v>0</v>
      </c>
      <c r="H425" s="171">
        <f t="shared" si="728"/>
        <v>0</v>
      </c>
      <c r="I425" s="171">
        <f t="shared" si="728"/>
        <v>0</v>
      </c>
      <c r="J425" s="62">
        <f t="shared" si="711"/>
        <v>0</v>
      </c>
      <c r="K425" s="42"/>
      <c r="L425" s="171">
        <f t="shared" ref="L425:N425" si="729">+L303</f>
        <v>0</v>
      </c>
      <c r="M425" s="171">
        <f t="shared" si="729"/>
        <v>0</v>
      </c>
      <c r="N425" s="171">
        <f t="shared" si="729"/>
        <v>0</v>
      </c>
      <c r="O425" s="62">
        <f t="shared" si="713"/>
        <v>0</v>
      </c>
      <c r="P425" s="42"/>
      <c r="Q425" s="172" t="str">
        <f t="shared" si="714"/>
        <v>ja</v>
      </c>
      <c r="R425" s="249">
        <f>IF(Q425="nee",0,(J425-O425)*(tab!$C$20*tab!$C$8+tab!$D$24))</f>
        <v>0</v>
      </c>
      <c r="S425" s="249">
        <f>IF(AND(J425=0,O425=0),0,(G425-L425)*tab!$E$31+(H425-M425)*tab!$F$31+(I425-N425)*tab!$G$31)</f>
        <v>0</v>
      </c>
      <c r="T425" s="249">
        <f t="shared" si="723"/>
        <v>0</v>
      </c>
      <c r="U425" s="172" t="str">
        <f t="shared" si="715"/>
        <v>ja</v>
      </c>
      <c r="V425" s="249">
        <f>IF(U425="nee",0,(J425-O425)*(tab!$C$45))</f>
        <v>0</v>
      </c>
      <c r="W425" s="249">
        <f>IF(AND(J425=0,O425=0),0,(G425-L425)*tab!$G$45+(H425-M425)*tab!$H$45+(I425-N425)*tab!$I$45)</f>
        <v>0</v>
      </c>
      <c r="X425" s="249">
        <f t="shared" si="716"/>
        <v>0</v>
      </c>
      <c r="Y425" s="3"/>
      <c r="Z425" s="22"/>
    </row>
    <row r="426" spans="2:26" ht="12" customHeight="1" x14ac:dyDescent="0.2">
      <c r="B426" s="18"/>
      <c r="C426" s="1">
        <v>7</v>
      </c>
      <c r="D426" s="170">
        <f t="shared" ref="D426:E426" si="730">+D304</f>
        <v>0</v>
      </c>
      <c r="E426" s="171">
        <f t="shared" si="730"/>
        <v>0</v>
      </c>
      <c r="F426" s="43"/>
      <c r="G426" s="171">
        <f t="shared" ref="G426:I426" si="731">+G304</f>
        <v>0</v>
      </c>
      <c r="H426" s="171">
        <f t="shared" si="731"/>
        <v>0</v>
      </c>
      <c r="I426" s="171">
        <f t="shared" si="731"/>
        <v>0</v>
      </c>
      <c r="J426" s="62">
        <f t="shared" si="711"/>
        <v>0</v>
      </c>
      <c r="K426" s="42"/>
      <c r="L426" s="171">
        <f t="shared" ref="L426:N426" si="732">+L304</f>
        <v>0</v>
      </c>
      <c r="M426" s="171">
        <f t="shared" si="732"/>
        <v>0</v>
      </c>
      <c r="N426" s="171">
        <f t="shared" si="732"/>
        <v>0</v>
      </c>
      <c r="O426" s="62">
        <f t="shared" si="713"/>
        <v>0</v>
      </c>
      <c r="P426" s="42"/>
      <c r="Q426" s="172" t="str">
        <f t="shared" si="714"/>
        <v>ja</v>
      </c>
      <c r="R426" s="249">
        <f>IF(Q426="nee",0,(J426-O426)*(tab!$C$20*tab!$C$8+tab!$D$24))</f>
        <v>0</v>
      </c>
      <c r="S426" s="249">
        <f>IF(AND(J426=0,O426=0),0,(G426-L426)*tab!$E$31+(H426-M426)*tab!$F$31+(I426-N426)*tab!$G$31)</f>
        <v>0</v>
      </c>
      <c r="T426" s="249">
        <f t="shared" si="723"/>
        <v>0</v>
      </c>
      <c r="U426" s="172" t="str">
        <f t="shared" si="715"/>
        <v>ja</v>
      </c>
      <c r="V426" s="249">
        <f>IF(U426="nee",0,(J426-O426)*(tab!$C$45))</f>
        <v>0</v>
      </c>
      <c r="W426" s="249">
        <f>IF(AND(J426=0,O426=0),0,(G426-L426)*tab!$G$45+(H426-M426)*tab!$H$45+(I426-N426)*tab!$I$45)</f>
        <v>0</v>
      </c>
      <c r="X426" s="249">
        <f t="shared" si="716"/>
        <v>0</v>
      </c>
      <c r="Y426" s="3"/>
      <c r="Z426" s="22"/>
    </row>
    <row r="427" spans="2:26" ht="12" customHeight="1" x14ac:dyDescent="0.2">
      <c r="B427" s="18"/>
      <c r="C427" s="1">
        <v>8</v>
      </c>
      <c r="D427" s="170">
        <f t="shared" ref="D427:E427" si="733">+D305</f>
        <v>0</v>
      </c>
      <c r="E427" s="171">
        <f t="shared" si="733"/>
        <v>0</v>
      </c>
      <c r="F427" s="43"/>
      <c r="G427" s="171">
        <f t="shared" ref="G427:I427" si="734">+G305</f>
        <v>0</v>
      </c>
      <c r="H427" s="171">
        <f t="shared" si="734"/>
        <v>0</v>
      </c>
      <c r="I427" s="171">
        <f t="shared" si="734"/>
        <v>0</v>
      </c>
      <c r="J427" s="62">
        <f t="shared" si="711"/>
        <v>0</v>
      </c>
      <c r="K427" s="42"/>
      <c r="L427" s="171">
        <f t="shared" ref="L427:N427" si="735">+L305</f>
        <v>0</v>
      </c>
      <c r="M427" s="171">
        <f t="shared" si="735"/>
        <v>0</v>
      </c>
      <c r="N427" s="171">
        <f t="shared" si="735"/>
        <v>0</v>
      </c>
      <c r="O427" s="62">
        <f t="shared" si="713"/>
        <v>0</v>
      </c>
      <c r="P427" s="42"/>
      <c r="Q427" s="172" t="str">
        <f t="shared" si="714"/>
        <v>ja</v>
      </c>
      <c r="R427" s="249">
        <f>IF(Q427="nee",0,(J427-O427)*(tab!$C$20*tab!$C$8+tab!$D$24))</f>
        <v>0</v>
      </c>
      <c r="S427" s="249">
        <f>IF(AND(J427=0,O427=0),0,(G427-L427)*tab!$E$31+(H427-M427)*tab!$F$31+(I427-N427)*tab!$G$31)</f>
        <v>0</v>
      </c>
      <c r="T427" s="249">
        <f t="shared" si="723"/>
        <v>0</v>
      </c>
      <c r="U427" s="172" t="str">
        <f t="shared" si="715"/>
        <v>ja</v>
      </c>
      <c r="V427" s="249">
        <f>IF(U427="nee",0,(J427-O427)*(tab!$C$45))</f>
        <v>0</v>
      </c>
      <c r="W427" s="249">
        <f>IF(AND(J427=0,O427=0),0,(G427-L427)*tab!$G$45+(H427-M427)*tab!$H$45+(I427-N427)*tab!$I$45)</f>
        <v>0</v>
      </c>
      <c r="X427" s="249">
        <f t="shared" si="716"/>
        <v>0</v>
      </c>
      <c r="Y427" s="3"/>
      <c r="Z427" s="22"/>
    </row>
    <row r="428" spans="2:26" ht="12" customHeight="1" x14ac:dyDescent="0.2">
      <c r="B428" s="18"/>
      <c r="C428" s="1">
        <v>9</v>
      </c>
      <c r="D428" s="170">
        <f t="shared" ref="D428:E428" si="736">+D306</f>
        <v>0</v>
      </c>
      <c r="E428" s="171">
        <f t="shared" si="736"/>
        <v>0</v>
      </c>
      <c r="F428" s="43"/>
      <c r="G428" s="171">
        <f t="shared" ref="G428:I428" si="737">+G306</f>
        <v>0</v>
      </c>
      <c r="H428" s="171">
        <f t="shared" si="737"/>
        <v>0</v>
      </c>
      <c r="I428" s="171">
        <f t="shared" si="737"/>
        <v>0</v>
      </c>
      <c r="J428" s="62">
        <f t="shared" si="711"/>
        <v>0</v>
      </c>
      <c r="K428" s="42"/>
      <c r="L428" s="171">
        <f t="shared" ref="L428:N428" si="738">+L306</f>
        <v>0</v>
      </c>
      <c r="M428" s="171">
        <f t="shared" si="738"/>
        <v>0</v>
      </c>
      <c r="N428" s="171">
        <f t="shared" si="738"/>
        <v>0</v>
      </c>
      <c r="O428" s="62">
        <f t="shared" si="713"/>
        <v>0</v>
      </c>
      <c r="P428" s="42"/>
      <c r="Q428" s="172" t="str">
        <f t="shared" si="714"/>
        <v>ja</v>
      </c>
      <c r="R428" s="249">
        <f>IF(Q428="nee",0,(J428-O428)*(tab!$C$20*tab!$C$8+tab!$D$24))</f>
        <v>0</v>
      </c>
      <c r="S428" s="249">
        <f>IF(AND(J428=0,O428=0),0,(G428-L428)*tab!$E$31+(H428-M428)*tab!$F$31+(I428-N428)*tab!$G$31)</f>
        <v>0</v>
      </c>
      <c r="T428" s="249">
        <f t="shared" si="723"/>
        <v>0</v>
      </c>
      <c r="U428" s="172" t="str">
        <f t="shared" si="715"/>
        <v>ja</v>
      </c>
      <c r="V428" s="249">
        <f>IF(U428="nee",0,(J428-O428)*(tab!$C$45))</f>
        <v>0</v>
      </c>
      <c r="W428" s="249">
        <f>IF(AND(J428=0,O428=0),0,(G428-L428)*tab!$G$45+(H428-M428)*tab!$H$45+(I428-N428)*tab!$I$45)</f>
        <v>0</v>
      </c>
      <c r="X428" s="249">
        <f t="shared" si="716"/>
        <v>0</v>
      </c>
      <c r="Y428" s="3"/>
      <c r="Z428" s="22"/>
    </row>
    <row r="429" spans="2:26" ht="12" customHeight="1" x14ac:dyDescent="0.2">
      <c r="B429" s="18"/>
      <c r="C429" s="1">
        <v>10</v>
      </c>
      <c r="D429" s="170">
        <f t="shared" ref="D429:E429" si="739">+D307</f>
        <v>0</v>
      </c>
      <c r="E429" s="171">
        <f t="shared" si="739"/>
        <v>0</v>
      </c>
      <c r="F429" s="43"/>
      <c r="G429" s="171">
        <f t="shared" ref="G429:I429" si="740">+G307</f>
        <v>0</v>
      </c>
      <c r="H429" s="171">
        <f t="shared" si="740"/>
        <v>0</v>
      </c>
      <c r="I429" s="171">
        <f t="shared" si="740"/>
        <v>0</v>
      </c>
      <c r="J429" s="62">
        <f t="shared" si="711"/>
        <v>0</v>
      </c>
      <c r="K429" s="42"/>
      <c r="L429" s="171">
        <f t="shared" ref="L429:N429" si="741">+L307</f>
        <v>0</v>
      </c>
      <c r="M429" s="171">
        <f t="shared" si="741"/>
        <v>0</v>
      </c>
      <c r="N429" s="171">
        <f t="shared" si="741"/>
        <v>0</v>
      </c>
      <c r="O429" s="62">
        <f t="shared" si="713"/>
        <v>0</v>
      </c>
      <c r="P429" s="42"/>
      <c r="Q429" s="172" t="str">
        <f t="shared" si="714"/>
        <v>ja</v>
      </c>
      <c r="R429" s="249">
        <f>IF(Q429="nee",0,(J429-O429)*(tab!$C$20*tab!$C$8+tab!$D$24))</f>
        <v>0</v>
      </c>
      <c r="S429" s="249">
        <f>IF(AND(J429=0,O429=0),0,(G429-L429)*tab!$E$31+(H429-M429)*tab!$F$31+(I429-N429)*tab!$G$31)</f>
        <v>0</v>
      </c>
      <c r="T429" s="249">
        <f t="shared" si="723"/>
        <v>0</v>
      </c>
      <c r="U429" s="172" t="str">
        <f t="shared" si="715"/>
        <v>ja</v>
      </c>
      <c r="V429" s="249">
        <f>IF(U429="nee",0,(J429-O429)*(tab!$C$45))</f>
        <v>0</v>
      </c>
      <c r="W429" s="249">
        <f>IF(AND(J429=0,O429=0),0,(G429-L429)*tab!$G$45+(H429-M429)*tab!$H$45+(I429-N429)*tab!$I$45)</f>
        <v>0</v>
      </c>
      <c r="X429" s="249">
        <f t="shared" si="716"/>
        <v>0</v>
      </c>
      <c r="Y429" s="3"/>
      <c r="Z429" s="22"/>
    </row>
    <row r="430" spans="2:26" ht="12" customHeight="1" x14ac:dyDescent="0.2">
      <c r="B430" s="18"/>
      <c r="C430" s="1">
        <v>11</v>
      </c>
      <c r="D430" s="170">
        <f t="shared" ref="D430:E430" si="742">+D308</f>
        <v>0</v>
      </c>
      <c r="E430" s="171">
        <f t="shared" si="742"/>
        <v>0</v>
      </c>
      <c r="F430" s="43"/>
      <c r="G430" s="171">
        <f t="shared" ref="G430:I430" si="743">+G308</f>
        <v>0</v>
      </c>
      <c r="H430" s="171">
        <f t="shared" si="743"/>
        <v>0</v>
      </c>
      <c r="I430" s="171">
        <f t="shared" si="743"/>
        <v>0</v>
      </c>
      <c r="J430" s="62">
        <f t="shared" si="711"/>
        <v>0</v>
      </c>
      <c r="K430" s="42"/>
      <c r="L430" s="171">
        <f t="shared" ref="L430:N430" si="744">+L308</f>
        <v>0</v>
      </c>
      <c r="M430" s="171">
        <f t="shared" si="744"/>
        <v>0</v>
      </c>
      <c r="N430" s="171">
        <f t="shared" si="744"/>
        <v>0</v>
      </c>
      <c r="O430" s="62">
        <f t="shared" si="713"/>
        <v>0</v>
      </c>
      <c r="P430" s="42"/>
      <c r="Q430" s="172" t="str">
        <f t="shared" si="714"/>
        <v>ja</v>
      </c>
      <c r="R430" s="249">
        <f>IF(Q430="nee",0,(J430-O430)*(tab!$C$20*tab!$C$8+tab!$D$24))</f>
        <v>0</v>
      </c>
      <c r="S430" s="249">
        <f>IF(AND(J430=0,O430=0),0,(G430-L430)*tab!$E$31+(H430-M430)*tab!$F$31+(I430-N430)*tab!$G$31)</f>
        <v>0</v>
      </c>
      <c r="T430" s="249">
        <f t="shared" si="723"/>
        <v>0</v>
      </c>
      <c r="U430" s="172" t="str">
        <f t="shared" si="715"/>
        <v>ja</v>
      </c>
      <c r="V430" s="249">
        <f>IF(U430="nee",0,(J430-O430)*(tab!$C$45))</f>
        <v>0</v>
      </c>
      <c r="W430" s="249">
        <f>IF(AND(J430=0,O430=0),0,(G430-L430)*tab!$G$45+(H430-M430)*tab!$H$45+(I430-N430)*tab!$I$45)</f>
        <v>0</v>
      </c>
      <c r="X430" s="249">
        <f t="shared" si="716"/>
        <v>0</v>
      </c>
      <c r="Y430" s="3"/>
      <c r="Z430" s="22"/>
    </row>
    <row r="431" spans="2:26" ht="12" customHeight="1" x14ac:dyDescent="0.2">
      <c r="B431" s="18"/>
      <c r="C431" s="1">
        <v>12</v>
      </c>
      <c r="D431" s="170">
        <f t="shared" ref="D431:E431" si="745">+D309</f>
        <v>0</v>
      </c>
      <c r="E431" s="171">
        <f t="shared" si="745"/>
        <v>0</v>
      </c>
      <c r="F431" s="43"/>
      <c r="G431" s="171">
        <f t="shared" ref="G431:I431" si="746">+G309</f>
        <v>0</v>
      </c>
      <c r="H431" s="171">
        <f t="shared" si="746"/>
        <v>0</v>
      </c>
      <c r="I431" s="171">
        <f t="shared" si="746"/>
        <v>0</v>
      </c>
      <c r="J431" s="62">
        <f t="shared" si="711"/>
        <v>0</v>
      </c>
      <c r="K431" s="42"/>
      <c r="L431" s="171">
        <f t="shared" ref="L431:N431" si="747">+L309</f>
        <v>0</v>
      </c>
      <c r="M431" s="171">
        <f t="shared" si="747"/>
        <v>0</v>
      </c>
      <c r="N431" s="171">
        <f t="shared" si="747"/>
        <v>0</v>
      </c>
      <c r="O431" s="62">
        <f t="shared" si="713"/>
        <v>0</v>
      </c>
      <c r="P431" s="42"/>
      <c r="Q431" s="172" t="str">
        <f t="shared" si="714"/>
        <v>ja</v>
      </c>
      <c r="R431" s="249">
        <f>IF(Q431="nee",0,(J431-O431)*(tab!$C$20*tab!$C$8+tab!$D$24))</f>
        <v>0</v>
      </c>
      <c r="S431" s="249">
        <f>IF(AND(J431=0,O431=0),0,(G431-L431)*tab!$E$31+(H431-M431)*tab!$F$31+(I431-N431)*tab!$G$31)</f>
        <v>0</v>
      </c>
      <c r="T431" s="249">
        <f t="shared" si="723"/>
        <v>0</v>
      </c>
      <c r="U431" s="172" t="str">
        <f t="shared" si="715"/>
        <v>ja</v>
      </c>
      <c r="V431" s="249">
        <f>IF(U431="nee",0,(J431-O431)*(tab!$C$45))</f>
        <v>0</v>
      </c>
      <c r="W431" s="249">
        <f>IF(AND(J431=0,O431=0),0,(G431-L431)*tab!$G$45+(H431-M431)*tab!$H$45+(I431-N431)*tab!$I$45)</f>
        <v>0</v>
      </c>
      <c r="X431" s="249">
        <f t="shared" si="716"/>
        <v>0</v>
      </c>
      <c r="Y431" s="3"/>
      <c r="Z431" s="22"/>
    </row>
    <row r="432" spans="2:26" ht="12" customHeight="1" x14ac:dyDescent="0.2">
      <c r="B432" s="18"/>
      <c r="C432" s="1">
        <v>13</v>
      </c>
      <c r="D432" s="170">
        <f t="shared" ref="D432:E432" si="748">+D310</f>
        <v>0</v>
      </c>
      <c r="E432" s="171">
        <f t="shared" si="748"/>
        <v>0</v>
      </c>
      <c r="F432" s="43"/>
      <c r="G432" s="171">
        <f t="shared" ref="G432:I432" si="749">+G310</f>
        <v>0</v>
      </c>
      <c r="H432" s="171">
        <f t="shared" si="749"/>
        <v>0</v>
      </c>
      <c r="I432" s="171">
        <f t="shared" si="749"/>
        <v>0</v>
      </c>
      <c r="J432" s="62">
        <f t="shared" si="711"/>
        <v>0</v>
      </c>
      <c r="K432" s="42"/>
      <c r="L432" s="171">
        <f t="shared" ref="L432:N432" si="750">+L310</f>
        <v>0</v>
      </c>
      <c r="M432" s="171">
        <f t="shared" si="750"/>
        <v>0</v>
      </c>
      <c r="N432" s="171">
        <f t="shared" si="750"/>
        <v>0</v>
      </c>
      <c r="O432" s="62">
        <f t="shared" si="713"/>
        <v>0</v>
      </c>
      <c r="P432" s="42"/>
      <c r="Q432" s="172" t="str">
        <f t="shared" si="714"/>
        <v>ja</v>
      </c>
      <c r="R432" s="249">
        <f>IF(Q432="nee",0,(J432-O432)*(tab!$C$20*tab!$C$8+tab!$D$24))</f>
        <v>0</v>
      </c>
      <c r="S432" s="249">
        <f>IF(AND(J432=0,O432=0),0,(G432-L432)*tab!$E$31+(H432-M432)*tab!$F$31+(I432-N432)*tab!$G$31)</f>
        <v>0</v>
      </c>
      <c r="T432" s="249">
        <f t="shared" si="723"/>
        <v>0</v>
      </c>
      <c r="U432" s="172" t="str">
        <f t="shared" si="715"/>
        <v>ja</v>
      </c>
      <c r="V432" s="249">
        <f>IF(U432="nee",0,(J432-O432)*(tab!$C$45))</f>
        <v>0</v>
      </c>
      <c r="W432" s="249">
        <f>IF(AND(J432=0,O432=0),0,(G432-L432)*tab!$G$45+(H432-M432)*tab!$H$45+(I432-N432)*tab!$I$45)</f>
        <v>0</v>
      </c>
      <c r="X432" s="249">
        <f t="shared" si="716"/>
        <v>0</v>
      </c>
      <c r="Y432" s="3"/>
      <c r="Z432" s="22"/>
    </row>
    <row r="433" spans="2:26" ht="12" customHeight="1" x14ac:dyDescent="0.2">
      <c r="B433" s="18"/>
      <c r="C433" s="1">
        <v>14</v>
      </c>
      <c r="D433" s="170">
        <f t="shared" ref="D433:E433" si="751">+D311</f>
        <v>0</v>
      </c>
      <c r="E433" s="171">
        <f t="shared" si="751"/>
        <v>0</v>
      </c>
      <c r="F433" s="43"/>
      <c r="G433" s="171">
        <f t="shared" ref="G433:I433" si="752">+G311</f>
        <v>0</v>
      </c>
      <c r="H433" s="171">
        <f t="shared" si="752"/>
        <v>0</v>
      </c>
      <c r="I433" s="171">
        <f t="shared" si="752"/>
        <v>0</v>
      </c>
      <c r="J433" s="62">
        <f t="shared" si="711"/>
        <v>0</v>
      </c>
      <c r="K433" s="42"/>
      <c r="L433" s="171">
        <f t="shared" ref="L433:N433" si="753">+L311</f>
        <v>0</v>
      </c>
      <c r="M433" s="171">
        <f t="shared" si="753"/>
        <v>0</v>
      </c>
      <c r="N433" s="171">
        <f t="shared" si="753"/>
        <v>0</v>
      </c>
      <c r="O433" s="62">
        <f t="shared" si="713"/>
        <v>0</v>
      </c>
      <c r="P433" s="42"/>
      <c r="Q433" s="172" t="str">
        <f t="shared" si="714"/>
        <v>ja</v>
      </c>
      <c r="R433" s="249">
        <f>IF(Q433="nee",0,(J433-O433)*(tab!$C$20*tab!$C$8+tab!$D$24))</f>
        <v>0</v>
      </c>
      <c r="S433" s="249">
        <f>IF(AND(J433=0,O433=0),0,(G433-L433)*tab!$E$31+(H433-M433)*tab!$F$31+(I433-N433)*tab!$G$31)</f>
        <v>0</v>
      </c>
      <c r="T433" s="249">
        <f t="shared" si="723"/>
        <v>0</v>
      </c>
      <c r="U433" s="172" t="str">
        <f t="shared" si="715"/>
        <v>ja</v>
      </c>
      <c r="V433" s="249">
        <f>IF(U433="nee",0,(J433-O433)*(tab!$C$45))</f>
        <v>0</v>
      </c>
      <c r="W433" s="249">
        <f>IF(AND(J433=0,O433=0),0,(G433-L433)*tab!$G$45+(H433-M433)*tab!$H$45+(I433-N433)*tab!$I$45)</f>
        <v>0</v>
      </c>
      <c r="X433" s="249">
        <f t="shared" si="716"/>
        <v>0</v>
      </c>
      <c r="Y433" s="3"/>
      <c r="Z433" s="22"/>
    </row>
    <row r="434" spans="2:26" ht="12" customHeight="1" x14ac:dyDescent="0.2">
      <c r="B434" s="18"/>
      <c r="C434" s="1">
        <v>15</v>
      </c>
      <c r="D434" s="170">
        <f t="shared" ref="D434:E434" si="754">+D312</f>
        <v>0</v>
      </c>
      <c r="E434" s="171">
        <f t="shared" si="754"/>
        <v>0</v>
      </c>
      <c r="F434" s="43"/>
      <c r="G434" s="171">
        <f t="shared" ref="G434:I434" si="755">+G312</f>
        <v>0</v>
      </c>
      <c r="H434" s="171">
        <f t="shared" si="755"/>
        <v>0</v>
      </c>
      <c r="I434" s="171">
        <f t="shared" si="755"/>
        <v>0</v>
      </c>
      <c r="J434" s="62">
        <f t="shared" si="711"/>
        <v>0</v>
      </c>
      <c r="K434" s="42"/>
      <c r="L434" s="171">
        <f t="shared" ref="L434:N434" si="756">+L312</f>
        <v>0</v>
      </c>
      <c r="M434" s="171">
        <f t="shared" si="756"/>
        <v>0</v>
      </c>
      <c r="N434" s="171">
        <f t="shared" si="756"/>
        <v>0</v>
      </c>
      <c r="O434" s="62">
        <f t="shared" si="713"/>
        <v>0</v>
      </c>
      <c r="P434" s="42"/>
      <c r="Q434" s="172" t="str">
        <f t="shared" si="714"/>
        <v>ja</v>
      </c>
      <c r="R434" s="249">
        <f>IF(Q434="nee",0,(J434-O434)*(tab!$C$20*tab!$C$8+tab!$D$24))</f>
        <v>0</v>
      </c>
      <c r="S434" s="249">
        <f>IF(AND(J434=0,O434=0),0,(G434-L434)*tab!$E$31+(H434-M434)*tab!$F$31+(I434-N434)*tab!$G$31)</f>
        <v>0</v>
      </c>
      <c r="T434" s="249">
        <f t="shared" si="723"/>
        <v>0</v>
      </c>
      <c r="U434" s="172" t="str">
        <f t="shared" si="715"/>
        <v>ja</v>
      </c>
      <c r="V434" s="249">
        <f>IF(U434="nee",0,(J434-O434)*(tab!$C$45))</f>
        <v>0</v>
      </c>
      <c r="W434" s="249">
        <f>IF(AND(J434=0,O434=0),0,(G434-L434)*tab!$G$45+(H434-M434)*tab!$H$45+(I434-N434)*tab!$I$45)</f>
        <v>0</v>
      </c>
      <c r="X434" s="249">
        <f t="shared" si="716"/>
        <v>0</v>
      </c>
      <c r="Y434" s="3"/>
      <c r="Z434" s="22"/>
    </row>
    <row r="435" spans="2:26" ht="12" customHeight="1" x14ac:dyDescent="0.2">
      <c r="B435" s="18"/>
      <c r="C435" s="1">
        <v>16</v>
      </c>
      <c r="D435" s="170">
        <f t="shared" ref="D435:E435" si="757">+D313</f>
        <v>0</v>
      </c>
      <c r="E435" s="171">
        <f t="shared" si="757"/>
        <v>0</v>
      </c>
      <c r="F435" s="43"/>
      <c r="G435" s="171">
        <f t="shared" ref="G435:I435" si="758">+G313</f>
        <v>0</v>
      </c>
      <c r="H435" s="171">
        <f t="shared" si="758"/>
        <v>0</v>
      </c>
      <c r="I435" s="171">
        <f t="shared" si="758"/>
        <v>0</v>
      </c>
      <c r="J435" s="62">
        <f t="shared" si="711"/>
        <v>0</v>
      </c>
      <c r="K435" s="42"/>
      <c r="L435" s="171">
        <f t="shared" ref="L435:N435" si="759">+L313</f>
        <v>0</v>
      </c>
      <c r="M435" s="171">
        <f t="shared" si="759"/>
        <v>0</v>
      </c>
      <c r="N435" s="171">
        <f t="shared" si="759"/>
        <v>0</v>
      </c>
      <c r="O435" s="62">
        <f t="shared" si="713"/>
        <v>0</v>
      </c>
      <c r="P435" s="42"/>
      <c r="Q435" s="172" t="str">
        <f t="shared" si="714"/>
        <v>ja</v>
      </c>
      <c r="R435" s="249">
        <f>IF(Q435="nee",0,(J435-O435)*(tab!$C$20*tab!$C$8+tab!$D$24))</f>
        <v>0</v>
      </c>
      <c r="S435" s="249">
        <f>IF(AND(J435=0,O435=0),0,(G435-L435)*tab!$E$31+(H435-M435)*tab!$F$31+(I435-N435)*tab!$G$31)</f>
        <v>0</v>
      </c>
      <c r="T435" s="249">
        <f t="shared" si="723"/>
        <v>0</v>
      </c>
      <c r="U435" s="172" t="str">
        <f t="shared" si="715"/>
        <v>ja</v>
      </c>
      <c r="V435" s="249">
        <f>IF(U435="nee",0,(J435-O435)*(tab!$C$45))</f>
        <v>0</v>
      </c>
      <c r="W435" s="249">
        <f>IF(AND(J435=0,O435=0),0,(G435-L435)*tab!$G$45+(H435-M435)*tab!$H$45+(I435-N435)*tab!$I$45)</f>
        <v>0</v>
      </c>
      <c r="X435" s="249">
        <f t="shared" si="716"/>
        <v>0</v>
      </c>
      <c r="Y435" s="3"/>
      <c r="Z435" s="22"/>
    </row>
    <row r="436" spans="2:26" ht="12" customHeight="1" x14ac:dyDescent="0.2">
      <c r="B436" s="18"/>
      <c r="C436" s="1">
        <v>17</v>
      </c>
      <c r="D436" s="170">
        <f t="shared" ref="D436:E436" si="760">+D314</f>
        <v>0</v>
      </c>
      <c r="E436" s="171">
        <f t="shared" si="760"/>
        <v>0</v>
      </c>
      <c r="F436" s="43"/>
      <c r="G436" s="171">
        <f t="shared" ref="G436:I436" si="761">+G314</f>
        <v>0</v>
      </c>
      <c r="H436" s="171">
        <f t="shared" si="761"/>
        <v>0</v>
      </c>
      <c r="I436" s="171">
        <f t="shared" si="761"/>
        <v>0</v>
      </c>
      <c r="J436" s="62">
        <f t="shared" si="711"/>
        <v>0</v>
      </c>
      <c r="K436" s="42"/>
      <c r="L436" s="171">
        <f t="shared" ref="L436:N436" si="762">+L314</f>
        <v>0</v>
      </c>
      <c r="M436" s="171">
        <f t="shared" si="762"/>
        <v>0</v>
      </c>
      <c r="N436" s="171">
        <f t="shared" si="762"/>
        <v>0</v>
      </c>
      <c r="O436" s="62">
        <f t="shared" si="713"/>
        <v>0</v>
      </c>
      <c r="P436" s="42"/>
      <c r="Q436" s="172" t="str">
        <f t="shared" si="714"/>
        <v>ja</v>
      </c>
      <c r="R436" s="249">
        <f>IF(Q436="nee",0,(J436-O436)*(tab!$C$20*tab!$C$8+tab!$D$24))</f>
        <v>0</v>
      </c>
      <c r="S436" s="249">
        <f>IF(AND(J436=0,O436=0),0,(G436-L436)*tab!$E$31+(H436-M436)*tab!$F$31+(I436-N436)*tab!$G$31)</f>
        <v>0</v>
      </c>
      <c r="T436" s="249">
        <f t="shared" si="723"/>
        <v>0</v>
      </c>
      <c r="U436" s="172" t="str">
        <f t="shared" si="715"/>
        <v>ja</v>
      </c>
      <c r="V436" s="249">
        <f>IF(U436="nee",0,(J436-O436)*(tab!$C$45))</f>
        <v>0</v>
      </c>
      <c r="W436" s="249">
        <f>IF(AND(J436=0,O436=0),0,(G436-L436)*tab!$G$45+(H436-M436)*tab!$H$45+(I436-N436)*tab!$I$45)</f>
        <v>0</v>
      </c>
      <c r="X436" s="249">
        <f t="shared" si="716"/>
        <v>0</v>
      </c>
      <c r="Y436" s="3"/>
      <c r="Z436" s="22"/>
    </row>
    <row r="437" spans="2:26" ht="12" customHeight="1" x14ac:dyDescent="0.2">
      <c r="B437" s="18"/>
      <c r="C437" s="1">
        <v>18</v>
      </c>
      <c r="D437" s="170">
        <f t="shared" ref="D437:E437" si="763">+D315</f>
        <v>0</v>
      </c>
      <c r="E437" s="171">
        <f t="shared" si="763"/>
        <v>0</v>
      </c>
      <c r="F437" s="43"/>
      <c r="G437" s="171">
        <f t="shared" ref="G437:I437" si="764">+G315</f>
        <v>0</v>
      </c>
      <c r="H437" s="171">
        <f t="shared" si="764"/>
        <v>0</v>
      </c>
      <c r="I437" s="171">
        <f t="shared" si="764"/>
        <v>0</v>
      </c>
      <c r="J437" s="62">
        <f t="shared" si="711"/>
        <v>0</v>
      </c>
      <c r="K437" s="42"/>
      <c r="L437" s="171">
        <f t="shared" ref="L437:N437" si="765">+L315</f>
        <v>0</v>
      </c>
      <c r="M437" s="171">
        <f t="shared" si="765"/>
        <v>0</v>
      </c>
      <c r="N437" s="171">
        <f t="shared" si="765"/>
        <v>0</v>
      </c>
      <c r="O437" s="62">
        <f t="shared" si="713"/>
        <v>0</v>
      </c>
      <c r="P437" s="42"/>
      <c r="Q437" s="172" t="str">
        <f t="shared" si="714"/>
        <v>ja</v>
      </c>
      <c r="R437" s="249">
        <f>IF(Q437="nee",0,(J437-O437)*(tab!$C$20*tab!$C$8+tab!$D$24))</f>
        <v>0</v>
      </c>
      <c r="S437" s="249">
        <f>IF(AND(J437=0,O437=0),0,(G437-L437)*tab!$E$31+(H437-M437)*tab!$F$31+(I437-N437)*tab!$G$31)</f>
        <v>0</v>
      </c>
      <c r="T437" s="249">
        <f t="shared" si="723"/>
        <v>0</v>
      </c>
      <c r="U437" s="172" t="str">
        <f t="shared" si="715"/>
        <v>ja</v>
      </c>
      <c r="V437" s="249">
        <f>IF(U437="nee",0,(J437-O437)*(tab!$C$45))</f>
        <v>0</v>
      </c>
      <c r="W437" s="249">
        <f>IF(AND(J437=0,O437=0),0,(G437-L437)*tab!$G$45+(H437-M437)*tab!$H$45+(I437-N437)*tab!$I$45)</f>
        <v>0</v>
      </c>
      <c r="X437" s="249">
        <f t="shared" si="716"/>
        <v>0</v>
      </c>
      <c r="Y437" s="3"/>
      <c r="Z437" s="22"/>
    </row>
    <row r="438" spans="2:26" ht="12" customHeight="1" x14ac:dyDescent="0.2">
      <c r="B438" s="18"/>
      <c r="C438" s="1">
        <v>19</v>
      </c>
      <c r="D438" s="170">
        <f t="shared" ref="D438:E438" si="766">+D316</f>
        <v>0</v>
      </c>
      <c r="E438" s="171">
        <f t="shared" si="766"/>
        <v>0</v>
      </c>
      <c r="F438" s="43"/>
      <c r="G438" s="171">
        <f t="shared" ref="G438:I438" si="767">+G316</f>
        <v>0</v>
      </c>
      <c r="H438" s="171">
        <f t="shared" si="767"/>
        <v>0</v>
      </c>
      <c r="I438" s="171">
        <f t="shared" si="767"/>
        <v>0</v>
      </c>
      <c r="J438" s="62">
        <f t="shared" si="711"/>
        <v>0</v>
      </c>
      <c r="K438" s="42"/>
      <c r="L438" s="171">
        <f t="shared" ref="L438:N438" si="768">+L316</f>
        <v>0</v>
      </c>
      <c r="M438" s="171">
        <f t="shared" si="768"/>
        <v>0</v>
      </c>
      <c r="N438" s="171">
        <f t="shared" si="768"/>
        <v>0</v>
      </c>
      <c r="O438" s="62">
        <f t="shared" si="713"/>
        <v>0</v>
      </c>
      <c r="P438" s="42"/>
      <c r="Q438" s="172" t="str">
        <f t="shared" si="714"/>
        <v>ja</v>
      </c>
      <c r="R438" s="249">
        <f>IF(Q438="nee",0,(J438-O438)*(tab!$C$20*tab!$C$8+tab!$D$24))</f>
        <v>0</v>
      </c>
      <c r="S438" s="249">
        <f>IF(AND(J438=0,O438=0),0,(G438-L438)*tab!$E$31+(H438-M438)*tab!$F$31+(I438-N438)*tab!$G$31)</f>
        <v>0</v>
      </c>
      <c r="T438" s="249">
        <f t="shared" si="723"/>
        <v>0</v>
      </c>
      <c r="U438" s="172" t="str">
        <f t="shared" si="715"/>
        <v>ja</v>
      </c>
      <c r="V438" s="249">
        <f>IF(U438="nee",0,(J438-O438)*(tab!$C$45))</f>
        <v>0</v>
      </c>
      <c r="W438" s="249">
        <f>IF(AND(J438=0,O438=0),0,(G438-L438)*tab!$G$45+(H438-M438)*tab!$H$45+(I438-N438)*tab!$I$45)</f>
        <v>0</v>
      </c>
      <c r="X438" s="249">
        <f t="shared" si="716"/>
        <v>0</v>
      </c>
      <c r="Y438" s="3"/>
      <c r="Z438" s="22"/>
    </row>
    <row r="439" spans="2:26" ht="12" customHeight="1" x14ac:dyDescent="0.2">
      <c r="B439" s="18"/>
      <c r="C439" s="1">
        <v>20</v>
      </c>
      <c r="D439" s="170">
        <f t="shared" ref="D439:E439" si="769">+D317</f>
        <v>0</v>
      </c>
      <c r="E439" s="171">
        <f t="shared" si="769"/>
        <v>0</v>
      </c>
      <c r="F439" s="43"/>
      <c r="G439" s="171">
        <f t="shared" ref="G439:I439" si="770">+G317</f>
        <v>0</v>
      </c>
      <c r="H439" s="171">
        <f t="shared" si="770"/>
        <v>0</v>
      </c>
      <c r="I439" s="171">
        <f t="shared" si="770"/>
        <v>0</v>
      </c>
      <c r="J439" s="62">
        <f t="shared" si="711"/>
        <v>0</v>
      </c>
      <c r="K439" s="42"/>
      <c r="L439" s="171">
        <f t="shared" ref="L439:N439" si="771">+L317</f>
        <v>0</v>
      </c>
      <c r="M439" s="171">
        <f t="shared" si="771"/>
        <v>0</v>
      </c>
      <c r="N439" s="171">
        <f t="shared" si="771"/>
        <v>0</v>
      </c>
      <c r="O439" s="62">
        <f t="shared" si="713"/>
        <v>0</v>
      </c>
      <c r="P439" s="42"/>
      <c r="Q439" s="172" t="str">
        <f t="shared" si="714"/>
        <v>ja</v>
      </c>
      <c r="R439" s="249">
        <f>IF(Q439="nee",0,(J439-O439)*(tab!$C$20*tab!$C$8+tab!$D$24))</f>
        <v>0</v>
      </c>
      <c r="S439" s="249">
        <f>IF(AND(J439=0,O439=0),0,(G439-L439)*tab!$E$31+(H439-M439)*tab!$F$31+(I439-N439)*tab!$G$31)</f>
        <v>0</v>
      </c>
      <c r="T439" s="249">
        <f t="shared" si="723"/>
        <v>0</v>
      </c>
      <c r="U439" s="172" t="str">
        <f t="shared" si="715"/>
        <v>ja</v>
      </c>
      <c r="V439" s="249">
        <f>IF(U439="nee",0,(J439-O439)*(tab!$C$45))</f>
        <v>0</v>
      </c>
      <c r="W439" s="249">
        <f>IF(AND(J439=0,O439=0),0,(G439-L439)*tab!$G$45+(H439-M439)*tab!$H$45+(I439-N439)*tab!$I$45)</f>
        <v>0</v>
      </c>
      <c r="X439" s="249">
        <f t="shared" si="716"/>
        <v>0</v>
      </c>
      <c r="Y439" s="3"/>
      <c r="Z439" s="22"/>
    </row>
    <row r="440" spans="2:26" ht="12" customHeight="1" x14ac:dyDescent="0.2">
      <c r="B440" s="18"/>
      <c r="C440" s="1">
        <v>21</v>
      </c>
      <c r="D440" s="170">
        <f t="shared" ref="D440:E440" si="772">+D318</f>
        <v>0</v>
      </c>
      <c r="E440" s="171">
        <f t="shared" si="772"/>
        <v>0</v>
      </c>
      <c r="F440" s="43"/>
      <c r="G440" s="171">
        <f t="shared" ref="G440:I440" si="773">+G318</f>
        <v>0</v>
      </c>
      <c r="H440" s="171">
        <f t="shared" si="773"/>
        <v>0</v>
      </c>
      <c r="I440" s="171">
        <f t="shared" si="773"/>
        <v>0</v>
      </c>
      <c r="J440" s="62">
        <f t="shared" si="711"/>
        <v>0</v>
      </c>
      <c r="K440" s="42"/>
      <c r="L440" s="171">
        <f t="shared" ref="L440:N440" si="774">+L318</f>
        <v>0</v>
      </c>
      <c r="M440" s="171">
        <f t="shared" si="774"/>
        <v>0</v>
      </c>
      <c r="N440" s="171">
        <f t="shared" si="774"/>
        <v>0</v>
      </c>
      <c r="O440" s="62">
        <f t="shared" si="713"/>
        <v>0</v>
      </c>
      <c r="P440" s="42"/>
      <c r="Q440" s="172" t="str">
        <f t="shared" si="714"/>
        <v>ja</v>
      </c>
      <c r="R440" s="249">
        <f>IF(Q440="nee",0,(J440-O440)*(tab!$C$20*tab!$C$8+tab!$D$24))</f>
        <v>0</v>
      </c>
      <c r="S440" s="249">
        <f>IF(AND(J440=0,O440=0),0,(G440-L440)*tab!$E$31+(H440-M440)*tab!$F$31+(I440-N440)*tab!$G$31)</f>
        <v>0</v>
      </c>
      <c r="T440" s="249">
        <f t="shared" si="723"/>
        <v>0</v>
      </c>
      <c r="U440" s="172" t="str">
        <f t="shared" si="715"/>
        <v>ja</v>
      </c>
      <c r="V440" s="249">
        <f>IF(U440="nee",0,(J440-O440)*(tab!$C$45))</f>
        <v>0</v>
      </c>
      <c r="W440" s="249">
        <f>IF(AND(J440=0,O440=0),0,(G440-L440)*tab!$G$45+(H440-M440)*tab!$H$45+(I440-N440)*tab!$I$45)</f>
        <v>0</v>
      </c>
      <c r="X440" s="249">
        <f t="shared" si="716"/>
        <v>0</v>
      </c>
      <c r="Y440" s="3"/>
      <c r="Z440" s="22"/>
    </row>
    <row r="441" spans="2:26" ht="12" customHeight="1" x14ac:dyDescent="0.2">
      <c r="B441" s="18"/>
      <c r="C441" s="1">
        <v>22</v>
      </c>
      <c r="D441" s="170">
        <f t="shared" ref="D441:E441" si="775">+D319</f>
        <v>0</v>
      </c>
      <c r="E441" s="171">
        <f t="shared" si="775"/>
        <v>0</v>
      </c>
      <c r="F441" s="43"/>
      <c r="G441" s="171">
        <f t="shared" ref="G441:I441" si="776">+G319</f>
        <v>0</v>
      </c>
      <c r="H441" s="171">
        <f t="shared" si="776"/>
        <v>0</v>
      </c>
      <c r="I441" s="171">
        <f t="shared" si="776"/>
        <v>0</v>
      </c>
      <c r="J441" s="62">
        <f t="shared" si="711"/>
        <v>0</v>
      </c>
      <c r="K441" s="42"/>
      <c r="L441" s="171">
        <f t="shared" ref="L441:N441" si="777">+L319</f>
        <v>0</v>
      </c>
      <c r="M441" s="171">
        <f t="shared" si="777"/>
        <v>0</v>
      </c>
      <c r="N441" s="171">
        <f t="shared" si="777"/>
        <v>0</v>
      </c>
      <c r="O441" s="62">
        <f t="shared" si="713"/>
        <v>0</v>
      </c>
      <c r="P441" s="42"/>
      <c r="Q441" s="172" t="str">
        <f t="shared" si="714"/>
        <v>ja</v>
      </c>
      <c r="R441" s="249">
        <f>IF(Q441="nee",0,(J441-O441)*(tab!$C$20*tab!$C$8+tab!$D$24))</f>
        <v>0</v>
      </c>
      <c r="S441" s="249">
        <f>IF(AND(J441=0,O441=0),0,(G441-L441)*tab!$E$31+(H441-M441)*tab!$F$31+(I441-N441)*tab!$G$31)</f>
        <v>0</v>
      </c>
      <c r="T441" s="249">
        <f t="shared" si="723"/>
        <v>0</v>
      </c>
      <c r="U441" s="172" t="str">
        <f t="shared" si="715"/>
        <v>ja</v>
      </c>
      <c r="V441" s="249">
        <f>IF(U441="nee",0,(J441-O441)*(tab!$C$45))</f>
        <v>0</v>
      </c>
      <c r="W441" s="249">
        <f>IF(AND(J441=0,O441=0),0,(G441-L441)*tab!$G$45+(H441-M441)*tab!$H$45+(I441-N441)*tab!$I$45)</f>
        <v>0</v>
      </c>
      <c r="X441" s="249">
        <f t="shared" si="716"/>
        <v>0</v>
      </c>
      <c r="Y441" s="3"/>
      <c r="Z441" s="22"/>
    </row>
    <row r="442" spans="2:26" ht="12" customHeight="1" x14ac:dyDescent="0.2">
      <c r="B442" s="18"/>
      <c r="C442" s="1">
        <v>23</v>
      </c>
      <c r="D442" s="170">
        <f t="shared" ref="D442:E442" si="778">+D320</f>
        <v>0</v>
      </c>
      <c r="E442" s="171">
        <f t="shared" si="778"/>
        <v>0</v>
      </c>
      <c r="F442" s="43"/>
      <c r="G442" s="171">
        <f t="shared" ref="G442:I442" si="779">+G320</f>
        <v>0</v>
      </c>
      <c r="H442" s="171">
        <f t="shared" si="779"/>
        <v>0</v>
      </c>
      <c r="I442" s="171">
        <f t="shared" si="779"/>
        <v>0</v>
      </c>
      <c r="J442" s="62">
        <f t="shared" si="711"/>
        <v>0</v>
      </c>
      <c r="K442" s="42"/>
      <c r="L442" s="171">
        <f t="shared" ref="L442:N442" si="780">+L320</f>
        <v>0</v>
      </c>
      <c r="M442" s="171">
        <f t="shared" si="780"/>
        <v>0</v>
      </c>
      <c r="N442" s="171">
        <f t="shared" si="780"/>
        <v>0</v>
      </c>
      <c r="O442" s="62">
        <f t="shared" si="713"/>
        <v>0</v>
      </c>
      <c r="P442" s="42"/>
      <c r="Q442" s="172" t="str">
        <f t="shared" si="714"/>
        <v>ja</v>
      </c>
      <c r="R442" s="249">
        <f>IF(Q442="nee",0,(J442-O442)*(tab!$C$20*tab!$C$8+tab!$D$24))</f>
        <v>0</v>
      </c>
      <c r="S442" s="249">
        <f>IF(AND(J442=0,O442=0),0,(G442-L442)*tab!$E$31+(H442-M442)*tab!$F$31+(I442-N442)*tab!$G$31)</f>
        <v>0</v>
      </c>
      <c r="T442" s="249">
        <f t="shared" si="723"/>
        <v>0</v>
      </c>
      <c r="U442" s="172" t="str">
        <f t="shared" si="715"/>
        <v>ja</v>
      </c>
      <c r="V442" s="249">
        <f>IF(U442="nee",0,(J442-O442)*(tab!$C$45))</f>
        <v>0</v>
      </c>
      <c r="W442" s="249">
        <f>IF(AND(J442=0,O442=0),0,(G442-L442)*tab!$G$45+(H442-M442)*tab!$H$45+(I442-N442)*tab!$I$45)</f>
        <v>0</v>
      </c>
      <c r="X442" s="249">
        <f t="shared" si="716"/>
        <v>0</v>
      </c>
      <c r="Y442" s="3"/>
      <c r="Z442" s="22"/>
    </row>
    <row r="443" spans="2:26" ht="12" customHeight="1" x14ac:dyDescent="0.2">
      <c r="B443" s="18"/>
      <c r="C443" s="1">
        <v>24</v>
      </c>
      <c r="D443" s="170">
        <f t="shared" ref="D443:E443" si="781">+D321</f>
        <v>0</v>
      </c>
      <c r="E443" s="171">
        <f t="shared" si="781"/>
        <v>0</v>
      </c>
      <c r="F443" s="43"/>
      <c r="G443" s="171">
        <f t="shared" ref="G443:I443" si="782">+G321</f>
        <v>0</v>
      </c>
      <c r="H443" s="171">
        <f t="shared" si="782"/>
        <v>0</v>
      </c>
      <c r="I443" s="171">
        <f t="shared" si="782"/>
        <v>0</v>
      </c>
      <c r="J443" s="62">
        <f t="shared" si="711"/>
        <v>0</v>
      </c>
      <c r="K443" s="42"/>
      <c r="L443" s="171">
        <f t="shared" ref="L443:N443" si="783">+L321</f>
        <v>0</v>
      </c>
      <c r="M443" s="171">
        <f t="shared" si="783"/>
        <v>0</v>
      </c>
      <c r="N443" s="171">
        <f t="shared" si="783"/>
        <v>0</v>
      </c>
      <c r="O443" s="62">
        <f t="shared" si="713"/>
        <v>0</v>
      </c>
      <c r="P443" s="42"/>
      <c r="Q443" s="172" t="str">
        <f t="shared" si="714"/>
        <v>ja</v>
      </c>
      <c r="R443" s="249">
        <f>IF(Q443="nee",0,(J443-O443)*(tab!$C$20*tab!$C$8+tab!$D$24))</f>
        <v>0</v>
      </c>
      <c r="S443" s="249">
        <f>IF(AND(J443=0,O443=0),0,(G443-L443)*tab!$E$31+(H443-M443)*tab!$F$31+(I443-N443)*tab!$G$31)</f>
        <v>0</v>
      </c>
      <c r="T443" s="249">
        <f t="shared" si="723"/>
        <v>0</v>
      </c>
      <c r="U443" s="172" t="str">
        <f t="shared" si="715"/>
        <v>ja</v>
      </c>
      <c r="V443" s="249">
        <f>IF(U443="nee",0,(J443-O443)*(tab!$C$45))</f>
        <v>0</v>
      </c>
      <c r="W443" s="249">
        <f>IF(AND(J443=0,O443=0),0,(G443-L443)*tab!$G$45+(H443-M443)*tab!$H$45+(I443-N443)*tab!$I$45)</f>
        <v>0</v>
      </c>
      <c r="X443" s="249">
        <f t="shared" si="716"/>
        <v>0</v>
      </c>
      <c r="Y443" s="3"/>
      <c r="Z443" s="22"/>
    </row>
    <row r="444" spans="2:26" ht="12" customHeight="1" x14ac:dyDescent="0.2">
      <c r="B444" s="18"/>
      <c r="C444" s="1">
        <v>25</v>
      </c>
      <c r="D444" s="170">
        <f t="shared" ref="D444:E444" si="784">+D322</f>
        <v>0</v>
      </c>
      <c r="E444" s="171">
        <f t="shared" si="784"/>
        <v>0</v>
      </c>
      <c r="F444" s="43"/>
      <c r="G444" s="171">
        <f t="shared" ref="G444:I444" si="785">+G322</f>
        <v>0</v>
      </c>
      <c r="H444" s="171">
        <f t="shared" si="785"/>
        <v>0</v>
      </c>
      <c r="I444" s="171">
        <f t="shared" si="785"/>
        <v>0</v>
      </c>
      <c r="J444" s="62">
        <f t="shared" si="711"/>
        <v>0</v>
      </c>
      <c r="K444" s="42"/>
      <c r="L444" s="171">
        <f t="shared" ref="L444:N444" si="786">+L322</f>
        <v>0</v>
      </c>
      <c r="M444" s="171">
        <f t="shared" si="786"/>
        <v>0</v>
      </c>
      <c r="N444" s="171">
        <f t="shared" si="786"/>
        <v>0</v>
      </c>
      <c r="O444" s="62">
        <f t="shared" si="713"/>
        <v>0</v>
      </c>
      <c r="P444" s="42"/>
      <c r="Q444" s="172" t="str">
        <f t="shared" si="714"/>
        <v>ja</v>
      </c>
      <c r="R444" s="249">
        <f>IF(Q444="nee",0,(J444-O444)*(tab!$C$20*tab!$C$8+tab!$D$24))</f>
        <v>0</v>
      </c>
      <c r="S444" s="249">
        <f>IF(AND(J444=0,O444=0),0,(G444-L444)*tab!$E$31+(H444-M444)*tab!$F$31+(I444-N444)*tab!$G$31)</f>
        <v>0</v>
      </c>
      <c r="T444" s="249">
        <f t="shared" si="723"/>
        <v>0</v>
      </c>
      <c r="U444" s="172" t="str">
        <f t="shared" si="715"/>
        <v>ja</v>
      </c>
      <c r="V444" s="249">
        <f>IF(U444="nee",0,(J444-O444)*(tab!$C$45))</f>
        <v>0</v>
      </c>
      <c r="W444" s="249">
        <f>IF(AND(J444=0,O444=0),0,(G444-L444)*tab!$G$45+(H444-M444)*tab!$H$45+(I444-N444)*tab!$I$45)</f>
        <v>0</v>
      </c>
      <c r="X444" s="249">
        <f t="shared" si="716"/>
        <v>0</v>
      </c>
      <c r="Y444" s="3"/>
      <c r="Z444" s="22"/>
    </row>
    <row r="445" spans="2:26" ht="12" customHeight="1" x14ac:dyDescent="0.2">
      <c r="B445" s="18"/>
      <c r="C445" s="1">
        <v>26</v>
      </c>
      <c r="D445" s="170">
        <f t="shared" ref="D445:E445" si="787">+D323</f>
        <v>0</v>
      </c>
      <c r="E445" s="171">
        <f t="shared" si="787"/>
        <v>0</v>
      </c>
      <c r="F445" s="43"/>
      <c r="G445" s="171">
        <f t="shared" ref="G445:I445" si="788">+G323</f>
        <v>0</v>
      </c>
      <c r="H445" s="171">
        <f t="shared" si="788"/>
        <v>0</v>
      </c>
      <c r="I445" s="171">
        <f t="shared" si="788"/>
        <v>0</v>
      </c>
      <c r="J445" s="62">
        <f t="shared" si="711"/>
        <v>0</v>
      </c>
      <c r="K445" s="42"/>
      <c r="L445" s="171">
        <f t="shared" ref="L445:N445" si="789">+L323</f>
        <v>0</v>
      </c>
      <c r="M445" s="171">
        <f t="shared" si="789"/>
        <v>0</v>
      </c>
      <c r="N445" s="171">
        <f t="shared" si="789"/>
        <v>0</v>
      </c>
      <c r="O445" s="62">
        <f t="shared" si="713"/>
        <v>0</v>
      </c>
      <c r="P445" s="42"/>
      <c r="Q445" s="172" t="str">
        <f t="shared" si="714"/>
        <v>ja</v>
      </c>
      <c r="R445" s="249">
        <f>IF(Q445="nee",0,(J445-O445)*(tab!$C$20*tab!$C$8+tab!$D$24))</f>
        <v>0</v>
      </c>
      <c r="S445" s="249">
        <f>IF(AND(J445=0,O445=0),0,(G445-L445)*tab!$E$31+(H445-M445)*tab!$F$31+(I445-N445)*tab!$G$31)</f>
        <v>0</v>
      </c>
      <c r="T445" s="249">
        <f t="shared" si="723"/>
        <v>0</v>
      </c>
      <c r="U445" s="172" t="str">
        <f t="shared" si="715"/>
        <v>ja</v>
      </c>
      <c r="V445" s="249">
        <f>IF(U445="nee",0,(J445-O445)*(tab!$C$45))</f>
        <v>0</v>
      </c>
      <c r="W445" s="249">
        <f>IF(AND(J445=0,O445=0),0,(G445-L445)*tab!$G$45+(H445-M445)*tab!$H$45+(I445-N445)*tab!$I$45)</f>
        <v>0</v>
      </c>
      <c r="X445" s="249">
        <f t="shared" si="716"/>
        <v>0</v>
      </c>
      <c r="Y445" s="3"/>
      <c r="Z445" s="22"/>
    </row>
    <row r="446" spans="2:26" ht="12" customHeight="1" x14ac:dyDescent="0.2">
      <c r="B446" s="18"/>
      <c r="C446" s="1">
        <v>27</v>
      </c>
      <c r="D446" s="170">
        <f t="shared" ref="D446:E446" si="790">+D324</f>
        <v>0</v>
      </c>
      <c r="E446" s="171">
        <f t="shared" si="790"/>
        <v>0</v>
      </c>
      <c r="F446" s="43"/>
      <c r="G446" s="171">
        <f t="shared" ref="G446:I446" si="791">+G324</f>
        <v>0</v>
      </c>
      <c r="H446" s="171">
        <f t="shared" si="791"/>
        <v>0</v>
      </c>
      <c r="I446" s="171">
        <f t="shared" si="791"/>
        <v>0</v>
      </c>
      <c r="J446" s="62">
        <f t="shared" si="711"/>
        <v>0</v>
      </c>
      <c r="K446" s="42"/>
      <c r="L446" s="171">
        <f t="shared" ref="L446:N446" si="792">+L324</f>
        <v>0</v>
      </c>
      <c r="M446" s="171">
        <f t="shared" si="792"/>
        <v>0</v>
      </c>
      <c r="N446" s="171">
        <f t="shared" si="792"/>
        <v>0</v>
      </c>
      <c r="O446" s="62">
        <f t="shared" si="713"/>
        <v>0</v>
      </c>
      <c r="P446" s="42"/>
      <c r="Q446" s="172" t="str">
        <f t="shared" si="714"/>
        <v>ja</v>
      </c>
      <c r="R446" s="249">
        <f>IF(Q446="nee",0,(J446-O446)*(tab!$C$20*tab!$C$8+tab!$D$24))</f>
        <v>0</v>
      </c>
      <c r="S446" s="249">
        <f>IF(AND(J446=0,O446=0),0,(G446-L446)*tab!$E$31+(H446-M446)*tab!$F$31+(I446-N446)*tab!$G$31)</f>
        <v>0</v>
      </c>
      <c r="T446" s="249">
        <f t="shared" si="723"/>
        <v>0</v>
      </c>
      <c r="U446" s="172" t="str">
        <f t="shared" si="715"/>
        <v>ja</v>
      </c>
      <c r="V446" s="249">
        <f>IF(U446="nee",0,(J446-O446)*(tab!$C$45))</f>
        <v>0</v>
      </c>
      <c r="W446" s="249">
        <f>IF(AND(J446=0,O446=0),0,(G446-L446)*tab!$G$45+(H446-M446)*tab!$H$45+(I446-N446)*tab!$I$45)</f>
        <v>0</v>
      </c>
      <c r="X446" s="249">
        <f t="shared" si="716"/>
        <v>0</v>
      </c>
      <c r="Y446" s="3"/>
      <c r="Z446" s="22"/>
    </row>
    <row r="447" spans="2:26" ht="12" customHeight="1" x14ac:dyDescent="0.2">
      <c r="B447" s="18"/>
      <c r="C447" s="1">
        <v>28</v>
      </c>
      <c r="D447" s="170">
        <f t="shared" ref="D447:E447" si="793">+D325</f>
        <v>0</v>
      </c>
      <c r="E447" s="171">
        <f t="shared" si="793"/>
        <v>0</v>
      </c>
      <c r="F447" s="43"/>
      <c r="G447" s="171">
        <f t="shared" ref="G447:I447" si="794">+G325</f>
        <v>0</v>
      </c>
      <c r="H447" s="171">
        <f t="shared" si="794"/>
        <v>0</v>
      </c>
      <c r="I447" s="171">
        <f t="shared" si="794"/>
        <v>0</v>
      </c>
      <c r="J447" s="62">
        <f t="shared" si="711"/>
        <v>0</v>
      </c>
      <c r="K447" s="42"/>
      <c r="L447" s="171">
        <f t="shared" ref="L447:N447" si="795">+L325</f>
        <v>0</v>
      </c>
      <c r="M447" s="171">
        <f t="shared" si="795"/>
        <v>0</v>
      </c>
      <c r="N447" s="171">
        <f t="shared" si="795"/>
        <v>0</v>
      </c>
      <c r="O447" s="62">
        <f t="shared" si="713"/>
        <v>0</v>
      </c>
      <c r="P447" s="42"/>
      <c r="Q447" s="172" t="str">
        <f t="shared" si="714"/>
        <v>ja</v>
      </c>
      <c r="R447" s="249">
        <f>IF(Q447="nee",0,(J447-O447)*(tab!$C$20*tab!$C$8+tab!$D$24))</f>
        <v>0</v>
      </c>
      <c r="S447" s="249">
        <f>IF(AND(J447=0,O447=0),0,(G447-L447)*tab!$E$31+(H447-M447)*tab!$F$31+(I447-N447)*tab!$G$31)</f>
        <v>0</v>
      </c>
      <c r="T447" s="249">
        <f t="shared" si="723"/>
        <v>0</v>
      </c>
      <c r="U447" s="172" t="str">
        <f t="shared" si="715"/>
        <v>ja</v>
      </c>
      <c r="V447" s="249">
        <f>IF(U447="nee",0,(J447-O447)*(tab!$C$45))</f>
        <v>0</v>
      </c>
      <c r="W447" s="249">
        <f>IF(AND(J447=0,O447=0),0,(G447-L447)*tab!$G$45+(H447-M447)*tab!$H$45+(I447-N447)*tab!$I$45)</f>
        <v>0</v>
      </c>
      <c r="X447" s="249">
        <f t="shared" si="716"/>
        <v>0</v>
      </c>
      <c r="Y447" s="3"/>
      <c r="Z447" s="22"/>
    </row>
    <row r="448" spans="2:26" ht="12" customHeight="1" x14ac:dyDescent="0.2">
      <c r="B448" s="18"/>
      <c r="C448" s="1">
        <v>29</v>
      </c>
      <c r="D448" s="170">
        <f t="shared" ref="D448:E448" si="796">+D326</f>
        <v>0</v>
      </c>
      <c r="E448" s="171">
        <f t="shared" si="796"/>
        <v>0</v>
      </c>
      <c r="F448" s="43"/>
      <c r="G448" s="171">
        <f t="shared" ref="G448:I448" si="797">+G326</f>
        <v>0</v>
      </c>
      <c r="H448" s="171">
        <f t="shared" si="797"/>
        <v>0</v>
      </c>
      <c r="I448" s="171">
        <f t="shared" si="797"/>
        <v>0</v>
      </c>
      <c r="J448" s="62">
        <f t="shared" si="711"/>
        <v>0</v>
      </c>
      <c r="K448" s="42"/>
      <c r="L448" s="171">
        <f t="shared" ref="L448:N448" si="798">+L326</f>
        <v>0</v>
      </c>
      <c r="M448" s="171">
        <f t="shared" si="798"/>
        <v>0</v>
      </c>
      <c r="N448" s="171">
        <f t="shared" si="798"/>
        <v>0</v>
      </c>
      <c r="O448" s="62">
        <f t="shared" si="713"/>
        <v>0</v>
      </c>
      <c r="P448" s="42"/>
      <c r="Q448" s="172" t="str">
        <f t="shared" si="714"/>
        <v>ja</v>
      </c>
      <c r="R448" s="249">
        <f>IF(Q448="nee",0,(J448-O448)*(tab!$C$20*tab!$C$8+tab!$D$24))</f>
        <v>0</v>
      </c>
      <c r="S448" s="249">
        <f>IF(AND(J448=0,O448=0),0,(G448-L448)*tab!$E$31+(H448-M448)*tab!$F$31+(I448-N448)*tab!$G$31)</f>
        <v>0</v>
      </c>
      <c r="T448" s="249">
        <f t="shared" si="723"/>
        <v>0</v>
      </c>
      <c r="U448" s="172" t="str">
        <f t="shared" si="715"/>
        <v>ja</v>
      </c>
      <c r="V448" s="249">
        <f>IF(U448="nee",0,(J448-O448)*(tab!$C$45))</f>
        <v>0</v>
      </c>
      <c r="W448" s="249">
        <f>IF(AND(J448=0,O448=0),0,(G448-L448)*tab!$G$45+(H448-M448)*tab!$H$45+(I448-N448)*tab!$I$45)</f>
        <v>0</v>
      </c>
      <c r="X448" s="249">
        <f t="shared" si="716"/>
        <v>0</v>
      </c>
      <c r="Y448" s="3"/>
      <c r="Z448" s="22"/>
    </row>
    <row r="449" spans="2:26" ht="12" customHeight="1" x14ac:dyDescent="0.2">
      <c r="B449" s="18"/>
      <c r="C449" s="1">
        <v>30</v>
      </c>
      <c r="D449" s="170">
        <f t="shared" ref="D449:E449" si="799">+D327</f>
        <v>0</v>
      </c>
      <c r="E449" s="171">
        <f t="shared" si="799"/>
        <v>0</v>
      </c>
      <c r="F449" s="43"/>
      <c r="G449" s="171">
        <f t="shared" ref="G449:I449" si="800">+G327</f>
        <v>0</v>
      </c>
      <c r="H449" s="171">
        <f t="shared" si="800"/>
        <v>0</v>
      </c>
      <c r="I449" s="171">
        <f t="shared" si="800"/>
        <v>0</v>
      </c>
      <c r="J449" s="62">
        <f t="shared" si="711"/>
        <v>0</v>
      </c>
      <c r="K449" s="42"/>
      <c r="L449" s="171">
        <f t="shared" ref="L449:N449" si="801">+L327</f>
        <v>0</v>
      </c>
      <c r="M449" s="171">
        <f t="shared" si="801"/>
        <v>0</v>
      </c>
      <c r="N449" s="171">
        <f t="shared" si="801"/>
        <v>0</v>
      </c>
      <c r="O449" s="62">
        <f t="shared" si="713"/>
        <v>0</v>
      </c>
      <c r="P449" s="42"/>
      <c r="Q449" s="172" t="str">
        <f>+Q327</f>
        <v>ja</v>
      </c>
      <c r="R449" s="249">
        <f>IF(Q449="nee",0,(J449-O449)*(tab!$C$20*tab!$C$8+tab!$D$24))</f>
        <v>0</v>
      </c>
      <c r="S449" s="249">
        <f>IF(AND(J449=0,O449=0),0,(G449-L449)*tab!$E$31+(H449-M449)*tab!$F$31+(I449-N449)*tab!$G$31)</f>
        <v>0</v>
      </c>
      <c r="T449" s="249">
        <f t="shared" si="723"/>
        <v>0</v>
      </c>
      <c r="U449" s="172" t="str">
        <f>+U327</f>
        <v>ja</v>
      </c>
      <c r="V449" s="249">
        <f>IF(U449="nee",0,(J449-O449)*(tab!$C$45))</f>
        <v>0</v>
      </c>
      <c r="W449" s="249">
        <f>IF(AND(J449=0,O449=0),0,(G449-L449)*tab!$G$45+(H449-M449)*tab!$H$45+(I449-N449)*tab!$I$45)</f>
        <v>0</v>
      </c>
      <c r="X449" s="249">
        <f t="shared" si="716"/>
        <v>0</v>
      </c>
      <c r="Y449" s="3"/>
      <c r="Z449" s="22"/>
    </row>
    <row r="450" spans="2:26" ht="12.75" customHeight="1" x14ac:dyDescent="0.2">
      <c r="B450" s="73"/>
      <c r="C450" s="67"/>
      <c r="D450" s="78"/>
      <c r="E450" s="78"/>
      <c r="F450" s="93"/>
      <c r="G450" s="94">
        <f>SUM(G420:G445)</f>
        <v>18</v>
      </c>
      <c r="H450" s="94">
        <f>SUM(H420:H445)</f>
        <v>0</v>
      </c>
      <c r="I450" s="94">
        <f>SUM(I420:I445)</f>
        <v>0</v>
      </c>
      <c r="J450" s="94">
        <f>SUM(J420:J445)</f>
        <v>18</v>
      </c>
      <c r="K450" s="95"/>
      <c r="L450" s="94">
        <f>SUM(L420:L445)</f>
        <v>11</v>
      </c>
      <c r="M450" s="94">
        <f>SUM(M420:M445)</f>
        <v>0</v>
      </c>
      <c r="N450" s="94">
        <f>SUM(N420:N445)</f>
        <v>0</v>
      </c>
      <c r="O450" s="94">
        <f>SUM(O420:O445)</f>
        <v>11</v>
      </c>
      <c r="P450" s="95"/>
      <c r="Q450" s="95"/>
      <c r="R450" s="250"/>
      <c r="S450" s="250"/>
      <c r="T450" s="251">
        <f t="shared" ref="T450" si="802">SUM(T420:T449)</f>
        <v>83258.248898999998</v>
      </c>
      <c r="U450" s="95"/>
      <c r="V450" s="250"/>
      <c r="W450" s="250"/>
      <c r="X450" s="251">
        <f t="shared" ref="X450" si="803">SUM(X420:X449)</f>
        <v>9405.41</v>
      </c>
      <c r="Y450" s="70"/>
      <c r="Z450" s="71"/>
    </row>
    <row r="451" spans="2:26" ht="12" customHeight="1" x14ac:dyDescent="0.2">
      <c r="B451" s="18"/>
      <c r="C451" s="1"/>
      <c r="D451" s="38"/>
      <c r="E451" s="38"/>
      <c r="F451" s="45"/>
      <c r="G451" s="88"/>
      <c r="H451" s="88"/>
      <c r="I451" s="88"/>
      <c r="J451" s="47"/>
      <c r="K451" s="47"/>
      <c r="L451" s="88"/>
      <c r="M451" s="88"/>
      <c r="N451" s="88"/>
      <c r="O451" s="47"/>
      <c r="P451" s="47"/>
      <c r="Q451" s="47"/>
      <c r="R451" s="254"/>
      <c r="S451" s="254"/>
      <c r="T451" s="254"/>
      <c r="U451" s="47"/>
      <c r="V451" s="254"/>
      <c r="W451" s="254"/>
      <c r="X451" s="254"/>
      <c r="Y451" s="3"/>
      <c r="Z451" s="22"/>
    </row>
    <row r="452" spans="2:26" ht="12" customHeight="1" x14ac:dyDescent="0.2">
      <c r="B452" s="63"/>
      <c r="C452" s="196"/>
      <c r="D452" s="195" t="s">
        <v>66</v>
      </c>
      <c r="E452" s="25"/>
      <c r="F452" s="6"/>
      <c r="G452" s="178"/>
      <c r="H452" s="178"/>
      <c r="I452" s="178"/>
      <c r="J452" s="178"/>
      <c r="K452" s="178"/>
      <c r="L452" s="178"/>
      <c r="M452" s="178"/>
      <c r="N452" s="178"/>
      <c r="O452" s="178"/>
      <c r="P452" s="178"/>
      <c r="Q452" s="178"/>
      <c r="R452" s="252"/>
      <c r="S452" s="252"/>
      <c r="T452" s="252"/>
      <c r="U452" s="178"/>
      <c r="V452" s="252"/>
      <c r="W452" s="252"/>
      <c r="X452" s="252"/>
      <c r="Y452" s="6"/>
      <c r="Z452" s="64"/>
    </row>
    <row r="453" spans="2:26" ht="12" customHeight="1" x14ac:dyDescent="0.2">
      <c r="B453" s="18"/>
      <c r="C453" s="87"/>
      <c r="D453" s="38" t="s">
        <v>59</v>
      </c>
      <c r="E453" s="26"/>
      <c r="F453" s="25"/>
      <c r="G453" s="32" t="s">
        <v>109</v>
      </c>
      <c r="H453" s="28"/>
      <c r="I453" s="28"/>
      <c r="J453" s="28"/>
      <c r="K453" s="28"/>
      <c r="L453" s="32" t="s">
        <v>110</v>
      </c>
      <c r="M453" s="28"/>
      <c r="N453" s="28"/>
      <c r="O453" s="39"/>
      <c r="P453" s="39"/>
      <c r="Q453" s="40"/>
      <c r="R453" s="246" t="s">
        <v>60</v>
      </c>
      <c r="S453" s="246"/>
      <c r="T453" s="253" t="s">
        <v>61</v>
      </c>
      <c r="U453" s="74"/>
      <c r="V453" s="253"/>
      <c r="W453" s="253"/>
      <c r="X453" s="253"/>
      <c r="Y453" s="48"/>
      <c r="Z453" s="17"/>
    </row>
    <row r="454" spans="2:26" ht="12" customHeight="1" x14ac:dyDescent="0.2">
      <c r="B454" s="18"/>
      <c r="C454" s="1"/>
      <c r="D454" s="38" t="s">
        <v>62</v>
      </c>
      <c r="E454" s="32" t="s">
        <v>63</v>
      </c>
      <c r="F454" s="38"/>
      <c r="G454" s="42" t="s">
        <v>17</v>
      </c>
      <c r="H454" s="42" t="s">
        <v>18</v>
      </c>
      <c r="I454" s="42" t="s">
        <v>19</v>
      </c>
      <c r="J454" s="42" t="s">
        <v>64</v>
      </c>
      <c r="K454" s="42"/>
      <c r="L454" s="42" t="s">
        <v>17</v>
      </c>
      <c r="M454" s="42" t="s">
        <v>18</v>
      </c>
      <c r="N454" s="42" t="s">
        <v>19</v>
      </c>
      <c r="O454" s="42" t="s">
        <v>64</v>
      </c>
      <c r="P454" s="42"/>
      <c r="Q454" s="42"/>
      <c r="R454" s="244" t="s">
        <v>69</v>
      </c>
      <c r="S454" s="244" t="s">
        <v>70</v>
      </c>
      <c r="T454" s="248" t="s">
        <v>103</v>
      </c>
      <c r="U454" s="68"/>
      <c r="V454" s="248"/>
      <c r="W454" s="248"/>
      <c r="X454" s="248"/>
      <c r="Y454" s="3"/>
      <c r="Z454" s="22"/>
    </row>
    <row r="455" spans="2:26" ht="12" customHeight="1" x14ac:dyDescent="0.2">
      <c r="B455" s="18"/>
      <c r="C455" s="1">
        <v>1</v>
      </c>
      <c r="D455" s="170" t="str">
        <f>+D333</f>
        <v>A</v>
      </c>
      <c r="E455" s="171" t="str">
        <f>+E333</f>
        <v>VO5002</v>
      </c>
      <c r="F455" s="43"/>
      <c r="G455" s="171">
        <f>+G333</f>
        <v>1</v>
      </c>
      <c r="H455" s="171">
        <f t="shared" ref="H455:I455" si="804">+H333</f>
        <v>0</v>
      </c>
      <c r="I455" s="171">
        <f t="shared" si="804"/>
        <v>0</v>
      </c>
      <c r="J455" s="62">
        <f>SUM(G455:I455)</f>
        <v>1</v>
      </c>
      <c r="K455" s="42"/>
      <c r="L455" s="171">
        <f>+L333</f>
        <v>0</v>
      </c>
      <c r="M455" s="171">
        <f t="shared" ref="M455:N455" si="805">+M333</f>
        <v>0</v>
      </c>
      <c r="N455" s="171">
        <f t="shared" si="805"/>
        <v>0</v>
      </c>
      <c r="O455" s="62">
        <f>SUM(L455:N455)</f>
        <v>0</v>
      </c>
      <c r="P455" s="42"/>
      <c r="Q455" s="172" t="str">
        <f>+Q333</f>
        <v>ja</v>
      </c>
      <c r="R455" s="249">
        <f>IF(Q455="nee",0,(J455-O455)*(tab!$C$20*tab!$C$8+tab!$D$24))</f>
        <v>3935.6548849999999</v>
      </c>
      <c r="S455" s="249">
        <f>IF(AND(J455=0,O455=0),0,(G455-L455)*tab!$E$32+(H455-M455)*tab!$F$32+(I455-N455)*tab!$G$32)</f>
        <v>8852.670822</v>
      </c>
      <c r="T455" s="249">
        <f t="shared" ref="T455:T456" si="806">IF(SUM(R455:S455)&lt;0,0,SUM(R455:S455))</f>
        <v>12788.325707</v>
      </c>
      <c r="U455" s="172" t="str">
        <f>+U333</f>
        <v>ja</v>
      </c>
      <c r="V455" s="249">
        <f>IF(U455="nee",0,(J455-O455)*(tab!$C$46))</f>
        <v>1177.4100000000001</v>
      </c>
      <c r="W455" s="249">
        <f>IF(AND(J455=0,O455=0),0,(G455-L455)*tab!$G$46+(H455-M455)*tab!$H$46+(I455-N455)*tab!$I$46)</f>
        <v>575.27</v>
      </c>
      <c r="X455" s="249">
        <f>IF(SUM(V455:W455)&lt;0,0,SUM(V455:W455))</f>
        <v>1752.68</v>
      </c>
      <c r="Y455" s="3"/>
      <c r="Z455" s="22"/>
    </row>
    <row r="456" spans="2:26" ht="12" customHeight="1" x14ac:dyDescent="0.2">
      <c r="B456" s="18"/>
      <c r="C456" s="1">
        <v>2</v>
      </c>
      <c r="D456" s="170" t="str">
        <f t="shared" ref="D456:E456" si="807">+D334</f>
        <v xml:space="preserve">B </v>
      </c>
      <c r="E456" s="171" t="str">
        <f t="shared" si="807"/>
        <v>VO5301</v>
      </c>
      <c r="F456" s="43"/>
      <c r="G456" s="171">
        <f t="shared" ref="G456:I456" si="808">+G334</f>
        <v>12</v>
      </c>
      <c r="H456" s="171">
        <f t="shared" si="808"/>
        <v>0</v>
      </c>
      <c r="I456" s="171">
        <f t="shared" si="808"/>
        <v>0</v>
      </c>
      <c r="J456" s="62">
        <f t="shared" ref="J456:J466" si="809">SUM(G456:I456)</f>
        <v>12</v>
      </c>
      <c r="K456" s="42"/>
      <c r="L456" s="171">
        <f t="shared" ref="L456:N456" si="810">+L334</f>
        <v>4</v>
      </c>
      <c r="M456" s="171">
        <f t="shared" si="810"/>
        <v>0</v>
      </c>
      <c r="N456" s="171">
        <f t="shared" si="810"/>
        <v>0</v>
      </c>
      <c r="O456" s="62">
        <f t="shared" ref="O456:O484" si="811">SUM(L456:N456)</f>
        <v>4</v>
      </c>
      <c r="P456" s="42"/>
      <c r="Q456" s="172" t="str">
        <f t="shared" ref="Q456:Q484" si="812">+Q334</f>
        <v>ja</v>
      </c>
      <c r="R456" s="249">
        <f>IF(Q456="nee",0,(J456-O456)*(tab!$C$20*tab!$C$8+tab!$D$24))</f>
        <v>31485.239079999999</v>
      </c>
      <c r="S456" s="249">
        <f>IF(AND(J456=0,O456=0),0,(G456-L456)*tab!$E$32+(H456-M456)*tab!$F$32+(I456-N456)*tab!$G$32)</f>
        <v>70821.366576</v>
      </c>
      <c r="T456" s="249">
        <f t="shared" si="806"/>
        <v>102306.605656</v>
      </c>
      <c r="U456" s="172" t="str">
        <f t="shared" ref="U456:U484" si="813">+U334</f>
        <v>ja</v>
      </c>
      <c r="V456" s="249">
        <f>IF(U456="nee",0,(J456-O456)*(tab!$C$46))</f>
        <v>9419.2800000000007</v>
      </c>
      <c r="W456" s="249">
        <f>IF(AND(J456=0,O456=0),0,(G456-L456)*tab!$G$46+(H456-M456)*tab!$H$46+(I456-N456)*tab!$I$46)</f>
        <v>4602.16</v>
      </c>
      <c r="X456" s="249">
        <f t="shared" ref="X456:X484" si="814">IF(SUM(V456:W456)&lt;0,0,SUM(V456:W456))</f>
        <v>14021.44</v>
      </c>
      <c r="Y456" s="3"/>
      <c r="Z456" s="22"/>
    </row>
    <row r="457" spans="2:26" ht="12" customHeight="1" x14ac:dyDescent="0.2">
      <c r="B457" s="18"/>
      <c r="C457" s="1">
        <v>3</v>
      </c>
      <c r="D457" s="170" t="str">
        <f t="shared" ref="D457:E457" si="815">+D335</f>
        <v>C</v>
      </c>
      <c r="E457" s="171" t="str">
        <f t="shared" si="815"/>
        <v>VO5302</v>
      </c>
      <c r="F457" s="43"/>
      <c r="G457" s="171">
        <f t="shared" ref="G457:I457" si="816">+G335</f>
        <v>29</v>
      </c>
      <c r="H457" s="171">
        <f t="shared" si="816"/>
        <v>0</v>
      </c>
      <c r="I457" s="171">
        <f t="shared" si="816"/>
        <v>0</v>
      </c>
      <c r="J457" s="62">
        <f t="shared" si="809"/>
        <v>29</v>
      </c>
      <c r="K457" s="42"/>
      <c r="L457" s="171">
        <f t="shared" ref="L457:N457" si="817">+L335</f>
        <v>26</v>
      </c>
      <c r="M457" s="171">
        <f t="shared" si="817"/>
        <v>0</v>
      </c>
      <c r="N457" s="171">
        <f t="shared" si="817"/>
        <v>0</v>
      </c>
      <c r="O457" s="62">
        <f t="shared" si="811"/>
        <v>26</v>
      </c>
      <c r="P457" s="42"/>
      <c r="Q457" s="172" t="str">
        <f t="shared" si="812"/>
        <v>ja</v>
      </c>
      <c r="R457" s="249">
        <f>IF(Q457="nee",0,(J457-O457)*(tab!$C$20*tab!$C$8+tab!$D$24))</f>
        <v>11806.964655</v>
      </c>
      <c r="S457" s="249">
        <f>IF(AND(J457=0,O457=0),0,(G457-L457)*tab!$E$32+(H457-M457)*tab!$F$32+(I457-N457)*tab!$G$32)</f>
        <v>26558.012466</v>
      </c>
      <c r="T457" s="249">
        <f>IF(SUM(R457:S457)&lt;0,0,SUM(R457:S457))</f>
        <v>38364.977121000004</v>
      </c>
      <c r="U457" s="172" t="str">
        <f t="shared" si="813"/>
        <v>ja</v>
      </c>
      <c r="V457" s="249">
        <f>IF(U457="nee",0,(J457-O457)*(tab!$C$46))</f>
        <v>3532.2300000000005</v>
      </c>
      <c r="W457" s="249">
        <f>IF(AND(J457=0,O457=0),0,(G457-L457)*tab!$G$46+(H457-M457)*tab!$H$46+(I457-N457)*tab!$I$46)</f>
        <v>1725.81</v>
      </c>
      <c r="X457" s="249">
        <f t="shared" si="814"/>
        <v>5258.0400000000009</v>
      </c>
      <c r="Y457" s="3"/>
      <c r="Z457" s="22"/>
    </row>
    <row r="458" spans="2:26" ht="12" customHeight="1" x14ac:dyDescent="0.2">
      <c r="B458" s="18"/>
      <c r="C458" s="1">
        <v>4</v>
      </c>
      <c r="D458" s="170" t="str">
        <f t="shared" ref="D458:E458" si="818">+D336</f>
        <v>D</v>
      </c>
      <c r="E458" s="171" t="str">
        <f t="shared" si="818"/>
        <v>VO5303</v>
      </c>
      <c r="F458" s="43"/>
      <c r="G458" s="171">
        <f t="shared" ref="G458:I458" si="819">+G336</f>
        <v>1</v>
      </c>
      <c r="H458" s="171">
        <f t="shared" si="819"/>
        <v>0</v>
      </c>
      <c r="I458" s="171">
        <f t="shared" si="819"/>
        <v>0</v>
      </c>
      <c r="J458" s="62">
        <f t="shared" si="809"/>
        <v>1</v>
      </c>
      <c r="K458" s="42"/>
      <c r="L458" s="171">
        <f t="shared" ref="L458:N458" si="820">+L336</f>
        <v>0</v>
      </c>
      <c r="M458" s="171">
        <f t="shared" si="820"/>
        <v>0</v>
      </c>
      <c r="N458" s="171">
        <f t="shared" si="820"/>
        <v>0</v>
      </c>
      <c r="O458" s="62">
        <f t="shared" si="811"/>
        <v>0</v>
      </c>
      <c r="P458" s="42"/>
      <c r="Q458" s="172" t="str">
        <f t="shared" si="812"/>
        <v>ja</v>
      </c>
      <c r="R458" s="249">
        <f>IF(Q458="nee",0,(J458-O458)*(tab!$C$20*tab!$C$8+tab!$D$24))</f>
        <v>3935.6548849999999</v>
      </c>
      <c r="S458" s="249">
        <f>IF(AND(J458=0,O458=0),0,(G458-L458)*tab!$E$32+(H458-M458)*tab!$F$32+(I458-N458)*tab!$G$32)</f>
        <v>8852.670822</v>
      </c>
      <c r="T458" s="249">
        <f t="shared" ref="T458:T484" si="821">IF(SUM(R458:S458)&lt;0,0,SUM(R458:S458))</f>
        <v>12788.325707</v>
      </c>
      <c r="U458" s="172" t="str">
        <f t="shared" si="813"/>
        <v>ja</v>
      </c>
      <c r="V458" s="249">
        <f>IF(U458="nee",0,(J458-O458)*(tab!$C$46))</f>
        <v>1177.4100000000001</v>
      </c>
      <c r="W458" s="249">
        <f>IF(AND(J458=0,O458=0),0,(G458-L458)*tab!$G$46+(H458-M458)*tab!$H$46+(I458-N458)*tab!$I$46)</f>
        <v>575.27</v>
      </c>
      <c r="X458" s="249">
        <f t="shared" si="814"/>
        <v>1752.68</v>
      </c>
      <c r="Y458" s="3"/>
      <c r="Z458" s="22"/>
    </row>
    <row r="459" spans="2:26" ht="12" customHeight="1" x14ac:dyDescent="0.2">
      <c r="B459" s="18"/>
      <c r="C459" s="1">
        <v>5</v>
      </c>
      <c r="D459" s="170" t="str">
        <f t="shared" ref="D459:E459" si="822">+D337</f>
        <v>E</v>
      </c>
      <c r="E459" s="171" t="str">
        <f t="shared" si="822"/>
        <v>VO5305</v>
      </c>
      <c r="F459" s="43"/>
      <c r="G459" s="171">
        <f t="shared" ref="G459:I459" si="823">+G337</f>
        <v>0</v>
      </c>
      <c r="H459" s="171">
        <f t="shared" si="823"/>
        <v>0</v>
      </c>
      <c r="I459" s="171">
        <f t="shared" si="823"/>
        <v>0</v>
      </c>
      <c r="J459" s="62">
        <f t="shared" si="809"/>
        <v>0</v>
      </c>
      <c r="K459" s="42"/>
      <c r="L459" s="171">
        <f t="shared" ref="L459:N459" si="824">+L337</f>
        <v>0</v>
      </c>
      <c r="M459" s="171">
        <f t="shared" si="824"/>
        <v>0</v>
      </c>
      <c r="N459" s="171">
        <f t="shared" si="824"/>
        <v>0</v>
      </c>
      <c r="O459" s="62">
        <f t="shared" si="811"/>
        <v>0</v>
      </c>
      <c r="P459" s="42"/>
      <c r="Q459" s="172" t="str">
        <f t="shared" si="812"/>
        <v>ja</v>
      </c>
      <c r="R459" s="249">
        <f>IF(Q459="nee",0,(J459-O459)*(tab!$C$20*tab!$C$8+tab!$D$24))</f>
        <v>0</v>
      </c>
      <c r="S459" s="249">
        <f>IF(AND(J459=0,O459=0),0,(G459-L459)*tab!$E$32+(H459-M459)*tab!$F$32+(I459-N459)*tab!$G$32)</f>
        <v>0</v>
      </c>
      <c r="T459" s="249">
        <f t="shared" si="821"/>
        <v>0</v>
      </c>
      <c r="U459" s="172" t="str">
        <f t="shared" si="813"/>
        <v>ja</v>
      </c>
      <c r="V459" s="249">
        <f>IF(U459="nee",0,(J459-O459)*(tab!$C$46))</f>
        <v>0</v>
      </c>
      <c r="W459" s="249">
        <f>IF(AND(J459=0,O459=0),0,(G459-L459)*tab!$G$46+(H459-M459)*tab!$H$46+(I459-N459)*tab!$I$46)</f>
        <v>0</v>
      </c>
      <c r="X459" s="249">
        <f t="shared" si="814"/>
        <v>0</v>
      </c>
      <c r="Y459" s="3"/>
      <c r="Z459" s="22"/>
    </row>
    <row r="460" spans="2:26" ht="12" customHeight="1" x14ac:dyDescent="0.2">
      <c r="B460" s="18"/>
      <c r="C460" s="1">
        <v>6</v>
      </c>
      <c r="D460" s="170" t="str">
        <f t="shared" ref="D460:E460" si="825">+D338</f>
        <v>F</v>
      </c>
      <c r="E460" s="171" t="str">
        <f t="shared" si="825"/>
        <v>VO5307</v>
      </c>
      <c r="F460" s="43"/>
      <c r="G460" s="171">
        <f t="shared" ref="G460:I460" si="826">+G338</f>
        <v>1</v>
      </c>
      <c r="H460" s="171">
        <f t="shared" si="826"/>
        <v>0</v>
      </c>
      <c r="I460" s="171">
        <f t="shared" si="826"/>
        <v>0</v>
      </c>
      <c r="J460" s="62">
        <f t="shared" si="809"/>
        <v>1</v>
      </c>
      <c r="K460" s="42"/>
      <c r="L460" s="171">
        <f t="shared" ref="L460:N460" si="827">+L338</f>
        <v>0</v>
      </c>
      <c r="M460" s="171">
        <f t="shared" si="827"/>
        <v>0</v>
      </c>
      <c r="N460" s="171">
        <f t="shared" si="827"/>
        <v>0</v>
      </c>
      <c r="O460" s="62">
        <f t="shared" si="811"/>
        <v>0</v>
      </c>
      <c r="P460" s="42"/>
      <c r="Q460" s="172" t="str">
        <f t="shared" si="812"/>
        <v>ja</v>
      </c>
      <c r="R460" s="249">
        <f>IF(Q460="nee",0,(J460-O460)*(tab!$C$20*tab!$C$8+tab!$D$24))</f>
        <v>3935.6548849999999</v>
      </c>
      <c r="S460" s="249">
        <f>IF(AND(J460=0,O460=0),0,(G460-L460)*tab!$E$32+(H460-M460)*tab!$F$32+(I460-N460)*tab!$G$32)</f>
        <v>8852.670822</v>
      </c>
      <c r="T460" s="249">
        <f t="shared" si="821"/>
        <v>12788.325707</v>
      </c>
      <c r="U460" s="172" t="str">
        <f t="shared" si="813"/>
        <v>ja</v>
      </c>
      <c r="V460" s="249">
        <f>IF(U460="nee",0,(J460-O460)*(tab!$C$46))</f>
        <v>1177.4100000000001</v>
      </c>
      <c r="W460" s="249">
        <f>IF(AND(J460=0,O460=0),0,(G460-L460)*tab!$G$46+(H460-M460)*tab!$H$46+(I460-N460)*tab!$I$46)</f>
        <v>575.27</v>
      </c>
      <c r="X460" s="249">
        <f t="shared" si="814"/>
        <v>1752.68</v>
      </c>
      <c r="Y460" s="3"/>
      <c r="Z460" s="22"/>
    </row>
    <row r="461" spans="2:26" ht="12" customHeight="1" x14ac:dyDescent="0.2">
      <c r="B461" s="18"/>
      <c r="C461" s="1">
        <v>7</v>
      </c>
      <c r="D461" s="170" t="str">
        <f t="shared" ref="D461:E461" si="828">+D339</f>
        <v xml:space="preserve">G </v>
      </c>
      <c r="E461" s="171" t="str">
        <f t="shared" si="828"/>
        <v>VO5502</v>
      </c>
      <c r="F461" s="43"/>
      <c r="G461" s="171">
        <f t="shared" ref="G461:I461" si="829">+G339</f>
        <v>1</v>
      </c>
      <c r="H461" s="171">
        <f t="shared" si="829"/>
        <v>0</v>
      </c>
      <c r="I461" s="171">
        <f t="shared" si="829"/>
        <v>0</v>
      </c>
      <c r="J461" s="62">
        <f t="shared" si="809"/>
        <v>1</v>
      </c>
      <c r="K461" s="42"/>
      <c r="L461" s="171">
        <f t="shared" ref="L461:N461" si="830">+L339</f>
        <v>1</v>
      </c>
      <c r="M461" s="171">
        <f t="shared" si="830"/>
        <v>0</v>
      </c>
      <c r="N461" s="171">
        <f t="shared" si="830"/>
        <v>0</v>
      </c>
      <c r="O461" s="62">
        <f t="shared" si="811"/>
        <v>1</v>
      </c>
      <c r="P461" s="42"/>
      <c r="Q461" s="172" t="str">
        <f t="shared" si="812"/>
        <v>ja</v>
      </c>
      <c r="R461" s="249">
        <f>IF(Q461="nee",0,(J461-O461)*(tab!$C$20*tab!$C$8+tab!$D$24))</f>
        <v>0</v>
      </c>
      <c r="S461" s="249">
        <f>IF(AND(J461=0,O461=0),0,(G461-L461)*tab!$E$32+(H461-M461)*tab!$F$32+(I461-N461)*tab!$G$32)</f>
        <v>0</v>
      </c>
      <c r="T461" s="249">
        <f t="shared" si="821"/>
        <v>0</v>
      </c>
      <c r="U461" s="172" t="str">
        <f t="shared" si="813"/>
        <v>ja</v>
      </c>
      <c r="V461" s="249">
        <f>IF(U461="nee",0,(J461-O461)*(tab!$C$46))</f>
        <v>0</v>
      </c>
      <c r="W461" s="249">
        <f>IF(AND(J461=0,O461=0),0,(G461-L461)*tab!$G$46+(H461-M461)*tab!$H$46+(I461-N461)*tab!$I$46)</f>
        <v>0</v>
      </c>
      <c r="X461" s="249">
        <f t="shared" si="814"/>
        <v>0</v>
      </c>
      <c r="Y461" s="3"/>
      <c r="Z461" s="22"/>
    </row>
    <row r="462" spans="2:26" ht="12" customHeight="1" x14ac:dyDescent="0.2">
      <c r="B462" s="18"/>
      <c r="C462" s="1">
        <v>8</v>
      </c>
      <c r="D462" s="170" t="str">
        <f t="shared" ref="D462:E462" si="831">+D340</f>
        <v xml:space="preserve">H </v>
      </c>
      <c r="E462" s="171" t="str">
        <f t="shared" si="831"/>
        <v>VO5507</v>
      </c>
      <c r="F462" s="43"/>
      <c r="G462" s="171">
        <f t="shared" ref="G462:I462" si="832">+G340</f>
        <v>0</v>
      </c>
      <c r="H462" s="171">
        <f t="shared" si="832"/>
        <v>0</v>
      </c>
      <c r="I462" s="171">
        <f t="shared" si="832"/>
        <v>0</v>
      </c>
      <c r="J462" s="62">
        <f t="shared" si="809"/>
        <v>0</v>
      </c>
      <c r="K462" s="42"/>
      <c r="L462" s="171">
        <f t="shared" ref="L462:N462" si="833">+L340</f>
        <v>1</v>
      </c>
      <c r="M462" s="171">
        <f t="shared" si="833"/>
        <v>0</v>
      </c>
      <c r="N462" s="171">
        <f t="shared" si="833"/>
        <v>0</v>
      </c>
      <c r="O462" s="62">
        <f t="shared" si="811"/>
        <v>1</v>
      </c>
      <c r="P462" s="42"/>
      <c r="Q462" s="172" t="str">
        <f t="shared" si="812"/>
        <v>ja</v>
      </c>
      <c r="R462" s="249">
        <f>IF(Q462="nee",0,(J462-O462)*(tab!$C$20*tab!$C$8+tab!$D$24))</f>
        <v>-3935.6548849999999</v>
      </c>
      <c r="S462" s="249">
        <f>IF(AND(J462=0,O462=0),0,(G462-L462)*tab!$E$32+(H462-M462)*tab!$F$32+(I462-N462)*tab!$G$32)</f>
        <v>-8852.670822</v>
      </c>
      <c r="T462" s="249">
        <f t="shared" si="821"/>
        <v>0</v>
      </c>
      <c r="U462" s="172" t="str">
        <f t="shared" si="813"/>
        <v>ja</v>
      </c>
      <c r="V462" s="249">
        <f>IF(U462="nee",0,(J462-O462)*(tab!$C$46))</f>
        <v>-1177.4100000000001</v>
      </c>
      <c r="W462" s="249">
        <f>IF(AND(J462=0,O462=0),0,(G462-L462)*tab!$G$46+(H462-M462)*tab!$H$46+(I462-N462)*tab!$I$46)</f>
        <v>-575.27</v>
      </c>
      <c r="X462" s="249">
        <f t="shared" si="814"/>
        <v>0</v>
      </c>
      <c r="Y462" s="3"/>
      <c r="Z462" s="22"/>
    </row>
    <row r="463" spans="2:26" ht="12" customHeight="1" x14ac:dyDescent="0.2">
      <c r="B463" s="18"/>
      <c r="C463" s="1">
        <v>9</v>
      </c>
      <c r="D463" s="170" t="str">
        <f t="shared" ref="D463:E463" si="834">+D341</f>
        <v>I</v>
      </c>
      <c r="E463" s="171" t="str">
        <f t="shared" si="834"/>
        <v>VO5705</v>
      </c>
      <c r="F463" s="43"/>
      <c r="G463" s="171">
        <f t="shared" ref="G463:I463" si="835">+G341</f>
        <v>0</v>
      </c>
      <c r="H463" s="171">
        <f t="shared" si="835"/>
        <v>0</v>
      </c>
      <c r="I463" s="171">
        <f t="shared" si="835"/>
        <v>0</v>
      </c>
      <c r="J463" s="62">
        <f t="shared" si="809"/>
        <v>0</v>
      </c>
      <c r="K463" s="42"/>
      <c r="L463" s="171">
        <f t="shared" ref="L463:N463" si="836">+L341</f>
        <v>0</v>
      </c>
      <c r="M463" s="171">
        <f t="shared" si="836"/>
        <v>0</v>
      </c>
      <c r="N463" s="171">
        <f t="shared" si="836"/>
        <v>0</v>
      </c>
      <c r="O463" s="62">
        <f t="shared" si="811"/>
        <v>0</v>
      </c>
      <c r="P463" s="42"/>
      <c r="Q463" s="172" t="str">
        <f t="shared" si="812"/>
        <v>ja</v>
      </c>
      <c r="R463" s="249">
        <f>IF(Q463="nee",0,(J463-O463)*(tab!$C$20*tab!$C$8+tab!$D$24))</f>
        <v>0</v>
      </c>
      <c r="S463" s="249">
        <f>IF(AND(J463=0,O463=0),0,(G463-L463)*tab!$E$32+(H463-M463)*tab!$F$32+(I463-N463)*tab!$G$32)</f>
        <v>0</v>
      </c>
      <c r="T463" s="249">
        <f t="shared" si="821"/>
        <v>0</v>
      </c>
      <c r="U463" s="172" t="str">
        <f t="shared" si="813"/>
        <v>ja</v>
      </c>
      <c r="V463" s="249">
        <f>IF(U463="nee",0,(J463-O463)*(tab!$C$46))</f>
        <v>0</v>
      </c>
      <c r="W463" s="249">
        <f>IF(AND(J463=0,O463=0),0,(G463-L463)*tab!$G$46+(H463-M463)*tab!$H$46+(I463-N463)*tab!$I$46)</f>
        <v>0</v>
      </c>
      <c r="X463" s="249">
        <f t="shared" si="814"/>
        <v>0</v>
      </c>
      <c r="Y463" s="3"/>
      <c r="Z463" s="22"/>
    </row>
    <row r="464" spans="2:26" ht="12" customHeight="1" x14ac:dyDescent="0.2">
      <c r="B464" s="18"/>
      <c r="C464" s="1">
        <v>10</v>
      </c>
      <c r="D464" s="170">
        <f t="shared" ref="D464:E464" si="837">+D342</f>
        <v>0</v>
      </c>
      <c r="E464" s="171">
        <f t="shared" si="837"/>
        <v>0</v>
      </c>
      <c r="F464" s="43"/>
      <c r="G464" s="171">
        <f t="shared" ref="G464:I464" si="838">+G342</f>
        <v>0</v>
      </c>
      <c r="H464" s="171">
        <f t="shared" si="838"/>
        <v>0</v>
      </c>
      <c r="I464" s="171">
        <f t="shared" si="838"/>
        <v>0</v>
      </c>
      <c r="J464" s="62">
        <f t="shared" si="809"/>
        <v>0</v>
      </c>
      <c r="K464" s="42"/>
      <c r="L464" s="171">
        <f t="shared" ref="L464:N464" si="839">+L342</f>
        <v>0</v>
      </c>
      <c r="M464" s="171">
        <f t="shared" si="839"/>
        <v>0</v>
      </c>
      <c r="N464" s="171">
        <f t="shared" si="839"/>
        <v>0</v>
      </c>
      <c r="O464" s="62">
        <f t="shared" si="811"/>
        <v>0</v>
      </c>
      <c r="P464" s="42"/>
      <c r="Q464" s="172" t="str">
        <f t="shared" si="812"/>
        <v>ja</v>
      </c>
      <c r="R464" s="249">
        <f>IF(Q464="nee",0,(J464-O464)*(tab!$C$20*tab!$C$8+tab!$D$24))</f>
        <v>0</v>
      </c>
      <c r="S464" s="249">
        <f>IF(AND(J464=0,O464=0),0,(G464-L464)*tab!$E$32+(H464-M464)*tab!$F$32+(I464-N464)*tab!$G$32)</f>
        <v>0</v>
      </c>
      <c r="T464" s="249">
        <f t="shared" si="821"/>
        <v>0</v>
      </c>
      <c r="U464" s="172" t="str">
        <f t="shared" si="813"/>
        <v>ja</v>
      </c>
      <c r="V464" s="249">
        <f>IF(U464="nee",0,(J464-O464)*(tab!$C$46))</f>
        <v>0</v>
      </c>
      <c r="W464" s="249">
        <f>IF(AND(J464=0,O464=0),0,(G464-L464)*tab!$G$46+(H464-M464)*tab!$H$46+(I464-N464)*tab!$I$46)</f>
        <v>0</v>
      </c>
      <c r="X464" s="249">
        <f t="shared" si="814"/>
        <v>0</v>
      </c>
      <c r="Y464" s="3"/>
      <c r="Z464" s="22"/>
    </row>
    <row r="465" spans="2:26" ht="12" customHeight="1" x14ac:dyDescent="0.2">
      <c r="B465" s="18"/>
      <c r="C465" s="1">
        <v>11</v>
      </c>
      <c r="D465" s="170">
        <f t="shared" ref="D465:E465" si="840">+D343</f>
        <v>0</v>
      </c>
      <c r="E465" s="171">
        <f t="shared" si="840"/>
        <v>0</v>
      </c>
      <c r="F465" s="43"/>
      <c r="G465" s="171">
        <f t="shared" ref="G465:I465" si="841">+G343</f>
        <v>0</v>
      </c>
      <c r="H465" s="171">
        <f t="shared" si="841"/>
        <v>0</v>
      </c>
      <c r="I465" s="171">
        <f t="shared" si="841"/>
        <v>0</v>
      </c>
      <c r="J465" s="62">
        <f t="shared" si="809"/>
        <v>0</v>
      </c>
      <c r="K465" s="42"/>
      <c r="L465" s="171">
        <f t="shared" ref="L465:N465" si="842">+L343</f>
        <v>0</v>
      </c>
      <c r="M465" s="171">
        <f t="shared" si="842"/>
        <v>0</v>
      </c>
      <c r="N465" s="171">
        <f t="shared" si="842"/>
        <v>0</v>
      </c>
      <c r="O465" s="62">
        <f t="shared" si="811"/>
        <v>0</v>
      </c>
      <c r="P465" s="42"/>
      <c r="Q465" s="172" t="str">
        <f t="shared" si="812"/>
        <v>ja</v>
      </c>
      <c r="R465" s="249">
        <f>IF(Q465="nee",0,(J465-O465)*(tab!$C$20*tab!$C$8+tab!$D$24))</f>
        <v>0</v>
      </c>
      <c r="S465" s="249">
        <f>IF(AND(J465=0,O465=0),0,(G465-L465)*tab!$E$32+(H465-M465)*tab!$F$32+(I465-N465)*tab!$G$32)</f>
        <v>0</v>
      </c>
      <c r="T465" s="249">
        <f t="shared" si="821"/>
        <v>0</v>
      </c>
      <c r="U465" s="172" t="str">
        <f t="shared" si="813"/>
        <v>ja</v>
      </c>
      <c r="V465" s="249">
        <f>IF(U465="nee",0,(J465-O465)*(tab!$C$46))</f>
        <v>0</v>
      </c>
      <c r="W465" s="249">
        <f>IF(AND(J465=0,O465=0),0,(G465-L465)*tab!$G$46+(H465-M465)*tab!$H$46+(I465-N465)*tab!$I$46)</f>
        <v>0</v>
      </c>
      <c r="X465" s="249">
        <f t="shared" si="814"/>
        <v>0</v>
      </c>
      <c r="Y465" s="3"/>
      <c r="Z465" s="22"/>
    </row>
    <row r="466" spans="2:26" ht="12" customHeight="1" x14ac:dyDescent="0.2">
      <c r="B466" s="18"/>
      <c r="C466" s="1">
        <v>12</v>
      </c>
      <c r="D466" s="170">
        <f t="shared" ref="D466:E466" si="843">+D344</f>
        <v>0</v>
      </c>
      <c r="E466" s="171">
        <f t="shared" si="843"/>
        <v>0</v>
      </c>
      <c r="F466" s="43"/>
      <c r="G466" s="171">
        <f t="shared" ref="G466:I466" si="844">+G344</f>
        <v>0</v>
      </c>
      <c r="H466" s="171">
        <f t="shared" si="844"/>
        <v>0</v>
      </c>
      <c r="I466" s="171">
        <f t="shared" si="844"/>
        <v>0</v>
      </c>
      <c r="J466" s="62">
        <f t="shared" si="809"/>
        <v>0</v>
      </c>
      <c r="K466" s="42"/>
      <c r="L466" s="171">
        <f t="shared" ref="L466:N466" si="845">+L344</f>
        <v>0</v>
      </c>
      <c r="M466" s="171">
        <f t="shared" si="845"/>
        <v>0</v>
      </c>
      <c r="N466" s="171">
        <f t="shared" si="845"/>
        <v>0</v>
      </c>
      <c r="O466" s="62">
        <f t="shared" si="811"/>
        <v>0</v>
      </c>
      <c r="P466" s="42"/>
      <c r="Q466" s="172" t="str">
        <f t="shared" si="812"/>
        <v>ja</v>
      </c>
      <c r="R466" s="249">
        <f>IF(Q466="nee",0,(J466-O466)*(tab!$C$20*tab!$C$8+tab!$D$24))</f>
        <v>0</v>
      </c>
      <c r="S466" s="249">
        <f>IF(AND(J466=0,O466=0),0,(G466-L466)*tab!$E$32+(H466-M466)*tab!$F$32+(I466-N466)*tab!$G$32)</f>
        <v>0</v>
      </c>
      <c r="T466" s="249">
        <f t="shared" si="821"/>
        <v>0</v>
      </c>
      <c r="U466" s="172" t="str">
        <f t="shared" si="813"/>
        <v>ja</v>
      </c>
      <c r="V466" s="249">
        <f>IF(U466="nee",0,(J466-O466)*(tab!$C$46))</f>
        <v>0</v>
      </c>
      <c r="W466" s="249">
        <f>IF(AND(J466=0,O466=0),0,(G466-L466)*tab!$G$46+(H466-M466)*tab!$H$46+(I466-N466)*tab!$I$46)</f>
        <v>0</v>
      </c>
      <c r="X466" s="249">
        <f t="shared" si="814"/>
        <v>0</v>
      </c>
      <c r="Y466" s="3"/>
      <c r="Z466" s="22"/>
    </row>
    <row r="467" spans="2:26" ht="12" customHeight="1" x14ac:dyDescent="0.2">
      <c r="B467" s="18"/>
      <c r="C467" s="1">
        <v>13</v>
      </c>
      <c r="D467" s="170">
        <f t="shared" ref="D467:E467" si="846">+D345</f>
        <v>0</v>
      </c>
      <c r="E467" s="171">
        <f t="shared" si="846"/>
        <v>0</v>
      </c>
      <c r="F467" s="43"/>
      <c r="G467" s="171">
        <f t="shared" ref="G467:I467" si="847">+G345</f>
        <v>0</v>
      </c>
      <c r="H467" s="171">
        <f t="shared" si="847"/>
        <v>0</v>
      </c>
      <c r="I467" s="171">
        <f t="shared" si="847"/>
        <v>0</v>
      </c>
      <c r="J467" s="62">
        <f t="shared" ref="J467:J484" si="848">SUM(G467:I467)</f>
        <v>0</v>
      </c>
      <c r="K467" s="42"/>
      <c r="L467" s="171">
        <f t="shared" ref="L467:N467" si="849">+L345</f>
        <v>0</v>
      </c>
      <c r="M467" s="171">
        <f t="shared" si="849"/>
        <v>0</v>
      </c>
      <c r="N467" s="171">
        <f t="shared" si="849"/>
        <v>0</v>
      </c>
      <c r="O467" s="62">
        <f t="shared" si="811"/>
        <v>0</v>
      </c>
      <c r="P467" s="42"/>
      <c r="Q467" s="172" t="str">
        <f t="shared" si="812"/>
        <v>ja</v>
      </c>
      <c r="R467" s="249">
        <f>IF(Q467="nee",0,(J467-O467)*(tab!$C$20*tab!$C$8+tab!$D$24))</f>
        <v>0</v>
      </c>
      <c r="S467" s="249">
        <f>IF(AND(J467=0,O467=0),0,(G467-L467)*tab!$E$32+(H467-M467)*tab!$F$32+(I467-N467)*tab!$G$32)</f>
        <v>0</v>
      </c>
      <c r="T467" s="249">
        <f t="shared" si="821"/>
        <v>0</v>
      </c>
      <c r="U467" s="172" t="str">
        <f t="shared" si="813"/>
        <v>ja</v>
      </c>
      <c r="V467" s="249">
        <f>IF(U467="nee",0,(J467-O467)*(tab!$C$46))</f>
        <v>0</v>
      </c>
      <c r="W467" s="249">
        <f>IF(AND(J467=0,O467=0),0,(G467-L467)*tab!$G$46+(H467-M467)*tab!$H$46+(I467-N467)*tab!$I$46)</f>
        <v>0</v>
      </c>
      <c r="X467" s="249">
        <f t="shared" si="814"/>
        <v>0</v>
      </c>
      <c r="Y467" s="3"/>
      <c r="Z467" s="22"/>
    </row>
    <row r="468" spans="2:26" ht="12" customHeight="1" x14ac:dyDescent="0.2">
      <c r="B468" s="18"/>
      <c r="C468" s="1">
        <v>14</v>
      </c>
      <c r="D468" s="170">
        <f t="shared" ref="D468:E468" si="850">+D346</f>
        <v>0</v>
      </c>
      <c r="E468" s="171">
        <f t="shared" si="850"/>
        <v>0</v>
      </c>
      <c r="F468" s="43"/>
      <c r="G468" s="171">
        <f t="shared" ref="G468:I468" si="851">+G346</f>
        <v>0</v>
      </c>
      <c r="H468" s="171">
        <f t="shared" si="851"/>
        <v>0</v>
      </c>
      <c r="I468" s="171">
        <f t="shared" si="851"/>
        <v>0</v>
      </c>
      <c r="J468" s="62">
        <f t="shared" si="848"/>
        <v>0</v>
      </c>
      <c r="K468" s="42"/>
      <c r="L468" s="171">
        <f t="shared" ref="L468:N468" si="852">+L346</f>
        <v>0</v>
      </c>
      <c r="M468" s="171">
        <f t="shared" si="852"/>
        <v>0</v>
      </c>
      <c r="N468" s="171">
        <f t="shared" si="852"/>
        <v>0</v>
      </c>
      <c r="O468" s="62">
        <f t="shared" si="811"/>
        <v>0</v>
      </c>
      <c r="P468" s="42"/>
      <c r="Q468" s="172" t="str">
        <f t="shared" si="812"/>
        <v>ja</v>
      </c>
      <c r="R468" s="249">
        <f>IF(Q468="nee",0,(J468-O468)*(tab!$C$20*tab!$C$8+tab!$D$24))</f>
        <v>0</v>
      </c>
      <c r="S468" s="249">
        <f>IF(AND(J468=0,O468=0),0,(G468-L468)*tab!$E$32+(H468-M468)*tab!$F$32+(I468-N468)*tab!$G$32)</f>
        <v>0</v>
      </c>
      <c r="T468" s="249">
        <f t="shared" si="821"/>
        <v>0</v>
      </c>
      <c r="U468" s="172" t="str">
        <f t="shared" si="813"/>
        <v>ja</v>
      </c>
      <c r="V468" s="249">
        <f>IF(U468="nee",0,(J468-O468)*(tab!$C$46))</f>
        <v>0</v>
      </c>
      <c r="W468" s="249">
        <f>IF(AND(J468=0,O468=0),0,(G468-L468)*tab!$G$46+(H468-M468)*tab!$H$46+(I468-N468)*tab!$I$46)</f>
        <v>0</v>
      </c>
      <c r="X468" s="249">
        <f t="shared" si="814"/>
        <v>0</v>
      </c>
      <c r="Y468" s="3"/>
      <c r="Z468" s="22"/>
    </row>
    <row r="469" spans="2:26" ht="12" customHeight="1" x14ac:dyDescent="0.2">
      <c r="B469" s="18"/>
      <c r="C469" s="1">
        <v>15</v>
      </c>
      <c r="D469" s="170">
        <f t="shared" ref="D469:E469" si="853">+D347</f>
        <v>0</v>
      </c>
      <c r="E469" s="171">
        <f t="shared" si="853"/>
        <v>0</v>
      </c>
      <c r="F469" s="43"/>
      <c r="G469" s="171">
        <f t="shared" ref="G469:I469" si="854">+G347</f>
        <v>0</v>
      </c>
      <c r="H469" s="171">
        <f t="shared" si="854"/>
        <v>0</v>
      </c>
      <c r="I469" s="171">
        <f t="shared" si="854"/>
        <v>0</v>
      </c>
      <c r="J469" s="62">
        <f t="shared" si="848"/>
        <v>0</v>
      </c>
      <c r="K469" s="42"/>
      <c r="L469" s="171">
        <f t="shared" ref="L469:N469" si="855">+L347</f>
        <v>0</v>
      </c>
      <c r="M469" s="171">
        <f t="shared" si="855"/>
        <v>0</v>
      </c>
      <c r="N469" s="171">
        <f t="shared" si="855"/>
        <v>0</v>
      </c>
      <c r="O469" s="62">
        <f t="shared" si="811"/>
        <v>0</v>
      </c>
      <c r="P469" s="42"/>
      <c r="Q469" s="172" t="str">
        <f t="shared" si="812"/>
        <v>ja</v>
      </c>
      <c r="R469" s="249">
        <f>IF(Q469="nee",0,(J469-O469)*(tab!$C$20*tab!$C$8+tab!$D$24))</f>
        <v>0</v>
      </c>
      <c r="S469" s="249">
        <f>IF(AND(J469=0,O469=0),0,(G469-L469)*tab!$E$32+(H469-M469)*tab!$F$32+(I469-N469)*tab!$G$32)</f>
        <v>0</v>
      </c>
      <c r="T469" s="249">
        <f t="shared" si="821"/>
        <v>0</v>
      </c>
      <c r="U469" s="172" t="str">
        <f t="shared" si="813"/>
        <v>ja</v>
      </c>
      <c r="V469" s="249">
        <f>IF(U469="nee",0,(J469-O469)*(tab!$C$46))</f>
        <v>0</v>
      </c>
      <c r="W469" s="249">
        <f>IF(AND(J469=0,O469=0),0,(G469-L469)*tab!$G$46+(H469-M469)*tab!$H$46+(I469-N469)*tab!$I$46)</f>
        <v>0</v>
      </c>
      <c r="X469" s="249">
        <f t="shared" si="814"/>
        <v>0</v>
      </c>
      <c r="Y469" s="3"/>
      <c r="Z469" s="22"/>
    </row>
    <row r="470" spans="2:26" ht="12" customHeight="1" x14ac:dyDescent="0.2">
      <c r="B470" s="18"/>
      <c r="C470" s="1">
        <v>16</v>
      </c>
      <c r="D470" s="170">
        <f t="shared" ref="D470:E470" si="856">+D348</f>
        <v>0</v>
      </c>
      <c r="E470" s="171">
        <f t="shared" si="856"/>
        <v>0</v>
      </c>
      <c r="F470" s="43"/>
      <c r="G470" s="171">
        <f t="shared" ref="G470:I470" si="857">+G348</f>
        <v>0</v>
      </c>
      <c r="H470" s="171">
        <f t="shared" si="857"/>
        <v>0</v>
      </c>
      <c r="I470" s="171">
        <f t="shared" si="857"/>
        <v>0</v>
      </c>
      <c r="J470" s="62">
        <f t="shared" si="848"/>
        <v>0</v>
      </c>
      <c r="K470" s="42"/>
      <c r="L470" s="171">
        <f t="shared" ref="L470:N470" si="858">+L348</f>
        <v>0</v>
      </c>
      <c r="M470" s="171">
        <f t="shared" si="858"/>
        <v>0</v>
      </c>
      <c r="N470" s="171">
        <f t="shared" si="858"/>
        <v>0</v>
      </c>
      <c r="O470" s="62">
        <f t="shared" si="811"/>
        <v>0</v>
      </c>
      <c r="P470" s="42"/>
      <c r="Q470" s="172" t="str">
        <f t="shared" si="812"/>
        <v>ja</v>
      </c>
      <c r="R470" s="249">
        <f>IF(Q470="nee",0,(J470-O470)*(tab!$C$20*tab!$C$8+tab!$D$24))</f>
        <v>0</v>
      </c>
      <c r="S470" s="249">
        <f>IF(AND(J470=0,O470=0),0,(G470-L470)*tab!$E$32+(H470-M470)*tab!$F$32+(I470-N470)*tab!$G$32)</f>
        <v>0</v>
      </c>
      <c r="T470" s="249">
        <f t="shared" si="821"/>
        <v>0</v>
      </c>
      <c r="U470" s="172" t="str">
        <f t="shared" si="813"/>
        <v>ja</v>
      </c>
      <c r="V470" s="249">
        <f>IF(U470="nee",0,(J470-O470)*(tab!$C$46))</f>
        <v>0</v>
      </c>
      <c r="W470" s="249">
        <f>IF(AND(J470=0,O470=0),0,(G470-L470)*tab!$G$46+(H470-M470)*tab!$H$46+(I470-N470)*tab!$I$46)</f>
        <v>0</v>
      </c>
      <c r="X470" s="249">
        <f t="shared" si="814"/>
        <v>0</v>
      </c>
      <c r="Y470" s="3"/>
      <c r="Z470" s="22"/>
    </row>
    <row r="471" spans="2:26" ht="12" customHeight="1" x14ac:dyDescent="0.2">
      <c r="B471" s="18"/>
      <c r="C471" s="1">
        <v>17</v>
      </c>
      <c r="D471" s="170">
        <f t="shared" ref="D471:E471" si="859">+D349</f>
        <v>0</v>
      </c>
      <c r="E471" s="171">
        <f t="shared" si="859"/>
        <v>0</v>
      </c>
      <c r="F471" s="43"/>
      <c r="G471" s="171">
        <f t="shared" ref="G471:I471" si="860">+G349</f>
        <v>0</v>
      </c>
      <c r="H471" s="171">
        <f t="shared" si="860"/>
        <v>0</v>
      </c>
      <c r="I471" s="171">
        <f t="shared" si="860"/>
        <v>0</v>
      </c>
      <c r="J471" s="62">
        <f t="shared" si="848"/>
        <v>0</v>
      </c>
      <c r="K471" s="42"/>
      <c r="L471" s="171">
        <f t="shared" ref="L471:N471" si="861">+L349</f>
        <v>0</v>
      </c>
      <c r="M471" s="171">
        <f t="shared" si="861"/>
        <v>0</v>
      </c>
      <c r="N471" s="171">
        <f t="shared" si="861"/>
        <v>0</v>
      </c>
      <c r="O471" s="62">
        <f t="shared" si="811"/>
        <v>0</v>
      </c>
      <c r="P471" s="42"/>
      <c r="Q471" s="172" t="str">
        <f t="shared" si="812"/>
        <v>ja</v>
      </c>
      <c r="R471" s="249">
        <f>IF(Q471="nee",0,(J471-O471)*(tab!$C$20*tab!$C$8+tab!$D$24))</f>
        <v>0</v>
      </c>
      <c r="S471" s="249">
        <f>IF(AND(J471=0,O471=0),0,(G471-L471)*tab!$E$32+(H471-M471)*tab!$F$32+(I471-N471)*tab!$G$32)</f>
        <v>0</v>
      </c>
      <c r="T471" s="249">
        <f t="shared" si="821"/>
        <v>0</v>
      </c>
      <c r="U471" s="172" t="str">
        <f t="shared" si="813"/>
        <v>ja</v>
      </c>
      <c r="V471" s="249">
        <f>IF(U471="nee",0,(J471-O471)*(tab!$C$46))</f>
        <v>0</v>
      </c>
      <c r="W471" s="249">
        <f>IF(AND(J471=0,O471=0),0,(G471-L471)*tab!$G$46+(H471-M471)*tab!$H$46+(I471-N471)*tab!$I$46)</f>
        <v>0</v>
      </c>
      <c r="X471" s="249">
        <f t="shared" si="814"/>
        <v>0</v>
      </c>
      <c r="Y471" s="3"/>
      <c r="Z471" s="22"/>
    </row>
    <row r="472" spans="2:26" ht="12" customHeight="1" x14ac:dyDescent="0.2">
      <c r="B472" s="18"/>
      <c r="C472" s="1">
        <v>18</v>
      </c>
      <c r="D472" s="170">
        <f t="shared" ref="D472:E472" si="862">+D350</f>
        <v>0</v>
      </c>
      <c r="E472" s="171">
        <f t="shared" si="862"/>
        <v>0</v>
      </c>
      <c r="F472" s="43"/>
      <c r="G472" s="171">
        <f t="shared" ref="G472:I472" si="863">+G350</f>
        <v>0</v>
      </c>
      <c r="H472" s="171">
        <f t="shared" si="863"/>
        <v>0</v>
      </c>
      <c r="I472" s="171">
        <f t="shared" si="863"/>
        <v>0</v>
      </c>
      <c r="J472" s="62">
        <f t="shared" si="848"/>
        <v>0</v>
      </c>
      <c r="K472" s="42"/>
      <c r="L472" s="171">
        <f t="shared" ref="L472:N472" si="864">+L350</f>
        <v>0</v>
      </c>
      <c r="M472" s="171">
        <f t="shared" si="864"/>
        <v>0</v>
      </c>
      <c r="N472" s="171">
        <f t="shared" si="864"/>
        <v>0</v>
      </c>
      <c r="O472" s="62">
        <f t="shared" si="811"/>
        <v>0</v>
      </c>
      <c r="P472" s="42"/>
      <c r="Q472" s="172" t="str">
        <f t="shared" si="812"/>
        <v>ja</v>
      </c>
      <c r="R472" s="249">
        <f>IF(Q472="nee",0,(J472-O472)*(tab!$C$20*tab!$C$8+tab!$D$24))</f>
        <v>0</v>
      </c>
      <c r="S472" s="249">
        <f>IF(AND(J472=0,O472=0),0,(G472-L472)*tab!$E$32+(H472-M472)*tab!$F$32+(I472-N472)*tab!$G$32)</f>
        <v>0</v>
      </c>
      <c r="T472" s="249">
        <f t="shared" si="821"/>
        <v>0</v>
      </c>
      <c r="U472" s="172" t="str">
        <f t="shared" si="813"/>
        <v>ja</v>
      </c>
      <c r="V472" s="249">
        <f>IF(U472="nee",0,(J472-O472)*(tab!$C$46))</f>
        <v>0</v>
      </c>
      <c r="W472" s="249">
        <f>IF(AND(J472=0,O472=0),0,(G472-L472)*tab!$G$46+(H472-M472)*tab!$H$46+(I472-N472)*tab!$I$46)</f>
        <v>0</v>
      </c>
      <c r="X472" s="249">
        <f t="shared" si="814"/>
        <v>0</v>
      </c>
      <c r="Y472" s="3"/>
      <c r="Z472" s="22"/>
    </row>
    <row r="473" spans="2:26" ht="12" customHeight="1" x14ac:dyDescent="0.2">
      <c r="B473" s="18"/>
      <c r="C473" s="1">
        <v>19</v>
      </c>
      <c r="D473" s="170">
        <f t="shared" ref="D473:E473" si="865">+D351</f>
        <v>0</v>
      </c>
      <c r="E473" s="171">
        <f t="shared" si="865"/>
        <v>0</v>
      </c>
      <c r="F473" s="43"/>
      <c r="G473" s="171">
        <f t="shared" ref="G473:I473" si="866">+G351</f>
        <v>0</v>
      </c>
      <c r="H473" s="171">
        <f t="shared" si="866"/>
        <v>0</v>
      </c>
      <c r="I473" s="171">
        <f t="shared" si="866"/>
        <v>0</v>
      </c>
      <c r="J473" s="62">
        <f t="shared" si="848"/>
        <v>0</v>
      </c>
      <c r="K473" s="42"/>
      <c r="L473" s="171">
        <f t="shared" ref="L473:N473" si="867">+L351</f>
        <v>0</v>
      </c>
      <c r="M473" s="171">
        <f t="shared" si="867"/>
        <v>0</v>
      </c>
      <c r="N473" s="171">
        <f t="shared" si="867"/>
        <v>0</v>
      </c>
      <c r="O473" s="62">
        <f t="shared" si="811"/>
        <v>0</v>
      </c>
      <c r="P473" s="42"/>
      <c r="Q473" s="172" t="str">
        <f t="shared" si="812"/>
        <v>ja</v>
      </c>
      <c r="R473" s="249">
        <f>IF(Q473="nee",0,(J473-O473)*(tab!$C$20*tab!$C$8+tab!$D$24))</f>
        <v>0</v>
      </c>
      <c r="S473" s="249">
        <f>IF(AND(J473=0,O473=0),0,(G473-L473)*tab!$E$32+(H473-M473)*tab!$F$32+(I473-N473)*tab!$G$32)</f>
        <v>0</v>
      </c>
      <c r="T473" s="249">
        <f t="shared" si="821"/>
        <v>0</v>
      </c>
      <c r="U473" s="172" t="str">
        <f t="shared" si="813"/>
        <v>ja</v>
      </c>
      <c r="V473" s="249">
        <f>IF(U473="nee",0,(J473-O473)*(tab!$C$46))</f>
        <v>0</v>
      </c>
      <c r="W473" s="249">
        <f>IF(AND(J473=0,O473=0),0,(G473-L473)*tab!$G$46+(H473-M473)*tab!$H$46+(I473-N473)*tab!$I$46)</f>
        <v>0</v>
      </c>
      <c r="X473" s="249">
        <f t="shared" si="814"/>
        <v>0</v>
      </c>
      <c r="Y473" s="3"/>
      <c r="Z473" s="22"/>
    </row>
    <row r="474" spans="2:26" ht="12" customHeight="1" x14ac:dyDescent="0.2">
      <c r="B474" s="18"/>
      <c r="C474" s="1">
        <v>20</v>
      </c>
      <c r="D474" s="170">
        <f t="shared" ref="D474:E474" si="868">+D352</f>
        <v>0</v>
      </c>
      <c r="E474" s="171">
        <f t="shared" si="868"/>
        <v>0</v>
      </c>
      <c r="F474" s="43"/>
      <c r="G474" s="171">
        <f t="shared" ref="G474:I474" si="869">+G352</f>
        <v>0</v>
      </c>
      <c r="H474" s="171">
        <f t="shared" si="869"/>
        <v>0</v>
      </c>
      <c r="I474" s="171">
        <f t="shared" si="869"/>
        <v>0</v>
      </c>
      <c r="J474" s="62">
        <f t="shared" si="848"/>
        <v>0</v>
      </c>
      <c r="K474" s="42"/>
      <c r="L474" s="171">
        <f t="shared" ref="L474:N474" si="870">+L352</f>
        <v>0</v>
      </c>
      <c r="M474" s="171">
        <f t="shared" si="870"/>
        <v>0</v>
      </c>
      <c r="N474" s="171">
        <f t="shared" si="870"/>
        <v>0</v>
      </c>
      <c r="O474" s="62">
        <f t="shared" si="811"/>
        <v>0</v>
      </c>
      <c r="P474" s="42"/>
      <c r="Q474" s="172" t="str">
        <f t="shared" si="812"/>
        <v>ja</v>
      </c>
      <c r="R474" s="249">
        <f>IF(Q474="nee",0,(J474-O474)*(tab!$C$20*tab!$C$8+tab!$D$24))</f>
        <v>0</v>
      </c>
      <c r="S474" s="249">
        <f>IF(AND(J474=0,O474=0),0,(G474-L474)*tab!$E$32+(H474-M474)*tab!$F$32+(I474-N474)*tab!$G$32)</f>
        <v>0</v>
      </c>
      <c r="T474" s="249">
        <f t="shared" si="821"/>
        <v>0</v>
      </c>
      <c r="U474" s="172" t="str">
        <f t="shared" si="813"/>
        <v>ja</v>
      </c>
      <c r="V474" s="249">
        <f>IF(U474="nee",0,(J474-O474)*(tab!$C$46))</f>
        <v>0</v>
      </c>
      <c r="W474" s="249">
        <f>IF(AND(J474=0,O474=0),0,(G474-L474)*tab!$G$46+(H474-M474)*tab!$H$46+(I474-N474)*tab!$I$46)</f>
        <v>0</v>
      </c>
      <c r="X474" s="249">
        <f t="shared" si="814"/>
        <v>0</v>
      </c>
      <c r="Y474" s="3"/>
      <c r="Z474" s="22"/>
    </row>
    <row r="475" spans="2:26" ht="12" customHeight="1" x14ac:dyDescent="0.2">
      <c r="B475" s="18"/>
      <c r="C475" s="1">
        <v>21</v>
      </c>
      <c r="D475" s="170">
        <f t="shared" ref="D475:E475" si="871">+D353</f>
        <v>0</v>
      </c>
      <c r="E475" s="171">
        <f t="shared" si="871"/>
        <v>0</v>
      </c>
      <c r="F475" s="43"/>
      <c r="G475" s="171">
        <f t="shared" ref="G475:I475" si="872">+G353</f>
        <v>0</v>
      </c>
      <c r="H475" s="171">
        <f t="shared" si="872"/>
        <v>0</v>
      </c>
      <c r="I475" s="171">
        <f t="shared" si="872"/>
        <v>0</v>
      </c>
      <c r="J475" s="62">
        <f t="shared" si="848"/>
        <v>0</v>
      </c>
      <c r="K475" s="42"/>
      <c r="L475" s="171">
        <f t="shared" ref="L475:N475" si="873">+L353</f>
        <v>0</v>
      </c>
      <c r="M475" s="171">
        <f t="shared" si="873"/>
        <v>0</v>
      </c>
      <c r="N475" s="171">
        <f t="shared" si="873"/>
        <v>0</v>
      </c>
      <c r="O475" s="62">
        <f t="shared" si="811"/>
        <v>0</v>
      </c>
      <c r="P475" s="42"/>
      <c r="Q475" s="172" t="str">
        <f t="shared" si="812"/>
        <v>ja</v>
      </c>
      <c r="R475" s="249">
        <f>IF(Q475="nee",0,(J475-O475)*(tab!$C$20*tab!$C$8+tab!$D$24))</f>
        <v>0</v>
      </c>
      <c r="S475" s="249">
        <f>IF(AND(J475=0,O475=0),0,(G475-L475)*tab!$E$32+(H475-M475)*tab!$F$32+(I475-N475)*tab!$G$32)</f>
        <v>0</v>
      </c>
      <c r="T475" s="249">
        <f t="shared" si="821"/>
        <v>0</v>
      </c>
      <c r="U475" s="172" t="str">
        <f t="shared" si="813"/>
        <v>ja</v>
      </c>
      <c r="V475" s="249">
        <f>IF(U475="nee",0,(J475-O475)*(tab!$C$46))</f>
        <v>0</v>
      </c>
      <c r="W475" s="249">
        <f>IF(AND(J475=0,O475=0),0,(G475-L475)*tab!$G$46+(H475-M475)*tab!$H$46+(I475-N475)*tab!$I$46)</f>
        <v>0</v>
      </c>
      <c r="X475" s="249">
        <f t="shared" si="814"/>
        <v>0</v>
      </c>
      <c r="Y475" s="3"/>
      <c r="Z475" s="22"/>
    </row>
    <row r="476" spans="2:26" ht="12" customHeight="1" x14ac:dyDescent="0.2">
      <c r="B476" s="18"/>
      <c r="C476" s="1">
        <v>22</v>
      </c>
      <c r="D476" s="170">
        <f t="shared" ref="D476:E476" si="874">+D354</f>
        <v>0</v>
      </c>
      <c r="E476" s="171">
        <f t="shared" si="874"/>
        <v>0</v>
      </c>
      <c r="F476" s="43"/>
      <c r="G476" s="171">
        <f t="shared" ref="G476:I476" si="875">+G354</f>
        <v>0</v>
      </c>
      <c r="H476" s="171">
        <f t="shared" si="875"/>
        <v>0</v>
      </c>
      <c r="I476" s="171">
        <f t="shared" si="875"/>
        <v>0</v>
      </c>
      <c r="J476" s="62">
        <f t="shared" si="848"/>
        <v>0</v>
      </c>
      <c r="K476" s="42"/>
      <c r="L476" s="171">
        <f t="shared" ref="L476:N476" si="876">+L354</f>
        <v>0</v>
      </c>
      <c r="M476" s="171">
        <f t="shared" si="876"/>
        <v>0</v>
      </c>
      <c r="N476" s="171">
        <f t="shared" si="876"/>
        <v>0</v>
      </c>
      <c r="O476" s="62">
        <f t="shared" si="811"/>
        <v>0</v>
      </c>
      <c r="P476" s="42"/>
      <c r="Q476" s="172" t="str">
        <f t="shared" si="812"/>
        <v>ja</v>
      </c>
      <c r="R476" s="249">
        <f>IF(Q476="nee",0,(J476-O476)*(tab!$C$20*tab!$C$8+tab!$D$24))</f>
        <v>0</v>
      </c>
      <c r="S476" s="249">
        <f>IF(AND(J476=0,O476=0),0,(G476-L476)*tab!$E$32+(H476-M476)*tab!$F$32+(I476-N476)*tab!$G$32)</f>
        <v>0</v>
      </c>
      <c r="T476" s="249">
        <f t="shared" si="821"/>
        <v>0</v>
      </c>
      <c r="U476" s="172" t="str">
        <f t="shared" si="813"/>
        <v>ja</v>
      </c>
      <c r="V476" s="249">
        <f>IF(U476="nee",0,(J476-O476)*(tab!$C$46))</f>
        <v>0</v>
      </c>
      <c r="W476" s="249">
        <f>IF(AND(J476=0,O476=0),0,(G476-L476)*tab!$G$46+(H476-M476)*tab!$H$46+(I476-N476)*tab!$I$46)</f>
        <v>0</v>
      </c>
      <c r="X476" s="249">
        <f t="shared" si="814"/>
        <v>0</v>
      </c>
      <c r="Y476" s="3"/>
      <c r="Z476" s="22"/>
    </row>
    <row r="477" spans="2:26" ht="12" customHeight="1" x14ac:dyDescent="0.2">
      <c r="B477" s="18"/>
      <c r="C477" s="1">
        <v>23</v>
      </c>
      <c r="D477" s="170">
        <f t="shared" ref="D477:E477" si="877">+D355</f>
        <v>0</v>
      </c>
      <c r="E477" s="171">
        <f t="shared" si="877"/>
        <v>0</v>
      </c>
      <c r="F477" s="43"/>
      <c r="G477" s="171">
        <f t="shared" ref="G477:I477" si="878">+G355</f>
        <v>0</v>
      </c>
      <c r="H477" s="171">
        <f t="shared" si="878"/>
        <v>0</v>
      </c>
      <c r="I477" s="171">
        <f t="shared" si="878"/>
        <v>0</v>
      </c>
      <c r="J477" s="62">
        <f t="shared" si="848"/>
        <v>0</v>
      </c>
      <c r="K477" s="42"/>
      <c r="L477" s="171">
        <f t="shared" ref="L477:N477" si="879">+L355</f>
        <v>0</v>
      </c>
      <c r="M477" s="171">
        <f t="shared" si="879"/>
        <v>0</v>
      </c>
      <c r="N477" s="171">
        <f t="shared" si="879"/>
        <v>0</v>
      </c>
      <c r="O477" s="62">
        <f t="shared" si="811"/>
        <v>0</v>
      </c>
      <c r="P477" s="42"/>
      <c r="Q477" s="172" t="str">
        <f t="shared" si="812"/>
        <v>ja</v>
      </c>
      <c r="R477" s="249">
        <f>IF(Q477="nee",0,(J477-O477)*(tab!$C$20*tab!$C$8+tab!$D$24))</f>
        <v>0</v>
      </c>
      <c r="S477" s="249">
        <f>IF(AND(J477=0,O477=0),0,(G477-L477)*tab!$E$32+(H477-M477)*tab!$F$32+(I477-N477)*tab!$G$32)</f>
        <v>0</v>
      </c>
      <c r="T477" s="249">
        <f t="shared" si="821"/>
        <v>0</v>
      </c>
      <c r="U477" s="172" t="str">
        <f t="shared" si="813"/>
        <v>ja</v>
      </c>
      <c r="V477" s="249">
        <f>IF(U477="nee",0,(J477-O477)*(tab!$C$46))</f>
        <v>0</v>
      </c>
      <c r="W477" s="249">
        <f>IF(AND(J477=0,O477=0),0,(G477-L477)*tab!$G$46+(H477-M477)*tab!$H$46+(I477-N477)*tab!$I$46)</f>
        <v>0</v>
      </c>
      <c r="X477" s="249">
        <f t="shared" si="814"/>
        <v>0</v>
      </c>
      <c r="Y477" s="3"/>
      <c r="Z477" s="22"/>
    </row>
    <row r="478" spans="2:26" ht="12" customHeight="1" x14ac:dyDescent="0.2">
      <c r="B478" s="18"/>
      <c r="C478" s="1">
        <v>24</v>
      </c>
      <c r="D478" s="170">
        <f t="shared" ref="D478:E478" si="880">+D356</f>
        <v>0</v>
      </c>
      <c r="E478" s="171">
        <f t="shared" si="880"/>
        <v>0</v>
      </c>
      <c r="F478" s="43"/>
      <c r="G478" s="171">
        <f t="shared" ref="G478:I478" si="881">+G356</f>
        <v>0</v>
      </c>
      <c r="H478" s="171">
        <f t="shared" si="881"/>
        <v>0</v>
      </c>
      <c r="I478" s="171">
        <f t="shared" si="881"/>
        <v>0</v>
      </c>
      <c r="J478" s="62">
        <f t="shared" si="848"/>
        <v>0</v>
      </c>
      <c r="K478" s="42"/>
      <c r="L478" s="171">
        <f t="shared" ref="L478:N478" si="882">+L356</f>
        <v>0</v>
      </c>
      <c r="M478" s="171">
        <f t="shared" si="882"/>
        <v>0</v>
      </c>
      <c r="N478" s="171">
        <f t="shared" si="882"/>
        <v>0</v>
      </c>
      <c r="O478" s="62">
        <f t="shared" si="811"/>
        <v>0</v>
      </c>
      <c r="P478" s="42"/>
      <c r="Q478" s="172" t="str">
        <f t="shared" si="812"/>
        <v>ja</v>
      </c>
      <c r="R478" s="249">
        <f>IF(Q478="nee",0,(J478-O478)*(tab!$C$20*tab!$C$8+tab!$D$24))</f>
        <v>0</v>
      </c>
      <c r="S478" s="249">
        <f>IF(AND(J478=0,O478=0),0,(G478-L478)*tab!$E$32+(H478-M478)*tab!$F$32+(I478-N478)*tab!$G$32)</f>
        <v>0</v>
      </c>
      <c r="T478" s="249">
        <f t="shared" si="821"/>
        <v>0</v>
      </c>
      <c r="U478" s="172" t="str">
        <f t="shared" si="813"/>
        <v>ja</v>
      </c>
      <c r="V478" s="249">
        <f>IF(U478="nee",0,(J478-O478)*(tab!$C$46))</f>
        <v>0</v>
      </c>
      <c r="W478" s="249">
        <f>IF(AND(J478=0,O478=0),0,(G478-L478)*tab!$G$46+(H478-M478)*tab!$H$46+(I478-N478)*tab!$I$46)</f>
        <v>0</v>
      </c>
      <c r="X478" s="249">
        <f t="shared" si="814"/>
        <v>0</v>
      </c>
      <c r="Y478" s="3"/>
      <c r="Z478" s="22"/>
    </row>
    <row r="479" spans="2:26" ht="12" customHeight="1" x14ac:dyDescent="0.2">
      <c r="B479" s="18"/>
      <c r="C479" s="1">
        <v>25</v>
      </c>
      <c r="D479" s="170">
        <f t="shared" ref="D479:E479" si="883">+D357</f>
        <v>0</v>
      </c>
      <c r="E479" s="171">
        <f t="shared" si="883"/>
        <v>0</v>
      </c>
      <c r="F479" s="43"/>
      <c r="G479" s="171">
        <f t="shared" ref="G479:I479" si="884">+G357</f>
        <v>0</v>
      </c>
      <c r="H479" s="171">
        <f t="shared" si="884"/>
        <v>0</v>
      </c>
      <c r="I479" s="171">
        <f t="shared" si="884"/>
        <v>0</v>
      </c>
      <c r="J479" s="62">
        <f t="shared" si="848"/>
        <v>0</v>
      </c>
      <c r="K479" s="42"/>
      <c r="L479" s="171">
        <f t="shared" ref="L479:N479" si="885">+L357</f>
        <v>0</v>
      </c>
      <c r="M479" s="171">
        <f t="shared" si="885"/>
        <v>0</v>
      </c>
      <c r="N479" s="171">
        <f t="shared" si="885"/>
        <v>0</v>
      </c>
      <c r="O479" s="62">
        <f t="shared" si="811"/>
        <v>0</v>
      </c>
      <c r="P479" s="42"/>
      <c r="Q479" s="172" t="str">
        <f t="shared" si="812"/>
        <v>ja</v>
      </c>
      <c r="R479" s="249">
        <f>IF(Q479="nee",0,(J479-O479)*(tab!$C$20*tab!$C$8+tab!$D$24))</f>
        <v>0</v>
      </c>
      <c r="S479" s="249">
        <f>IF(AND(J479=0,O479=0),0,(G479-L479)*tab!$E$32+(H479-M479)*tab!$F$32+(I479-N479)*tab!$G$32)</f>
        <v>0</v>
      </c>
      <c r="T479" s="249">
        <f t="shared" si="821"/>
        <v>0</v>
      </c>
      <c r="U479" s="172" t="str">
        <f t="shared" si="813"/>
        <v>ja</v>
      </c>
      <c r="V479" s="249">
        <f>IF(U479="nee",0,(J479-O479)*(tab!$C$46))</f>
        <v>0</v>
      </c>
      <c r="W479" s="249">
        <f>IF(AND(J479=0,O479=0),0,(G479-L479)*tab!$G$46+(H479-M479)*tab!$H$46+(I479-N479)*tab!$I$46)</f>
        <v>0</v>
      </c>
      <c r="X479" s="249">
        <f t="shared" si="814"/>
        <v>0</v>
      </c>
      <c r="Y479" s="3"/>
      <c r="Z479" s="22"/>
    </row>
    <row r="480" spans="2:26" ht="12" customHeight="1" x14ac:dyDescent="0.2">
      <c r="B480" s="18"/>
      <c r="C480" s="1">
        <v>26</v>
      </c>
      <c r="D480" s="170">
        <f t="shared" ref="D480:E480" si="886">+D358</f>
        <v>0</v>
      </c>
      <c r="E480" s="171">
        <f t="shared" si="886"/>
        <v>0</v>
      </c>
      <c r="F480" s="43"/>
      <c r="G480" s="171">
        <f t="shared" ref="G480:I480" si="887">+G358</f>
        <v>0</v>
      </c>
      <c r="H480" s="171">
        <f t="shared" si="887"/>
        <v>0</v>
      </c>
      <c r="I480" s="171">
        <f t="shared" si="887"/>
        <v>0</v>
      </c>
      <c r="J480" s="62">
        <f t="shared" si="848"/>
        <v>0</v>
      </c>
      <c r="K480" s="42"/>
      <c r="L480" s="171">
        <f t="shared" ref="L480:N480" si="888">+L358</f>
        <v>0</v>
      </c>
      <c r="M480" s="171">
        <f t="shared" si="888"/>
        <v>0</v>
      </c>
      <c r="N480" s="171">
        <f t="shared" si="888"/>
        <v>0</v>
      </c>
      <c r="O480" s="62">
        <f t="shared" si="811"/>
        <v>0</v>
      </c>
      <c r="P480" s="42"/>
      <c r="Q480" s="172" t="str">
        <f t="shared" si="812"/>
        <v>ja</v>
      </c>
      <c r="R480" s="249">
        <f>IF(Q480="nee",0,(J480-O480)*(tab!$C$20*tab!$C$8+tab!$D$24))</f>
        <v>0</v>
      </c>
      <c r="S480" s="249">
        <f>IF(AND(J480=0,O480=0),0,(G480-L480)*tab!$E$32+(H480-M480)*tab!$F$32+(I480-N480)*tab!$G$32)</f>
        <v>0</v>
      </c>
      <c r="T480" s="249">
        <f t="shared" si="821"/>
        <v>0</v>
      </c>
      <c r="U480" s="172" t="str">
        <f t="shared" si="813"/>
        <v>ja</v>
      </c>
      <c r="V480" s="249">
        <f>IF(U480="nee",0,(J480-O480)*(tab!$C$46))</f>
        <v>0</v>
      </c>
      <c r="W480" s="249">
        <f>IF(AND(J480=0,O480=0),0,(G480-L480)*tab!$G$46+(H480-M480)*tab!$H$46+(I480-N480)*tab!$I$46)</f>
        <v>0</v>
      </c>
      <c r="X480" s="249">
        <f t="shared" si="814"/>
        <v>0</v>
      </c>
      <c r="Y480" s="3"/>
      <c r="Z480" s="22"/>
    </row>
    <row r="481" spans="1:26" ht="12" customHeight="1" x14ac:dyDescent="0.2">
      <c r="B481" s="18"/>
      <c r="C481" s="1">
        <v>27</v>
      </c>
      <c r="D481" s="170">
        <f t="shared" ref="D481:E481" si="889">+D359</f>
        <v>0</v>
      </c>
      <c r="E481" s="171">
        <f t="shared" si="889"/>
        <v>0</v>
      </c>
      <c r="F481" s="43"/>
      <c r="G481" s="171">
        <f t="shared" ref="G481:I481" si="890">+G359</f>
        <v>0</v>
      </c>
      <c r="H481" s="171">
        <f t="shared" si="890"/>
        <v>0</v>
      </c>
      <c r="I481" s="171">
        <f t="shared" si="890"/>
        <v>0</v>
      </c>
      <c r="J481" s="62">
        <f t="shared" si="848"/>
        <v>0</v>
      </c>
      <c r="K481" s="42"/>
      <c r="L481" s="171">
        <f t="shared" ref="L481:N481" si="891">+L359</f>
        <v>0</v>
      </c>
      <c r="M481" s="171">
        <f t="shared" si="891"/>
        <v>0</v>
      </c>
      <c r="N481" s="171">
        <f t="shared" si="891"/>
        <v>0</v>
      </c>
      <c r="O481" s="62">
        <f t="shared" si="811"/>
        <v>0</v>
      </c>
      <c r="P481" s="42"/>
      <c r="Q481" s="172" t="str">
        <f t="shared" si="812"/>
        <v>ja</v>
      </c>
      <c r="R481" s="249">
        <f>IF(Q481="nee",0,(J481-O481)*(tab!$C$20*tab!$C$8+tab!$D$24))</f>
        <v>0</v>
      </c>
      <c r="S481" s="249">
        <f>IF(AND(J481=0,O481=0),0,(G481-L481)*tab!$E$32+(H481-M481)*tab!$F$32+(I481-N481)*tab!$G$32)</f>
        <v>0</v>
      </c>
      <c r="T481" s="249">
        <f t="shared" si="821"/>
        <v>0</v>
      </c>
      <c r="U481" s="172" t="str">
        <f t="shared" si="813"/>
        <v>ja</v>
      </c>
      <c r="V481" s="249">
        <f>IF(U481="nee",0,(J481-O481)*(tab!$C$46))</f>
        <v>0</v>
      </c>
      <c r="W481" s="249">
        <f>IF(AND(J481=0,O481=0),0,(G481-L481)*tab!$G$46+(H481-M481)*tab!$H$46+(I481-N481)*tab!$I$46)</f>
        <v>0</v>
      </c>
      <c r="X481" s="249">
        <f t="shared" si="814"/>
        <v>0</v>
      </c>
      <c r="Y481" s="3"/>
      <c r="Z481" s="22"/>
    </row>
    <row r="482" spans="1:26" ht="12" customHeight="1" x14ac:dyDescent="0.2">
      <c r="B482" s="18"/>
      <c r="C482" s="1">
        <v>28</v>
      </c>
      <c r="D482" s="170">
        <f t="shared" ref="D482:E482" si="892">+D360</f>
        <v>0</v>
      </c>
      <c r="E482" s="171">
        <f t="shared" si="892"/>
        <v>0</v>
      </c>
      <c r="F482" s="43"/>
      <c r="G482" s="171">
        <f t="shared" ref="G482:I482" si="893">+G360</f>
        <v>0</v>
      </c>
      <c r="H482" s="171">
        <f t="shared" si="893"/>
        <v>0</v>
      </c>
      <c r="I482" s="171">
        <f t="shared" si="893"/>
        <v>0</v>
      </c>
      <c r="J482" s="62">
        <f t="shared" si="848"/>
        <v>0</v>
      </c>
      <c r="K482" s="42"/>
      <c r="L482" s="171">
        <f t="shared" ref="L482:N482" si="894">+L360</f>
        <v>0</v>
      </c>
      <c r="M482" s="171">
        <f t="shared" si="894"/>
        <v>0</v>
      </c>
      <c r="N482" s="171">
        <f t="shared" si="894"/>
        <v>0</v>
      </c>
      <c r="O482" s="62">
        <f t="shared" si="811"/>
        <v>0</v>
      </c>
      <c r="P482" s="42"/>
      <c r="Q482" s="172" t="str">
        <f t="shared" si="812"/>
        <v>ja</v>
      </c>
      <c r="R482" s="249">
        <f>IF(Q482="nee",0,(J482-O482)*(tab!$C$20*tab!$C$8+tab!$D$24))</f>
        <v>0</v>
      </c>
      <c r="S482" s="249">
        <f>IF(AND(J482=0,O482=0),0,(G482-L482)*tab!$E$32+(H482-M482)*tab!$F$32+(I482-N482)*tab!$G$32)</f>
        <v>0</v>
      </c>
      <c r="T482" s="249">
        <f t="shared" si="821"/>
        <v>0</v>
      </c>
      <c r="U482" s="172" t="str">
        <f t="shared" si="813"/>
        <v>ja</v>
      </c>
      <c r="V482" s="249">
        <f>IF(U482="nee",0,(J482-O482)*(tab!$C$46))</f>
        <v>0</v>
      </c>
      <c r="W482" s="249">
        <f>IF(AND(J482=0,O482=0),0,(G482-L482)*tab!$G$46+(H482-M482)*tab!$H$46+(I482-N482)*tab!$I$46)</f>
        <v>0</v>
      </c>
      <c r="X482" s="249">
        <f t="shared" si="814"/>
        <v>0</v>
      </c>
      <c r="Y482" s="3"/>
      <c r="Z482" s="22"/>
    </row>
    <row r="483" spans="1:26" ht="12" customHeight="1" x14ac:dyDescent="0.2">
      <c r="B483" s="18"/>
      <c r="C483" s="1">
        <v>29</v>
      </c>
      <c r="D483" s="170">
        <f t="shared" ref="D483:E483" si="895">+D361</f>
        <v>0</v>
      </c>
      <c r="E483" s="171">
        <f t="shared" si="895"/>
        <v>0</v>
      </c>
      <c r="F483" s="43"/>
      <c r="G483" s="171">
        <f t="shared" ref="G483:I483" si="896">+G361</f>
        <v>0</v>
      </c>
      <c r="H483" s="171">
        <f t="shared" si="896"/>
        <v>0</v>
      </c>
      <c r="I483" s="171">
        <f t="shared" si="896"/>
        <v>0</v>
      </c>
      <c r="J483" s="62">
        <f t="shared" si="848"/>
        <v>0</v>
      </c>
      <c r="K483" s="42"/>
      <c r="L483" s="171">
        <f t="shared" ref="L483:N483" si="897">+L361</f>
        <v>0</v>
      </c>
      <c r="M483" s="171">
        <f t="shared" si="897"/>
        <v>0</v>
      </c>
      <c r="N483" s="171">
        <f t="shared" si="897"/>
        <v>0</v>
      </c>
      <c r="O483" s="62">
        <f t="shared" si="811"/>
        <v>0</v>
      </c>
      <c r="P483" s="42"/>
      <c r="Q483" s="172" t="str">
        <f t="shared" si="812"/>
        <v>ja</v>
      </c>
      <c r="R483" s="249">
        <f>IF(Q483="nee",0,(J483-O483)*(tab!$C$20*tab!$C$8+tab!$D$24))</f>
        <v>0</v>
      </c>
      <c r="S483" s="249">
        <f>IF(AND(J483=0,O483=0),0,(G483-L483)*tab!$E$32+(H483-M483)*tab!$F$32+(I483-N483)*tab!$G$32)</f>
        <v>0</v>
      </c>
      <c r="T483" s="249">
        <f t="shared" si="821"/>
        <v>0</v>
      </c>
      <c r="U483" s="172" t="str">
        <f t="shared" si="813"/>
        <v>ja</v>
      </c>
      <c r="V483" s="249">
        <f>IF(U483="nee",0,(J483-O483)*(tab!$C$46))</f>
        <v>0</v>
      </c>
      <c r="W483" s="249">
        <f>IF(AND(J483=0,O483=0),0,(G483-L483)*tab!$G$46+(H483-M483)*tab!$H$46+(I483-N483)*tab!$I$46)</f>
        <v>0</v>
      </c>
      <c r="X483" s="249">
        <f t="shared" si="814"/>
        <v>0</v>
      </c>
      <c r="Y483" s="3"/>
      <c r="Z483" s="22"/>
    </row>
    <row r="484" spans="1:26" ht="12" customHeight="1" x14ac:dyDescent="0.2">
      <c r="B484" s="18"/>
      <c r="C484" s="1">
        <v>30</v>
      </c>
      <c r="D484" s="170">
        <f t="shared" ref="D484:E484" si="898">+D362</f>
        <v>0</v>
      </c>
      <c r="E484" s="171">
        <f t="shared" si="898"/>
        <v>0</v>
      </c>
      <c r="F484" s="43"/>
      <c r="G484" s="171">
        <f t="shared" ref="G484:I484" si="899">+G362</f>
        <v>0</v>
      </c>
      <c r="H484" s="171">
        <f t="shared" si="899"/>
        <v>0</v>
      </c>
      <c r="I484" s="171">
        <f t="shared" si="899"/>
        <v>0</v>
      </c>
      <c r="J484" s="62">
        <f t="shared" si="848"/>
        <v>0</v>
      </c>
      <c r="K484" s="42"/>
      <c r="L484" s="171">
        <f t="shared" ref="L484:N484" si="900">+L362</f>
        <v>0</v>
      </c>
      <c r="M484" s="171">
        <f t="shared" si="900"/>
        <v>0</v>
      </c>
      <c r="N484" s="171">
        <f t="shared" si="900"/>
        <v>0</v>
      </c>
      <c r="O484" s="62">
        <f t="shared" si="811"/>
        <v>0</v>
      </c>
      <c r="P484" s="42"/>
      <c r="Q484" s="172" t="str">
        <f t="shared" si="812"/>
        <v>ja</v>
      </c>
      <c r="R484" s="249">
        <f>IF(Q484="nee",0,(J484-O484)*(tab!$C$20*tab!$C$8+tab!$D$24))</f>
        <v>0</v>
      </c>
      <c r="S484" s="249">
        <f>IF(AND(J484=0,O484=0),0,(G484-L484)*tab!$E$32+(H484-M484)*tab!$F$32+(I484-N484)*tab!$G$32)</f>
        <v>0</v>
      </c>
      <c r="T484" s="249">
        <f t="shared" si="821"/>
        <v>0</v>
      </c>
      <c r="U484" s="172" t="str">
        <f t="shared" si="813"/>
        <v>ja</v>
      </c>
      <c r="V484" s="249">
        <f>IF(U484="nee",0,(J484-O484)*(tab!$C$46))</f>
        <v>0</v>
      </c>
      <c r="W484" s="249">
        <f>IF(AND(J484=0,O484=0),0,(G484-L484)*tab!$G$46+(H484-M484)*tab!$H$46+(I484-N484)*tab!$I$46)</f>
        <v>0</v>
      </c>
      <c r="X484" s="249">
        <f t="shared" si="814"/>
        <v>0</v>
      </c>
      <c r="Y484" s="3"/>
      <c r="Z484" s="22"/>
    </row>
    <row r="485" spans="1:26" ht="12" customHeight="1" x14ac:dyDescent="0.2">
      <c r="B485" s="73"/>
      <c r="C485" s="67"/>
      <c r="D485" s="70"/>
      <c r="E485" s="70"/>
      <c r="F485" s="96"/>
      <c r="G485" s="97">
        <f>SUM(G455:G484)</f>
        <v>45</v>
      </c>
      <c r="H485" s="97">
        <f>SUM(H455:H484)</f>
        <v>0</v>
      </c>
      <c r="I485" s="97">
        <f>SUM(I455:I484)</f>
        <v>0</v>
      </c>
      <c r="J485" s="97">
        <f>SUM(G485:I485)</f>
        <v>45</v>
      </c>
      <c r="K485" s="98"/>
      <c r="L485" s="97">
        <f>SUM(L455:L484)</f>
        <v>32</v>
      </c>
      <c r="M485" s="97">
        <f>SUM(M455:M484)</f>
        <v>0</v>
      </c>
      <c r="N485" s="97">
        <f>SUM(N455:N484)</f>
        <v>0</v>
      </c>
      <c r="O485" s="97">
        <f>SUM(L485:N485)</f>
        <v>32</v>
      </c>
      <c r="P485" s="98"/>
      <c r="Q485" s="98"/>
      <c r="R485" s="255"/>
      <c r="S485" s="255"/>
      <c r="T485" s="256">
        <f t="shared" ref="T485" si="901">SUM(T455:T484)</f>
        <v>179036.55989800004</v>
      </c>
      <c r="U485" s="98"/>
      <c r="V485" s="255"/>
      <c r="W485" s="255"/>
      <c r="X485" s="256">
        <f t="shared" ref="X485" si="902">SUM(X455:X484)</f>
        <v>24537.520000000004</v>
      </c>
      <c r="Y485" s="70"/>
      <c r="Z485" s="71"/>
    </row>
    <row r="486" spans="1:26" ht="12" customHeight="1" x14ac:dyDescent="0.2">
      <c r="B486" s="18"/>
      <c r="C486" s="1"/>
      <c r="D486" s="38"/>
      <c r="E486" s="38"/>
      <c r="F486" s="45"/>
      <c r="G486" s="88"/>
      <c r="H486" s="88"/>
      <c r="I486" s="88"/>
      <c r="J486" s="47"/>
      <c r="K486" s="47"/>
      <c r="L486" s="88"/>
      <c r="M486" s="88"/>
      <c r="N486" s="88"/>
      <c r="O486" s="47"/>
      <c r="P486" s="47"/>
      <c r="Q486" s="47"/>
      <c r="R486" s="254"/>
      <c r="S486" s="254"/>
      <c r="T486" s="254"/>
      <c r="U486" s="47"/>
      <c r="V486" s="254"/>
      <c r="W486" s="254"/>
      <c r="X486" s="254"/>
      <c r="Y486" s="3"/>
      <c r="Z486" s="22"/>
    </row>
    <row r="487" spans="1:26" ht="12" customHeight="1" x14ac:dyDescent="0.2">
      <c r="B487" s="18"/>
      <c r="C487" s="1"/>
      <c r="D487" s="38" t="s">
        <v>74</v>
      </c>
      <c r="E487" s="38"/>
      <c r="F487" s="45"/>
      <c r="G487" s="46">
        <f>+G415+G450+G485</f>
        <v>85</v>
      </c>
      <c r="H487" s="46">
        <f>+H415+H450+H485</f>
        <v>2</v>
      </c>
      <c r="I487" s="46">
        <f>+I415+I450+I485</f>
        <v>2</v>
      </c>
      <c r="J487" s="46">
        <f>+J415+J450+J485</f>
        <v>89</v>
      </c>
      <c r="K487" s="47"/>
      <c r="L487" s="46">
        <f>+L415+L450+L485</f>
        <v>53</v>
      </c>
      <c r="M487" s="46">
        <f>+M415+M450+M485</f>
        <v>1</v>
      </c>
      <c r="N487" s="46">
        <f>+N415+N450+N485</f>
        <v>1</v>
      </c>
      <c r="O487" s="46">
        <f>+O415+O450+O485</f>
        <v>55</v>
      </c>
      <c r="P487" s="47"/>
      <c r="Q487" s="47"/>
      <c r="R487" s="254"/>
      <c r="S487" s="254"/>
      <c r="T487" s="254"/>
      <c r="U487" s="47"/>
      <c r="V487" s="254"/>
      <c r="W487" s="254"/>
      <c r="X487" s="254"/>
      <c r="Y487" s="3"/>
      <c r="Z487" s="22"/>
    </row>
    <row r="488" spans="1:26" ht="12" customHeight="1" x14ac:dyDescent="0.2">
      <c r="B488" s="18"/>
      <c r="C488" s="1"/>
      <c r="D488" s="38"/>
      <c r="E488" s="38"/>
      <c r="F488" s="45"/>
      <c r="G488" s="88"/>
      <c r="H488" s="88"/>
      <c r="I488" s="88"/>
      <c r="J488" s="47"/>
      <c r="K488" s="47"/>
      <c r="L488" s="88"/>
      <c r="M488" s="88"/>
      <c r="N488" s="88"/>
      <c r="O488" s="47"/>
      <c r="P488" s="47"/>
      <c r="Q488" s="47"/>
      <c r="R488" s="254"/>
      <c r="S488" s="254"/>
      <c r="T488" s="254"/>
      <c r="U488" s="47"/>
      <c r="V488" s="254"/>
      <c r="W488" s="254"/>
      <c r="X488" s="254"/>
      <c r="Y488" s="3"/>
      <c r="Z488" s="22"/>
    </row>
    <row r="489" spans="1:26" ht="12" customHeight="1" x14ac:dyDescent="0.2">
      <c r="B489" s="18"/>
      <c r="C489" s="1"/>
      <c r="D489" s="3" t="s">
        <v>67</v>
      </c>
      <c r="E489" s="3"/>
      <c r="F489" s="77"/>
      <c r="G489" s="181"/>
      <c r="H489" s="181"/>
      <c r="I489" s="181"/>
      <c r="J489" s="182"/>
      <c r="K489" s="182"/>
      <c r="L489" s="181"/>
      <c r="M489" s="181"/>
      <c r="N489" s="181"/>
      <c r="O489" s="182"/>
      <c r="P489" s="182"/>
      <c r="Q489" s="75"/>
      <c r="R489" s="244"/>
      <c r="S489" s="244"/>
      <c r="T489" s="249">
        <f>+T415</f>
        <v>192778.06240900001</v>
      </c>
      <c r="U489" s="197"/>
      <c r="V489" s="265"/>
      <c r="W489" s="265"/>
      <c r="X489" s="266">
        <f>+X415</f>
        <v>20096.3</v>
      </c>
      <c r="Y489" s="41"/>
      <c r="Z489" s="22"/>
    </row>
    <row r="490" spans="1:26" ht="12" customHeight="1" x14ac:dyDescent="0.2">
      <c r="B490" s="18"/>
      <c r="C490" s="1"/>
      <c r="D490" s="3" t="s">
        <v>71</v>
      </c>
      <c r="E490" s="3"/>
      <c r="F490" s="77"/>
      <c r="G490" s="181"/>
      <c r="H490" s="181"/>
      <c r="I490" s="181"/>
      <c r="J490" s="182"/>
      <c r="K490" s="182"/>
      <c r="L490" s="181"/>
      <c r="M490" s="181"/>
      <c r="N490" s="181"/>
      <c r="O490" s="182"/>
      <c r="P490" s="182"/>
      <c r="Q490" s="75"/>
      <c r="R490" s="244"/>
      <c r="S490" s="244"/>
      <c r="T490" s="249">
        <f>+T450</f>
        <v>83258.248898999998</v>
      </c>
      <c r="U490" s="197"/>
      <c r="V490" s="265"/>
      <c r="W490" s="265"/>
      <c r="X490" s="266">
        <f>+X450</f>
        <v>9405.41</v>
      </c>
      <c r="Y490" s="41"/>
      <c r="Z490" s="22"/>
    </row>
    <row r="491" spans="1:26" ht="12" customHeight="1" x14ac:dyDescent="0.2">
      <c r="B491" s="18"/>
      <c r="C491" s="1"/>
      <c r="D491" s="3" t="s">
        <v>68</v>
      </c>
      <c r="E491" s="3"/>
      <c r="F491" s="77"/>
      <c r="G491" s="181"/>
      <c r="H491" s="181"/>
      <c r="I491" s="181"/>
      <c r="J491" s="182"/>
      <c r="K491" s="182"/>
      <c r="L491" s="181"/>
      <c r="M491" s="181"/>
      <c r="N491" s="181"/>
      <c r="O491" s="182"/>
      <c r="P491" s="182"/>
      <c r="Q491" s="75"/>
      <c r="R491" s="244"/>
      <c r="S491" s="244"/>
      <c r="T491" s="249">
        <f t="shared" ref="T491" si="903">+T485</f>
        <v>179036.55989800004</v>
      </c>
      <c r="U491" s="197"/>
      <c r="V491" s="265"/>
      <c r="W491" s="265"/>
      <c r="X491" s="266">
        <f>+X485</f>
        <v>24537.520000000004</v>
      </c>
      <c r="Y491" s="41"/>
      <c r="Z491" s="22"/>
    </row>
    <row r="492" spans="1:26" ht="12" customHeight="1" x14ac:dyDescent="0.2">
      <c r="B492" s="18"/>
      <c r="C492" s="1"/>
      <c r="D492" s="76" t="s">
        <v>72</v>
      </c>
      <c r="E492" s="76"/>
      <c r="F492" s="183"/>
      <c r="G492" s="184"/>
      <c r="H492" s="184"/>
      <c r="I492" s="184"/>
      <c r="J492" s="185"/>
      <c r="K492" s="185"/>
      <c r="L492" s="184"/>
      <c r="M492" s="184"/>
      <c r="N492" s="184"/>
      <c r="O492" s="185"/>
      <c r="P492" s="185"/>
      <c r="Q492" s="185"/>
      <c r="R492" s="257"/>
      <c r="S492" s="257"/>
      <c r="T492" s="258">
        <f>SUM(T489:T491)</f>
        <v>455072.87120600004</v>
      </c>
      <c r="U492" s="185"/>
      <c r="V492" s="257"/>
      <c r="W492" s="257"/>
      <c r="X492" s="258">
        <f>SUM(X489:X491)</f>
        <v>54039.23</v>
      </c>
      <c r="Y492" s="3"/>
      <c r="Z492" s="22"/>
    </row>
    <row r="493" spans="1:26" ht="12" customHeight="1" x14ac:dyDescent="0.2">
      <c r="B493" s="18"/>
      <c r="C493" s="1"/>
      <c r="D493" s="38"/>
      <c r="E493" s="38"/>
      <c r="F493" s="45"/>
      <c r="G493" s="88"/>
      <c r="H493" s="88"/>
      <c r="I493" s="88"/>
      <c r="J493" s="47"/>
      <c r="K493" s="47"/>
      <c r="L493" s="88"/>
      <c r="M493" s="88"/>
      <c r="N493" s="88"/>
      <c r="O493" s="47"/>
      <c r="P493" s="47"/>
      <c r="Q493" s="47"/>
      <c r="R493" s="254"/>
      <c r="S493" s="254"/>
      <c r="T493" s="254"/>
      <c r="U493" s="47"/>
      <c r="V493" s="254"/>
      <c r="W493" s="254"/>
      <c r="X493" s="254"/>
      <c r="Y493" s="3"/>
      <c r="Z493" s="22"/>
    </row>
    <row r="494" spans="1:26" ht="12" customHeight="1" x14ac:dyDescent="0.2">
      <c r="A494" s="13"/>
      <c r="B494" s="18"/>
      <c r="C494" s="60"/>
      <c r="D494" s="65"/>
      <c r="E494" s="65"/>
      <c r="F494" s="90"/>
      <c r="G494" s="91"/>
      <c r="H494" s="91"/>
      <c r="I494" s="91"/>
      <c r="J494" s="92"/>
      <c r="K494" s="92"/>
      <c r="L494" s="91"/>
      <c r="M494" s="91"/>
      <c r="N494" s="91"/>
      <c r="O494" s="92"/>
      <c r="P494" s="92"/>
      <c r="Q494" s="92"/>
      <c r="R494" s="259"/>
      <c r="S494" s="259"/>
      <c r="T494" s="259"/>
      <c r="U494" s="92"/>
      <c r="V494" s="259"/>
      <c r="W494" s="259"/>
      <c r="X494" s="259"/>
      <c r="Y494" s="19"/>
      <c r="Z494" s="22"/>
    </row>
    <row r="495" spans="1:26" ht="12" customHeight="1" x14ac:dyDescent="0.25">
      <c r="A495" s="13"/>
      <c r="B495" s="49"/>
      <c r="C495" s="61"/>
      <c r="D495" s="50"/>
      <c r="E495" s="50"/>
      <c r="F495" s="50"/>
      <c r="G495" s="51"/>
      <c r="H495" s="51"/>
      <c r="I495" s="51"/>
      <c r="J495" s="51"/>
      <c r="K495" s="51"/>
      <c r="L495" s="51"/>
      <c r="M495" s="51"/>
      <c r="N495" s="51"/>
      <c r="O495" s="51"/>
      <c r="P495" s="51"/>
      <c r="Q495" s="51"/>
      <c r="R495" s="260"/>
      <c r="S495" s="260"/>
      <c r="T495" s="260"/>
      <c r="U495" s="51"/>
      <c r="V495" s="260"/>
      <c r="W495" s="260"/>
      <c r="X495" s="260"/>
      <c r="Y495" s="52"/>
      <c r="Z495" s="53"/>
    </row>
    <row r="496" spans="1:26" ht="12" customHeight="1" x14ac:dyDescent="0.2">
      <c r="A496" s="13"/>
      <c r="B496" s="9"/>
      <c r="C496" s="58"/>
      <c r="D496" s="10"/>
      <c r="E496" s="10"/>
      <c r="F496" s="10"/>
      <c r="G496" s="11"/>
      <c r="H496" s="11"/>
      <c r="I496" s="11"/>
      <c r="J496" s="11"/>
      <c r="K496" s="11"/>
      <c r="L496" s="11"/>
      <c r="M496" s="11"/>
      <c r="N496" s="11"/>
      <c r="O496" s="11"/>
      <c r="P496" s="11"/>
      <c r="Q496" s="11"/>
      <c r="R496" s="239"/>
      <c r="S496" s="239"/>
      <c r="T496" s="239"/>
      <c r="U496" s="11"/>
      <c r="V496" s="239"/>
      <c r="W496" s="239"/>
      <c r="X496" s="239"/>
      <c r="Y496" s="10"/>
      <c r="Z496" s="12"/>
    </row>
    <row r="497" spans="1:26" ht="12" customHeight="1" x14ac:dyDescent="0.2">
      <c r="B497" s="14"/>
      <c r="C497" s="59"/>
      <c r="D497" s="15"/>
      <c r="E497" s="15"/>
      <c r="F497" s="15"/>
      <c r="G497" s="16"/>
      <c r="H497" s="16"/>
      <c r="I497" s="16"/>
      <c r="J497" s="16"/>
      <c r="K497" s="16"/>
      <c r="L497" s="16"/>
      <c r="M497" s="16"/>
      <c r="N497" s="16"/>
      <c r="O497" s="16"/>
      <c r="P497" s="16"/>
      <c r="Q497" s="16"/>
      <c r="R497" s="240"/>
      <c r="S497" s="240"/>
      <c r="T497" s="240"/>
      <c r="U497" s="16"/>
      <c r="V497" s="240"/>
      <c r="W497" s="240"/>
      <c r="X497" s="240"/>
      <c r="Y497" s="15"/>
      <c r="Z497" s="17"/>
    </row>
    <row r="498" spans="1:26" ht="16.5" customHeight="1" x14ac:dyDescent="0.3">
      <c r="B498" s="63"/>
      <c r="C498" s="85" t="s">
        <v>116</v>
      </c>
      <c r="D498" s="72"/>
      <c r="E498" s="72"/>
      <c r="F498" s="72"/>
      <c r="G498" s="176"/>
      <c r="H498" s="176"/>
      <c r="I498" s="179"/>
      <c r="J498" s="176"/>
      <c r="K498" s="176"/>
      <c r="L498" s="176"/>
      <c r="M498" s="176"/>
      <c r="N498" s="179"/>
      <c r="O498" s="176"/>
      <c r="P498" s="176"/>
      <c r="Q498" s="176"/>
      <c r="R498" s="241"/>
      <c r="S498" s="241"/>
      <c r="T498" s="241"/>
      <c r="U498" s="176"/>
      <c r="V498" s="241"/>
      <c r="W498" s="241"/>
      <c r="X498" s="241"/>
      <c r="Y498" s="72"/>
      <c r="Z498" s="64"/>
    </row>
    <row r="499" spans="1:26" ht="12" customHeight="1" x14ac:dyDescent="0.25">
      <c r="B499" s="188"/>
      <c r="C499" s="66" t="str">
        <f>+C377</f>
        <v>De speciale school</v>
      </c>
      <c r="D499" s="189"/>
      <c r="E499" s="189"/>
      <c r="F499" s="189"/>
      <c r="G499" s="190"/>
      <c r="H499" s="190"/>
      <c r="I499" s="191"/>
      <c r="J499" s="190"/>
      <c r="K499" s="190"/>
      <c r="L499" s="190"/>
      <c r="M499" s="190"/>
      <c r="N499" s="191"/>
      <c r="O499" s="190"/>
      <c r="P499" s="190"/>
      <c r="Q499" s="190"/>
      <c r="R499" s="261"/>
      <c r="S499" s="261"/>
      <c r="T499" s="261"/>
      <c r="U499" s="190"/>
      <c r="V499" s="261"/>
      <c r="W499" s="261"/>
      <c r="X499" s="261"/>
      <c r="Y499" s="189"/>
      <c r="Z499" s="192"/>
    </row>
    <row r="500" spans="1:26" ht="12" customHeight="1" x14ac:dyDescent="0.25">
      <c r="A500" s="23"/>
      <c r="B500" s="18"/>
      <c r="C500" s="86"/>
      <c r="D500" s="19"/>
      <c r="E500" s="19"/>
      <c r="F500" s="19"/>
      <c r="G500" s="20"/>
      <c r="H500" s="20"/>
      <c r="I500" s="21"/>
      <c r="J500" s="20"/>
      <c r="K500" s="20"/>
      <c r="L500" s="20"/>
      <c r="M500" s="20"/>
      <c r="N500" s="21"/>
      <c r="O500" s="20"/>
      <c r="P500" s="20"/>
      <c r="Q500" s="20"/>
      <c r="R500" s="262"/>
      <c r="S500" s="262"/>
      <c r="T500" s="262"/>
      <c r="U500" s="20"/>
      <c r="V500" s="262"/>
      <c r="W500" s="262"/>
      <c r="X500" s="262"/>
      <c r="Y500" s="19"/>
      <c r="Z500" s="22"/>
    </row>
    <row r="501" spans="1:26" ht="12" customHeight="1" x14ac:dyDescent="0.25">
      <c r="A501" s="30"/>
      <c r="B501" s="18"/>
      <c r="C501" s="86"/>
      <c r="D501" s="19"/>
      <c r="E501" s="19"/>
      <c r="F501" s="19"/>
      <c r="G501" s="162"/>
      <c r="H501" s="20"/>
      <c r="I501" s="21"/>
      <c r="J501" s="20"/>
      <c r="K501" s="20"/>
      <c r="L501" s="20"/>
      <c r="M501" s="20"/>
      <c r="N501" s="21"/>
      <c r="O501" s="20"/>
      <c r="P501" s="20"/>
      <c r="Q501" s="20"/>
      <c r="R501" s="262"/>
      <c r="S501" s="262"/>
      <c r="T501" s="262"/>
      <c r="U501" s="20"/>
      <c r="V501" s="262"/>
      <c r="W501" s="262"/>
      <c r="X501" s="262"/>
      <c r="Y501" s="19"/>
      <c r="Z501" s="22"/>
    </row>
    <row r="502" spans="1:26" ht="12" customHeight="1" x14ac:dyDescent="0.2">
      <c r="A502" s="13"/>
      <c r="B502" s="18"/>
      <c r="C502" s="1"/>
      <c r="D502" s="3"/>
      <c r="E502" s="3"/>
      <c r="F502" s="3"/>
      <c r="G502" s="161"/>
      <c r="H502" s="42"/>
      <c r="I502" s="42"/>
      <c r="J502" s="42"/>
      <c r="K502" s="42"/>
      <c r="L502" s="69"/>
      <c r="M502" s="42"/>
      <c r="N502" s="42"/>
      <c r="O502" s="42"/>
      <c r="P502" s="42"/>
      <c r="Q502" s="42"/>
      <c r="R502" s="244"/>
      <c r="S502" s="244"/>
      <c r="T502" s="244"/>
      <c r="U502" s="42"/>
      <c r="V502" s="244"/>
      <c r="W502" s="244"/>
      <c r="X502" s="244"/>
      <c r="Y502" s="3"/>
      <c r="Z502" s="22"/>
    </row>
    <row r="503" spans="1:26" ht="12" customHeight="1" x14ac:dyDescent="0.2">
      <c r="B503" s="24"/>
      <c r="C503" s="195"/>
      <c r="D503" s="195" t="s">
        <v>58</v>
      </c>
      <c r="E503" s="25"/>
      <c r="F503" s="25"/>
      <c r="G503" s="26" t="s">
        <v>120</v>
      </c>
      <c r="H503" s="27"/>
      <c r="I503" s="27"/>
      <c r="J503" s="28"/>
      <c r="K503" s="28"/>
      <c r="L503" s="26"/>
      <c r="M503" s="27"/>
      <c r="N503" s="104"/>
      <c r="O503" s="28"/>
      <c r="P503" s="28"/>
      <c r="Q503" s="195"/>
      <c r="R503" s="245"/>
      <c r="S503" s="245"/>
      <c r="T503" s="245"/>
      <c r="U503" s="28"/>
      <c r="V503" s="245"/>
      <c r="W503" s="245"/>
      <c r="X503" s="245"/>
      <c r="Y503" s="25"/>
      <c r="Z503" s="29"/>
    </row>
    <row r="504" spans="1:26" ht="12" customHeight="1" x14ac:dyDescent="0.2">
      <c r="B504" s="31"/>
      <c r="C504" s="36"/>
      <c r="D504" s="32"/>
      <c r="E504" s="25"/>
      <c r="F504" s="33"/>
      <c r="G504" s="56"/>
      <c r="H504" s="34"/>
      <c r="I504" s="105"/>
      <c r="J504" s="35"/>
      <c r="K504" s="35"/>
      <c r="L504" s="186"/>
      <c r="M504" s="34"/>
      <c r="N504" s="106"/>
      <c r="O504" s="35"/>
      <c r="P504" s="35"/>
      <c r="Q504" s="187" t="s">
        <v>87</v>
      </c>
      <c r="R504" s="263"/>
      <c r="S504" s="247"/>
      <c r="T504" s="247"/>
      <c r="U504" s="32" t="s">
        <v>87</v>
      </c>
      <c r="V504" s="247"/>
      <c r="W504" s="247"/>
      <c r="X504" s="247"/>
      <c r="Y504" s="33"/>
      <c r="Z504" s="37"/>
    </row>
    <row r="505" spans="1:26" ht="12" customHeight="1" x14ac:dyDescent="0.2">
      <c r="B505" s="31"/>
      <c r="C505" s="36"/>
      <c r="D505" s="38" t="s">
        <v>59</v>
      </c>
      <c r="E505" s="26"/>
      <c r="F505" s="25"/>
      <c r="G505" s="32" t="s">
        <v>109</v>
      </c>
      <c r="H505" s="28"/>
      <c r="I505" s="28"/>
      <c r="J505" s="28"/>
      <c r="K505" s="28"/>
      <c r="L505" s="32" t="s">
        <v>110</v>
      </c>
      <c r="M505" s="28"/>
      <c r="N505" s="28"/>
      <c r="O505" s="28"/>
      <c r="P505" s="28"/>
      <c r="Q505" s="187" t="s">
        <v>111</v>
      </c>
      <c r="R505" s="246" t="s">
        <v>60</v>
      </c>
      <c r="S505" s="246"/>
      <c r="T505" s="246" t="s">
        <v>114</v>
      </c>
      <c r="U505" s="32" t="s">
        <v>113</v>
      </c>
      <c r="V505" s="246"/>
      <c r="W505" s="246"/>
      <c r="X505" s="246" t="s">
        <v>115</v>
      </c>
      <c r="Y505" s="33"/>
      <c r="Z505" s="37"/>
    </row>
    <row r="506" spans="1:26" ht="12" customHeight="1" x14ac:dyDescent="0.2">
      <c r="B506" s="73"/>
      <c r="C506" s="67"/>
      <c r="D506" s="70" t="s">
        <v>62</v>
      </c>
      <c r="E506" s="67" t="s">
        <v>63</v>
      </c>
      <c r="F506" s="70"/>
      <c r="G506" s="68" t="s">
        <v>17</v>
      </c>
      <c r="H506" s="68" t="s">
        <v>18</v>
      </c>
      <c r="I506" s="68" t="s">
        <v>19</v>
      </c>
      <c r="J506" s="68" t="s">
        <v>64</v>
      </c>
      <c r="K506" s="68"/>
      <c r="L506" s="68" t="s">
        <v>17</v>
      </c>
      <c r="M506" s="68" t="s">
        <v>18</v>
      </c>
      <c r="N506" s="68" t="s">
        <v>19</v>
      </c>
      <c r="O506" s="67" t="s">
        <v>64</v>
      </c>
      <c r="P506" s="68"/>
      <c r="Q506" s="68" t="s">
        <v>88</v>
      </c>
      <c r="R506" s="248" t="s">
        <v>69</v>
      </c>
      <c r="S506" s="248" t="s">
        <v>70</v>
      </c>
      <c r="T506" s="248" t="s">
        <v>103</v>
      </c>
      <c r="U506" s="68" t="s">
        <v>88</v>
      </c>
      <c r="V506" s="248" t="s">
        <v>112</v>
      </c>
      <c r="W506" s="248" t="s">
        <v>70</v>
      </c>
      <c r="X506" s="248" t="s">
        <v>103</v>
      </c>
      <c r="Y506" s="70"/>
      <c r="Z506" s="71"/>
    </row>
    <row r="507" spans="1:26" ht="12" customHeight="1" x14ac:dyDescent="0.2">
      <c r="B507" s="18"/>
      <c r="C507" s="1">
        <v>1</v>
      </c>
      <c r="D507" s="170" t="str">
        <f>+D385</f>
        <v>A</v>
      </c>
      <c r="E507" s="171" t="str">
        <f>+E385</f>
        <v>PO5301</v>
      </c>
      <c r="F507" s="43"/>
      <c r="G507" s="171">
        <f>+G385</f>
        <v>4</v>
      </c>
      <c r="H507" s="171">
        <f t="shared" ref="H507:I507" si="904">+H385</f>
        <v>0</v>
      </c>
      <c r="I507" s="171">
        <f t="shared" si="904"/>
        <v>0</v>
      </c>
      <c r="J507" s="62">
        <f>SUM(G507:I507)</f>
        <v>4</v>
      </c>
      <c r="K507" s="42"/>
      <c r="L507" s="171">
        <f>+L385</f>
        <v>2</v>
      </c>
      <c r="M507" s="171">
        <f t="shared" ref="M507:N507" si="905">+M385</f>
        <v>0</v>
      </c>
      <c r="N507" s="171">
        <f t="shared" si="905"/>
        <v>0</v>
      </c>
      <c r="O507" s="62">
        <f>SUM(L507:N507)</f>
        <v>2</v>
      </c>
      <c r="P507" s="42"/>
      <c r="Q507" s="172" t="str">
        <f>+Q385</f>
        <v>ja</v>
      </c>
      <c r="R507" s="249">
        <f>IF(Q507="nee",0,(J507-O507)*(tab!$C$20*tab!$C$8+tab!$D$24))</f>
        <v>7871.3097699999998</v>
      </c>
      <c r="S507" s="249">
        <f>IF(AND(J507=0,O507=0),0,(G507-L507)*tab!$E$30+(H507-M507)*tab!$F$30+(I507-N507)*tab!$G$30)</f>
        <v>17540.178742</v>
      </c>
      <c r="T507" s="249">
        <f>IF(SUM(R507:S507)&lt;0,0,SUM(R507:S507))</f>
        <v>25411.488512</v>
      </c>
      <c r="U507" s="172" t="str">
        <f>+U385</f>
        <v>ja</v>
      </c>
      <c r="V507" s="249">
        <f>IF(U507="nee",0,(J507-O507)*(tab!$C$44))</f>
        <v>1278.8599999999999</v>
      </c>
      <c r="W507" s="249">
        <f>IF(AND(J507=0,O507=0),0,(G507-L507)*tab!$G$44+(H507-M507)*tab!$H$44+(I507-N507)*tab!$I$44)</f>
        <v>1404.52</v>
      </c>
      <c r="X507" s="249">
        <f>IF(SUM(V507:W507)&lt;0,0,SUM(V507:W507))</f>
        <v>2683.38</v>
      </c>
      <c r="Y507" s="3"/>
      <c r="Z507" s="22"/>
    </row>
    <row r="508" spans="1:26" ht="12" customHeight="1" x14ac:dyDescent="0.2">
      <c r="B508" s="18"/>
      <c r="C508" s="1">
        <v>2</v>
      </c>
      <c r="D508" s="170" t="str">
        <f t="shared" ref="D508:E508" si="906">+D386</f>
        <v xml:space="preserve">B </v>
      </c>
      <c r="E508" s="171" t="str">
        <f t="shared" si="906"/>
        <v>PO5302</v>
      </c>
      <c r="F508" s="43"/>
      <c r="G508" s="171">
        <f t="shared" ref="G508:I508" si="907">+G386</f>
        <v>16</v>
      </c>
      <c r="H508" s="171">
        <f t="shared" si="907"/>
        <v>0</v>
      </c>
      <c r="I508" s="171">
        <f t="shared" si="907"/>
        <v>0</v>
      </c>
      <c r="J508" s="62">
        <f t="shared" ref="J508:J536" si="908">SUM(G508:I508)</f>
        <v>16</v>
      </c>
      <c r="K508" s="42"/>
      <c r="L508" s="171">
        <f t="shared" ref="L508:N508" si="909">+L386</f>
        <v>7</v>
      </c>
      <c r="M508" s="171">
        <f t="shared" si="909"/>
        <v>0</v>
      </c>
      <c r="N508" s="171">
        <f t="shared" si="909"/>
        <v>0</v>
      </c>
      <c r="O508" s="62">
        <f t="shared" ref="O508:O536" si="910">SUM(L508:N508)</f>
        <v>7</v>
      </c>
      <c r="P508" s="42"/>
      <c r="Q508" s="172" t="str">
        <f t="shared" ref="Q508:Q536" si="911">+Q386</f>
        <v>ja</v>
      </c>
      <c r="R508" s="249">
        <f>IF(Q508="nee",0,(J508-O508)*(tab!$C$20*tab!$C$8+tab!$D$24))</f>
        <v>35420.893964999996</v>
      </c>
      <c r="S508" s="249">
        <f>IF(AND(J508=0,O508=0),0,(G508-L508)*tab!$E$30+(H508-M508)*tab!$F$30+(I508-N508)*tab!$G$30)</f>
        <v>78930.804338999995</v>
      </c>
      <c r="T508" s="249">
        <f t="shared" ref="T508:T536" si="912">IF(SUM(R508:S508)&lt;0,0,SUM(R508:S508))</f>
        <v>114351.69830399999</v>
      </c>
      <c r="U508" s="172" t="str">
        <f t="shared" ref="U508:U536" si="913">+U386</f>
        <v>ja</v>
      </c>
      <c r="V508" s="249">
        <f>IF(U508="nee",0,(J508-O508)*(tab!$C$44))</f>
        <v>5754.87</v>
      </c>
      <c r="W508" s="249">
        <f>IF(AND(J508=0,O508=0),0,(G508-L508)*tab!$G$44+(H508-M508)*tab!$H$44+(I508-N508)*tab!$I$44)</f>
        <v>6320.34</v>
      </c>
      <c r="X508" s="249">
        <f t="shared" ref="X508:X536" si="914">IF(SUM(V508:W508)&lt;0,0,SUM(V508:W508))</f>
        <v>12075.21</v>
      </c>
      <c r="Y508" s="3"/>
      <c r="Z508" s="22"/>
    </row>
    <row r="509" spans="1:26" ht="12" customHeight="1" x14ac:dyDescent="0.2">
      <c r="B509" s="18"/>
      <c r="C509" s="1">
        <v>3</v>
      </c>
      <c r="D509" s="170" t="str">
        <f t="shared" ref="D509:E509" si="915">+D387</f>
        <v>C</v>
      </c>
      <c r="E509" s="171" t="str">
        <f t="shared" si="915"/>
        <v>PO5503</v>
      </c>
      <c r="F509" s="43"/>
      <c r="G509" s="171">
        <f t="shared" ref="G509:I509" si="916">+G387</f>
        <v>2</v>
      </c>
      <c r="H509" s="171">
        <f t="shared" si="916"/>
        <v>2</v>
      </c>
      <c r="I509" s="171">
        <f t="shared" si="916"/>
        <v>2</v>
      </c>
      <c r="J509" s="62">
        <f t="shared" si="908"/>
        <v>6</v>
      </c>
      <c r="K509" s="42"/>
      <c r="L509" s="171">
        <f t="shared" ref="L509:N509" si="917">+L387</f>
        <v>1</v>
      </c>
      <c r="M509" s="171">
        <f t="shared" si="917"/>
        <v>1</v>
      </c>
      <c r="N509" s="171">
        <f t="shared" si="917"/>
        <v>1</v>
      </c>
      <c r="O509" s="62">
        <f t="shared" si="910"/>
        <v>3</v>
      </c>
      <c r="P509" s="42"/>
      <c r="Q509" s="172" t="str">
        <f t="shared" si="911"/>
        <v>ja</v>
      </c>
      <c r="R509" s="249">
        <f>IF(Q509="nee",0,(J509-O509)*(tab!$C$20*tab!$C$8+tab!$D$24))</f>
        <v>11806.964655</v>
      </c>
      <c r="S509" s="249">
        <f>IF(AND(J509=0,O509=0),0,(G509-L509)*tab!$E$30+(H509-M509)*tab!$F$30+(I509-N509)*tab!$G$30)</f>
        <v>41207.910938000001</v>
      </c>
      <c r="T509" s="249">
        <f t="shared" si="912"/>
        <v>53014.875593000004</v>
      </c>
      <c r="U509" s="172" t="str">
        <f t="shared" si="913"/>
        <v>ja</v>
      </c>
      <c r="V509" s="249">
        <f>IF(U509="nee",0,(J509-O509)*(tab!$C$44))</f>
        <v>1918.29</v>
      </c>
      <c r="W509" s="249">
        <f>IF(AND(J509=0,O509=0),0,(G509-L509)*tab!$G$44+(H509-M509)*tab!$H$44+(I509-N509)*tab!$I$44)</f>
        <v>3419.42</v>
      </c>
      <c r="X509" s="249">
        <f t="shared" si="914"/>
        <v>5337.71</v>
      </c>
      <c r="Y509" s="3"/>
      <c r="Z509" s="22"/>
    </row>
    <row r="510" spans="1:26" ht="12" customHeight="1" x14ac:dyDescent="0.2">
      <c r="B510" s="18"/>
      <c r="C510" s="1">
        <v>4</v>
      </c>
      <c r="D510" s="170">
        <f t="shared" ref="D510:E510" si="918">+D388</f>
        <v>0</v>
      </c>
      <c r="E510" s="171">
        <f t="shared" si="918"/>
        <v>0</v>
      </c>
      <c r="F510" s="43"/>
      <c r="G510" s="171">
        <f t="shared" ref="G510:I510" si="919">+G388</f>
        <v>0</v>
      </c>
      <c r="H510" s="171">
        <f t="shared" si="919"/>
        <v>0</v>
      </c>
      <c r="I510" s="171">
        <f t="shared" si="919"/>
        <v>0</v>
      </c>
      <c r="J510" s="62">
        <f t="shared" si="908"/>
        <v>0</v>
      </c>
      <c r="K510" s="42"/>
      <c r="L510" s="171">
        <f t="shared" ref="L510:N510" si="920">+L388</f>
        <v>0</v>
      </c>
      <c r="M510" s="171">
        <f t="shared" si="920"/>
        <v>0</v>
      </c>
      <c r="N510" s="171">
        <f t="shared" si="920"/>
        <v>0</v>
      </c>
      <c r="O510" s="62">
        <f t="shared" si="910"/>
        <v>0</v>
      </c>
      <c r="P510" s="42"/>
      <c r="Q510" s="172" t="str">
        <f t="shared" si="911"/>
        <v>ja</v>
      </c>
      <c r="R510" s="249">
        <f>IF(Q510="nee",0,(J510-O510)*(tab!$C$20*tab!$C$8+tab!$D$24))</f>
        <v>0</v>
      </c>
      <c r="S510" s="249">
        <f>IF(AND(J510=0,O510=0),0,(G510-L510)*tab!$E$30+(H510-M510)*tab!$F$30+(I510-N510)*tab!$G$30)</f>
        <v>0</v>
      </c>
      <c r="T510" s="249">
        <f t="shared" si="912"/>
        <v>0</v>
      </c>
      <c r="U510" s="172" t="str">
        <f t="shared" si="913"/>
        <v>ja</v>
      </c>
      <c r="V510" s="249">
        <f>IF(U510="nee",0,(J510-O510)*(tab!$C$44))</f>
        <v>0</v>
      </c>
      <c r="W510" s="249">
        <f>IF(AND(J510=0,O510=0),0,(G510-L510)*tab!$G$44+(H510-M510)*tab!$H$44+(I510-N510)*tab!$I$44)</f>
        <v>0</v>
      </c>
      <c r="X510" s="249">
        <f t="shared" si="914"/>
        <v>0</v>
      </c>
      <c r="Y510" s="3"/>
      <c r="Z510" s="22"/>
    </row>
    <row r="511" spans="1:26" ht="12" customHeight="1" x14ac:dyDescent="0.2">
      <c r="B511" s="18"/>
      <c r="C511" s="1">
        <v>5</v>
      </c>
      <c r="D511" s="170">
        <f t="shared" ref="D511:E511" si="921">+D389</f>
        <v>0</v>
      </c>
      <c r="E511" s="171">
        <f t="shared" si="921"/>
        <v>0</v>
      </c>
      <c r="F511" s="43"/>
      <c r="G511" s="171">
        <f t="shared" ref="G511:I511" si="922">+G389</f>
        <v>0</v>
      </c>
      <c r="H511" s="171">
        <f t="shared" si="922"/>
        <v>0</v>
      </c>
      <c r="I511" s="171">
        <f t="shared" si="922"/>
        <v>0</v>
      </c>
      <c r="J511" s="62">
        <f t="shared" si="908"/>
        <v>0</v>
      </c>
      <c r="K511" s="42"/>
      <c r="L511" s="171">
        <f t="shared" ref="L511:N511" si="923">+L389</f>
        <v>0</v>
      </c>
      <c r="M511" s="171">
        <f t="shared" si="923"/>
        <v>0</v>
      </c>
      <c r="N511" s="171">
        <f t="shared" si="923"/>
        <v>0</v>
      </c>
      <c r="O511" s="62">
        <f t="shared" si="910"/>
        <v>0</v>
      </c>
      <c r="P511" s="42"/>
      <c r="Q511" s="172" t="str">
        <f t="shared" si="911"/>
        <v>ja</v>
      </c>
      <c r="R511" s="249">
        <f>IF(Q511="nee",0,(J511-O511)*(tab!$C$20*tab!$C$8+tab!$D$24))</f>
        <v>0</v>
      </c>
      <c r="S511" s="249">
        <f>IF(AND(J511=0,O511=0),0,(G511-L511)*tab!$E$30+(H511-M511)*tab!$F$30+(I511-N511)*tab!$G$30)</f>
        <v>0</v>
      </c>
      <c r="T511" s="249">
        <f t="shared" si="912"/>
        <v>0</v>
      </c>
      <c r="U511" s="172" t="str">
        <f t="shared" si="913"/>
        <v>ja</v>
      </c>
      <c r="V511" s="249">
        <f>IF(U511="nee",0,(J511-O511)*(tab!$C$44))</f>
        <v>0</v>
      </c>
      <c r="W511" s="249">
        <f>IF(AND(J511=0,O511=0),0,(G511-L511)*tab!$G$44+(H511-M511)*tab!$H$44+(I511-N511)*tab!$I$44)</f>
        <v>0</v>
      </c>
      <c r="X511" s="249">
        <f t="shared" si="914"/>
        <v>0</v>
      </c>
      <c r="Y511" s="3"/>
      <c r="Z511" s="22"/>
    </row>
    <row r="512" spans="1:26" ht="12" customHeight="1" x14ac:dyDescent="0.2">
      <c r="B512" s="18"/>
      <c r="C512" s="1">
        <v>6</v>
      </c>
      <c r="D512" s="170">
        <f t="shared" ref="D512:E512" si="924">+D390</f>
        <v>0</v>
      </c>
      <c r="E512" s="171">
        <f t="shared" si="924"/>
        <v>0</v>
      </c>
      <c r="F512" s="43"/>
      <c r="G512" s="171">
        <f t="shared" ref="G512:I512" si="925">+G390</f>
        <v>0</v>
      </c>
      <c r="H512" s="171">
        <f t="shared" si="925"/>
        <v>0</v>
      </c>
      <c r="I512" s="171">
        <f t="shared" si="925"/>
        <v>0</v>
      </c>
      <c r="J512" s="62">
        <f t="shared" si="908"/>
        <v>0</v>
      </c>
      <c r="K512" s="42"/>
      <c r="L512" s="171">
        <f t="shared" ref="L512:N512" si="926">+L390</f>
        <v>0</v>
      </c>
      <c r="M512" s="171">
        <f t="shared" si="926"/>
        <v>0</v>
      </c>
      <c r="N512" s="171">
        <f t="shared" si="926"/>
        <v>0</v>
      </c>
      <c r="O512" s="62">
        <f t="shared" si="910"/>
        <v>0</v>
      </c>
      <c r="P512" s="42"/>
      <c r="Q512" s="172" t="str">
        <f t="shared" si="911"/>
        <v>ja</v>
      </c>
      <c r="R512" s="249">
        <f>IF(Q512="nee",0,(J512-O512)*(tab!$C$20*tab!$C$8+tab!$D$24))</f>
        <v>0</v>
      </c>
      <c r="S512" s="249">
        <f>IF(AND(J512=0,O512=0),0,(G512-L512)*tab!$E$30+(H512-M512)*tab!$F$30+(I512-N512)*tab!$G$30)</f>
        <v>0</v>
      </c>
      <c r="T512" s="249">
        <f t="shared" si="912"/>
        <v>0</v>
      </c>
      <c r="U512" s="172" t="str">
        <f t="shared" si="913"/>
        <v>ja</v>
      </c>
      <c r="V512" s="249">
        <f>IF(U512="nee",0,(J512-O512)*(tab!$C$44))</f>
        <v>0</v>
      </c>
      <c r="W512" s="249">
        <f>IF(AND(J512=0,O512=0),0,(G512-L512)*tab!$G$44+(H512-M512)*tab!$H$44+(I512-N512)*tab!$I$44)</f>
        <v>0</v>
      </c>
      <c r="X512" s="249">
        <f t="shared" si="914"/>
        <v>0</v>
      </c>
      <c r="Y512" s="3"/>
      <c r="Z512" s="22"/>
    </row>
    <row r="513" spans="2:26" ht="12" customHeight="1" x14ac:dyDescent="0.2">
      <c r="B513" s="18"/>
      <c r="C513" s="1">
        <v>7</v>
      </c>
      <c r="D513" s="170">
        <f t="shared" ref="D513:E513" si="927">+D391</f>
        <v>0</v>
      </c>
      <c r="E513" s="171">
        <f t="shared" si="927"/>
        <v>0</v>
      </c>
      <c r="F513" s="43"/>
      <c r="G513" s="171">
        <f t="shared" ref="G513:I513" si="928">+G391</f>
        <v>0</v>
      </c>
      <c r="H513" s="171">
        <f t="shared" si="928"/>
        <v>0</v>
      </c>
      <c r="I513" s="171">
        <f t="shared" si="928"/>
        <v>0</v>
      </c>
      <c r="J513" s="62">
        <f t="shared" si="908"/>
        <v>0</v>
      </c>
      <c r="K513" s="42"/>
      <c r="L513" s="171">
        <f t="shared" ref="L513:N513" si="929">+L391</f>
        <v>0</v>
      </c>
      <c r="M513" s="171">
        <f t="shared" si="929"/>
        <v>0</v>
      </c>
      <c r="N513" s="171">
        <f t="shared" si="929"/>
        <v>0</v>
      </c>
      <c r="O513" s="62">
        <f t="shared" si="910"/>
        <v>0</v>
      </c>
      <c r="P513" s="42"/>
      <c r="Q513" s="172" t="str">
        <f t="shared" si="911"/>
        <v>ja</v>
      </c>
      <c r="R513" s="249">
        <f>IF(Q513="nee",0,(J513-O513)*(tab!$C$20*tab!$C$8+tab!$D$24))</f>
        <v>0</v>
      </c>
      <c r="S513" s="249">
        <f>IF(AND(J513=0,O513=0),0,(G513-L513)*tab!$E$30+(H513-M513)*tab!$F$30+(I513-N513)*tab!$G$30)</f>
        <v>0</v>
      </c>
      <c r="T513" s="249">
        <f t="shared" si="912"/>
        <v>0</v>
      </c>
      <c r="U513" s="172" t="str">
        <f t="shared" si="913"/>
        <v>ja</v>
      </c>
      <c r="V513" s="249">
        <f>IF(U513="nee",0,(J513-O513)*(tab!$C$44))</f>
        <v>0</v>
      </c>
      <c r="W513" s="249">
        <f>IF(AND(J513=0,O513=0),0,(G513-L513)*tab!$G$44+(H513-M513)*tab!$H$44+(I513-N513)*tab!$I$44)</f>
        <v>0</v>
      </c>
      <c r="X513" s="249">
        <f t="shared" si="914"/>
        <v>0</v>
      </c>
      <c r="Y513" s="3"/>
      <c r="Z513" s="22"/>
    </row>
    <row r="514" spans="2:26" ht="12" customHeight="1" x14ac:dyDescent="0.2">
      <c r="B514" s="18"/>
      <c r="C514" s="1">
        <v>8</v>
      </c>
      <c r="D514" s="170">
        <f t="shared" ref="D514:E514" si="930">+D392</f>
        <v>0</v>
      </c>
      <c r="E514" s="171">
        <f t="shared" si="930"/>
        <v>0</v>
      </c>
      <c r="F514" s="43"/>
      <c r="G514" s="171">
        <f t="shared" ref="G514:I514" si="931">+G392</f>
        <v>0</v>
      </c>
      <c r="H514" s="171">
        <f t="shared" si="931"/>
        <v>0</v>
      </c>
      <c r="I514" s="171">
        <f t="shared" si="931"/>
        <v>0</v>
      </c>
      <c r="J514" s="62">
        <f t="shared" si="908"/>
        <v>0</v>
      </c>
      <c r="K514" s="42"/>
      <c r="L514" s="171">
        <f t="shared" ref="L514:N514" si="932">+L392</f>
        <v>0</v>
      </c>
      <c r="M514" s="171">
        <f t="shared" si="932"/>
        <v>0</v>
      </c>
      <c r="N514" s="171">
        <f t="shared" si="932"/>
        <v>0</v>
      </c>
      <c r="O514" s="62">
        <f t="shared" si="910"/>
        <v>0</v>
      </c>
      <c r="P514" s="42"/>
      <c r="Q514" s="172" t="str">
        <f t="shared" si="911"/>
        <v>ja</v>
      </c>
      <c r="R514" s="249">
        <f>IF(Q514="nee",0,(J514-O514)*(tab!$C$20*tab!$C$8+tab!$D$24))</f>
        <v>0</v>
      </c>
      <c r="S514" s="249">
        <f>IF(AND(J514=0,O514=0),0,(G514-L514)*tab!$E$30+(H514-M514)*tab!$F$30+(I514-N514)*tab!$G$30)</f>
        <v>0</v>
      </c>
      <c r="T514" s="249">
        <f t="shared" si="912"/>
        <v>0</v>
      </c>
      <c r="U514" s="172" t="str">
        <f t="shared" si="913"/>
        <v>ja</v>
      </c>
      <c r="V514" s="249">
        <f>IF(U514="nee",0,(J514-O514)*(tab!$C$44))</f>
        <v>0</v>
      </c>
      <c r="W514" s="249">
        <f>IF(AND(J514=0,O514=0),0,(G514-L514)*tab!$G$44+(H514-M514)*tab!$H$44+(I514-N514)*tab!$I$44)</f>
        <v>0</v>
      </c>
      <c r="X514" s="249">
        <f t="shared" si="914"/>
        <v>0</v>
      </c>
      <c r="Y514" s="3"/>
      <c r="Z514" s="22"/>
    </row>
    <row r="515" spans="2:26" ht="12" customHeight="1" x14ac:dyDescent="0.2">
      <c r="B515" s="18"/>
      <c r="C515" s="1">
        <v>9</v>
      </c>
      <c r="D515" s="170">
        <f t="shared" ref="D515:E515" si="933">+D393</f>
        <v>0</v>
      </c>
      <c r="E515" s="171">
        <f t="shared" si="933"/>
        <v>0</v>
      </c>
      <c r="F515" s="43"/>
      <c r="G515" s="171">
        <f t="shared" ref="G515:I515" si="934">+G393</f>
        <v>0</v>
      </c>
      <c r="H515" s="171">
        <f t="shared" si="934"/>
        <v>0</v>
      </c>
      <c r="I515" s="171">
        <f t="shared" si="934"/>
        <v>0</v>
      </c>
      <c r="J515" s="62">
        <f t="shared" si="908"/>
        <v>0</v>
      </c>
      <c r="K515" s="42"/>
      <c r="L515" s="171">
        <f t="shared" ref="L515:N515" si="935">+L393</f>
        <v>0</v>
      </c>
      <c r="M515" s="171">
        <f t="shared" si="935"/>
        <v>0</v>
      </c>
      <c r="N515" s="171">
        <f t="shared" si="935"/>
        <v>0</v>
      </c>
      <c r="O515" s="62">
        <f t="shared" si="910"/>
        <v>0</v>
      </c>
      <c r="P515" s="42"/>
      <c r="Q515" s="172" t="str">
        <f t="shared" si="911"/>
        <v>ja</v>
      </c>
      <c r="R515" s="249">
        <f>IF(Q515="nee",0,(J515-O515)*(tab!$C$20*tab!$C$8+tab!$D$24))</f>
        <v>0</v>
      </c>
      <c r="S515" s="249">
        <f>IF(AND(J515=0,O515=0),0,(G515-L515)*tab!$E$30+(H515-M515)*tab!$F$30+(I515-N515)*tab!$G$30)</f>
        <v>0</v>
      </c>
      <c r="T515" s="249">
        <f t="shared" si="912"/>
        <v>0</v>
      </c>
      <c r="U515" s="172" t="str">
        <f t="shared" si="913"/>
        <v>ja</v>
      </c>
      <c r="V515" s="249">
        <f>IF(U515="nee",0,(J515-O515)*(tab!$C$44))</f>
        <v>0</v>
      </c>
      <c r="W515" s="249">
        <f>IF(AND(J515=0,O515=0),0,(G515-L515)*tab!$G$44+(H515-M515)*tab!$H$44+(I515-N515)*tab!$I$44)</f>
        <v>0</v>
      </c>
      <c r="X515" s="249">
        <f t="shared" si="914"/>
        <v>0</v>
      </c>
      <c r="Y515" s="3"/>
      <c r="Z515" s="22"/>
    </row>
    <row r="516" spans="2:26" ht="12" customHeight="1" x14ac:dyDescent="0.2">
      <c r="B516" s="18"/>
      <c r="C516" s="1">
        <v>10</v>
      </c>
      <c r="D516" s="170">
        <f t="shared" ref="D516:E516" si="936">+D394</f>
        <v>0</v>
      </c>
      <c r="E516" s="171">
        <f t="shared" si="936"/>
        <v>0</v>
      </c>
      <c r="F516" s="43"/>
      <c r="G516" s="171">
        <f t="shared" ref="G516:I516" si="937">+G394</f>
        <v>0</v>
      </c>
      <c r="H516" s="171">
        <f t="shared" si="937"/>
        <v>0</v>
      </c>
      <c r="I516" s="171">
        <f t="shared" si="937"/>
        <v>0</v>
      </c>
      <c r="J516" s="62">
        <f t="shared" si="908"/>
        <v>0</v>
      </c>
      <c r="K516" s="42"/>
      <c r="L516" s="171">
        <f t="shared" ref="L516:N516" si="938">+L394</f>
        <v>0</v>
      </c>
      <c r="M516" s="171">
        <f t="shared" si="938"/>
        <v>0</v>
      </c>
      <c r="N516" s="171">
        <f t="shared" si="938"/>
        <v>0</v>
      </c>
      <c r="O516" s="62">
        <f t="shared" si="910"/>
        <v>0</v>
      </c>
      <c r="P516" s="42"/>
      <c r="Q516" s="172" t="str">
        <f t="shared" si="911"/>
        <v>ja</v>
      </c>
      <c r="R516" s="249">
        <f>IF(Q516="nee",0,(J516-O516)*(tab!$C$20*tab!$C$8+tab!$D$24))</f>
        <v>0</v>
      </c>
      <c r="S516" s="249">
        <f>IF(AND(J516=0,O516=0),0,(G516-L516)*tab!$E$30+(H516-M516)*tab!$F$30+(I516-N516)*tab!$G$30)</f>
        <v>0</v>
      </c>
      <c r="T516" s="249">
        <f t="shared" si="912"/>
        <v>0</v>
      </c>
      <c r="U516" s="172" t="str">
        <f t="shared" si="913"/>
        <v>ja</v>
      </c>
      <c r="V516" s="249">
        <f>IF(U516="nee",0,(J516-O516)*(tab!$C$44))</f>
        <v>0</v>
      </c>
      <c r="W516" s="249">
        <f>IF(AND(J516=0,O516=0),0,(G516-L516)*tab!$G$44+(H516-M516)*tab!$H$44+(I516-N516)*tab!$I$44)</f>
        <v>0</v>
      </c>
      <c r="X516" s="249">
        <f t="shared" si="914"/>
        <v>0</v>
      </c>
      <c r="Y516" s="3"/>
      <c r="Z516" s="22"/>
    </row>
    <row r="517" spans="2:26" ht="12" customHeight="1" x14ac:dyDescent="0.2">
      <c r="B517" s="18"/>
      <c r="C517" s="1">
        <v>11</v>
      </c>
      <c r="D517" s="170">
        <f t="shared" ref="D517:E517" si="939">+D395</f>
        <v>0</v>
      </c>
      <c r="E517" s="171">
        <f t="shared" si="939"/>
        <v>0</v>
      </c>
      <c r="F517" s="43"/>
      <c r="G517" s="171">
        <f t="shared" ref="G517:I517" si="940">+G395</f>
        <v>0</v>
      </c>
      <c r="H517" s="171">
        <f t="shared" si="940"/>
        <v>0</v>
      </c>
      <c r="I517" s="171">
        <f t="shared" si="940"/>
        <v>0</v>
      </c>
      <c r="J517" s="62">
        <f t="shared" si="908"/>
        <v>0</v>
      </c>
      <c r="K517" s="42"/>
      <c r="L517" s="171">
        <f t="shared" ref="L517:N517" si="941">+L395</f>
        <v>0</v>
      </c>
      <c r="M517" s="171">
        <f t="shared" si="941"/>
        <v>0</v>
      </c>
      <c r="N517" s="171">
        <f t="shared" si="941"/>
        <v>0</v>
      </c>
      <c r="O517" s="62">
        <f t="shared" si="910"/>
        <v>0</v>
      </c>
      <c r="P517" s="42"/>
      <c r="Q517" s="172" t="str">
        <f t="shared" si="911"/>
        <v>ja</v>
      </c>
      <c r="R517" s="249">
        <f>IF(Q517="nee",0,(J517-O517)*(tab!$C$20*tab!$C$8+tab!$D$24))</f>
        <v>0</v>
      </c>
      <c r="S517" s="249">
        <f>IF(AND(J517=0,O517=0),0,(G517-L517)*tab!$E$30+(H517-M517)*tab!$F$30+(I517-N517)*tab!$G$30)</f>
        <v>0</v>
      </c>
      <c r="T517" s="249">
        <f t="shared" si="912"/>
        <v>0</v>
      </c>
      <c r="U517" s="172" t="str">
        <f t="shared" si="913"/>
        <v>ja</v>
      </c>
      <c r="V517" s="249">
        <f>IF(U517="nee",0,(J517-O517)*(tab!$C$44))</f>
        <v>0</v>
      </c>
      <c r="W517" s="249">
        <f>IF(AND(J517=0,O517=0),0,(G517-L517)*tab!$G$44+(H517-M517)*tab!$H$44+(I517-N517)*tab!$I$44)</f>
        <v>0</v>
      </c>
      <c r="X517" s="249">
        <f t="shared" si="914"/>
        <v>0</v>
      </c>
      <c r="Y517" s="3"/>
      <c r="Z517" s="22"/>
    </row>
    <row r="518" spans="2:26" ht="12" customHeight="1" x14ac:dyDescent="0.2">
      <c r="B518" s="18"/>
      <c r="C518" s="1">
        <v>12</v>
      </c>
      <c r="D518" s="170">
        <f t="shared" ref="D518:E518" si="942">+D396</f>
        <v>0</v>
      </c>
      <c r="E518" s="171">
        <f t="shared" si="942"/>
        <v>0</v>
      </c>
      <c r="F518" s="43"/>
      <c r="G518" s="171">
        <f t="shared" ref="G518:I518" si="943">+G396</f>
        <v>0</v>
      </c>
      <c r="H518" s="171">
        <f t="shared" si="943"/>
        <v>0</v>
      </c>
      <c r="I518" s="171">
        <f t="shared" si="943"/>
        <v>0</v>
      </c>
      <c r="J518" s="62">
        <f t="shared" si="908"/>
        <v>0</v>
      </c>
      <c r="K518" s="42"/>
      <c r="L518" s="171">
        <f t="shared" ref="L518:N518" si="944">+L396</f>
        <v>0</v>
      </c>
      <c r="M518" s="171">
        <f t="shared" si="944"/>
        <v>0</v>
      </c>
      <c r="N518" s="171">
        <f t="shared" si="944"/>
        <v>0</v>
      </c>
      <c r="O518" s="62">
        <f t="shared" si="910"/>
        <v>0</v>
      </c>
      <c r="P518" s="42"/>
      <c r="Q518" s="172" t="str">
        <f t="shared" si="911"/>
        <v>ja</v>
      </c>
      <c r="R518" s="249">
        <f>IF(Q518="nee",0,(J518-O518)*(tab!$C$20*tab!$C$8+tab!$D$24))</f>
        <v>0</v>
      </c>
      <c r="S518" s="249">
        <f>IF(AND(J518=0,O518=0),0,(G518-L518)*tab!$E$30+(H518-M518)*tab!$F$30+(I518-N518)*tab!$G$30)</f>
        <v>0</v>
      </c>
      <c r="T518" s="249">
        <f t="shared" si="912"/>
        <v>0</v>
      </c>
      <c r="U518" s="172" t="str">
        <f t="shared" si="913"/>
        <v>ja</v>
      </c>
      <c r="V518" s="249">
        <f>IF(U518="nee",0,(J518-O518)*(tab!$C$44))</f>
        <v>0</v>
      </c>
      <c r="W518" s="249">
        <f>IF(AND(J518=0,O518=0),0,(G518-L518)*tab!$G$44+(H518-M518)*tab!$H$44+(I518-N518)*tab!$I$44)</f>
        <v>0</v>
      </c>
      <c r="X518" s="249">
        <f t="shared" si="914"/>
        <v>0</v>
      </c>
      <c r="Y518" s="3"/>
      <c r="Z518" s="22"/>
    </row>
    <row r="519" spans="2:26" ht="12" customHeight="1" x14ac:dyDescent="0.2">
      <c r="B519" s="18"/>
      <c r="C519" s="1">
        <v>13</v>
      </c>
      <c r="D519" s="170">
        <f t="shared" ref="D519:E519" si="945">+D397</f>
        <v>0</v>
      </c>
      <c r="E519" s="171">
        <f t="shared" si="945"/>
        <v>0</v>
      </c>
      <c r="F519" s="43"/>
      <c r="G519" s="171">
        <f t="shared" ref="G519:I519" si="946">+G397</f>
        <v>0</v>
      </c>
      <c r="H519" s="171">
        <f t="shared" si="946"/>
        <v>0</v>
      </c>
      <c r="I519" s="171">
        <f t="shared" si="946"/>
        <v>0</v>
      </c>
      <c r="J519" s="62">
        <f t="shared" si="908"/>
        <v>0</v>
      </c>
      <c r="K519" s="42"/>
      <c r="L519" s="171">
        <f t="shared" ref="L519:N519" si="947">+L397</f>
        <v>0</v>
      </c>
      <c r="M519" s="171">
        <f t="shared" si="947"/>
        <v>0</v>
      </c>
      <c r="N519" s="171">
        <f t="shared" si="947"/>
        <v>0</v>
      </c>
      <c r="O519" s="62">
        <f t="shared" si="910"/>
        <v>0</v>
      </c>
      <c r="P519" s="42"/>
      <c r="Q519" s="172" t="str">
        <f t="shared" si="911"/>
        <v>ja</v>
      </c>
      <c r="R519" s="249">
        <f>IF(Q519="nee",0,(J519-O519)*(tab!$C$20*tab!$C$8+tab!$D$24))</f>
        <v>0</v>
      </c>
      <c r="S519" s="249">
        <f>IF(AND(J519=0,O519=0),0,(G519-L519)*tab!$E$30+(H519-M519)*tab!$F$30+(I519-N519)*tab!$G$30)</f>
        <v>0</v>
      </c>
      <c r="T519" s="249">
        <f t="shared" si="912"/>
        <v>0</v>
      </c>
      <c r="U519" s="172" t="str">
        <f t="shared" si="913"/>
        <v>ja</v>
      </c>
      <c r="V519" s="249">
        <f>IF(U519="nee",0,(J519-O519)*(tab!$C$44))</f>
        <v>0</v>
      </c>
      <c r="W519" s="249">
        <f>IF(AND(J519=0,O519=0),0,(G519-L519)*tab!$G$44+(H519-M519)*tab!$H$44+(I519-N519)*tab!$I$44)</f>
        <v>0</v>
      </c>
      <c r="X519" s="249">
        <f t="shared" si="914"/>
        <v>0</v>
      </c>
      <c r="Y519" s="3"/>
      <c r="Z519" s="22"/>
    </row>
    <row r="520" spans="2:26" ht="12" customHeight="1" x14ac:dyDescent="0.2">
      <c r="B520" s="18"/>
      <c r="C520" s="1">
        <v>14</v>
      </c>
      <c r="D520" s="170">
        <f t="shared" ref="D520:E520" si="948">+D398</f>
        <v>0</v>
      </c>
      <c r="E520" s="171">
        <f t="shared" si="948"/>
        <v>0</v>
      </c>
      <c r="F520" s="43"/>
      <c r="G520" s="171">
        <f t="shared" ref="G520:I520" si="949">+G398</f>
        <v>0</v>
      </c>
      <c r="H520" s="171">
        <f t="shared" si="949"/>
        <v>0</v>
      </c>
      <c r="I520" s="171">
        <f t="shared" si="949"/>
        <v>0</v>
      </c>
      <c r="J520" s="62">
        <f t="shared" si="908"/>
        <v>0</v>
      </c>
      <c r="K520" s="42"/>
      <c r="L520" s="171">
        <f t="shared" ref="L520:N520" si="950">+L398</f>
        <v>0</v>
      </c>
      <c r="M520" s="171">
        <f t="shared" si="950"/>
        <v>0</v>
      </c>
      <c r="N520" s="171">
        <f t="shared" si="950"/>
        <v>0</v>
      </c>
      <c r="O520" s="62">
        <f t="shared" si="910"/>
        <v>0</v>
      </c>
      <c r="P520" s="42"/>
      <c r="Q520" s="172" t="str">
        <f t="shared" si="911"/>
        <v>ja</v>
      </c>
      <c r="R520" s="249">
        <f>IF(Q520="nee",0,(J520-O520)*(tab!$C$20*tab!$C$8+tab!$D$24))</f>
        <v>0</v>
      </c>
      <c r="S520" s="249">
        <f>IF(AND(J520=0,O520=0),0,(G520-L520)*tab!$E$30+(H520-M520)*tab!$F$30+(I520-N520)*tab!$G$30)</f>
        <v>0</v>
      </c>
      <c r="T520" s="249">
        <f t="shared" si="912"/>
        <v>0</v>
      </c>
      <c r="U520" s="172" t="str">
        <f t="shared" si="913"/>
        <v>ja</v>
      </c>
      <c r="V520" s="249">
        <f>IF(U520="nee",0,(J520-O520)*(tab!$C$44))</f>
        <v>0</v>
      </c>
      <c r="W520" s="249">
        <f>IF(AND(J520=0,O520=0),0,(G520-L520)*tab!$G$44+(H520-M520)*tab!$H$44+(I520-N520)*tab!$I$44)</f>
        <v>0</v>
      </c>
      <c r="X520" s="249">
        <f t="shared" si="914"/>
        <v>0</v>
      </c>
      <c r="Y520" s="3"/>
      <c r="Z520" s="22"/>
    </row>
    <row r="521" spans="2:26" ht="12" customHeight="1" x14ac:dyDescent="0.2">
      <c r="B521" s="18"/>
      <c r="C521" s="1">
        <v>15</v>
      </c>
      <c r="D521" s="170">
        <f t="shared" ref="D521:E521" si="951">+D399</f>
        <v>0</v>
      </c>
      <c r="E521" s="171">
        <f t="shared" si="951"/>
        <v>0</v>
      </c>
      <c r="F521" s="43"/>
      <c r="G521" s="171">
        <f t="shared" ref="G521:I521" si="952">+G399</f>
        <v>0</v>
      </c>
      <c r="H521" s="171">
        <f t="shared" si="952"/>
        <v>0</v>
      </c>
      <c r="I521" s="171">
        <f t="shared" si="952"/>
        <v>0</v>
      </c>
      <c r="J521" s="62">
        <f t="shared" si="908"/>
        <v>0</v>
      </c>
      <c r="K521" s="42"/>
      <c r="L521" s="171">
        <f t="shared" ref="L521:N521" si="953">+L399</f>
        <v>0</v>
      </c>
      <c r="M521" s="171">
        <f t="shared" si="953"/>
        <v>0</v>
      </c>
      <c r="N521" s="171">
        <f t="shared" si="953"/>
        <v>0</v>
      </c>
      <c r="O521" s="62">
        <f t="shared" si="910"/>
        <v>0</v>
      </c>
      <c r="P521" s="42"/>
      <c r="Q521" s="172" t="str">
        <f t="shared" si="911"/>
        <v>ja</v>
      </c>
      <c r="R521" s="249">
        <f>IF(Q521="nee",0,(J521-O521)*(tab!$C$20*tab!$C$8+tab!$D$24))</f>
        <v>0</v>
      </c>
      <c r="S521" s="249">
        <f>IF(AND(J521=0,O521=0),0,(G521-L521)*tab!$E$30+(H521-M521)*tab!$F$30+(I521-N521)*tab!$G$30)</f>
        <v>0</v>
      </c>
      <c r="T521" s="249">
        <f t="shared" si="912"/>
        <v>0</v>
      </c>
      <c r="U521" s="172" t="str">
        <f t="shared" si="913"/>
        <v>ja</v>
      </c>
      <c r="V521" s="249">
        <f>IF(U521="nee",0,(J521-O521)*(tab!$C$44))</f>
        <v>0</v>
      </c>
      <c r="W521" s="249">
        <f>IF(AND(J521=0,O521=0),0,(G521-L521)*tab!$G$44+(H521-M521)*tab!$H$44+(I521-N521)*tab!$I$44)</f>
        <v>0</v>
      </c>
      <c r="X521" s="249">
        <f t="shared" si="914"/>
        <v>0</v>
      </c>
      <c r="Y521" s="3"/>
      <c r="Z521" s="22"/>
    </row>
    <row r="522" spans="2:26" ht="12" customHeight="1" x14ac:dyDescent="0.2">
      <c r="B522" s="18"/>
      <c r="C522" s="1">
        <v>16</v>
      </c>
      <c r="D522" s="170">
        <f t="shared" ref="D522:E522" si="954">+D400</f>
        <v>0</v>
      </c>
      <c r="E522" s="171">
        <f t="shared" si="954"/>
        <v>0</v>
      </c>
      <c r="F522" s="43"/>
      <c r="G522" s="171">
        <f t="shared" ref="G522:I522" si="955">+G400</f>
        <v>0</v>
      </c>
      <c r="H522" s="171">
        <f t="shared" si="955"/>
        <v>0</v>
      </c>
      <c r="I522" s="171">
        <f t="shared" si="955"/>
        <v>0</v>
      </c>
      <c r="J522" s="62">
        <f t="shared" si="908"/>
        <v>0</v>
      </c>
      <c r="K522" s="42"/>
      <c r="L522" s="171">
        <f t="shared" ref="L522:N522" si="956">+L400</f>
        <v>0</v>
      </c>
      <c r="M522" s="171">
        <f t="shared" si="956"/>
        <v>0</v>
      </c>
      <c r="N522" s="171">
        <f t="shared" si="956"/>
        <v>0</v>
      </c>
      <c r="O522" s="62">
        <f t="shared" si="910"/>
        <v>0</v>
      </c>
      <c r="P522" s="42"/>
      <c r="Q522" s="172" t="str">
        <f t="shared" si="911"/>
        <v>ja</v>
      </c>
      <c r="R522" s="249">
        <f>IF(Q522="nee",0,(J522-O522)*(tab!$C$20*tab!$C$8+tab!$D$24))</f>
        <v>0</v>
      </c>
      <c r="S522" s="249">
        <f>IF(AND(J522=0,O522=0),0,(G522-L522)*tab!$E$30+(H522-M522)*tab!$F$30+(I522-N522)*tab!$G$30)</f>
        <v>0</v>
      </c>
      <c r="T522" s="249">
        <f t="shared" si="912"/>
        <v>0</v>
      </c>
      <c r="U522" s="172" t="str">
        <f t="shared" si="913"/>
        <v>ja</v>
      </c>
      <c r="V522" s="249">
        <f>IF(U522="nee",0,(J522-O522)*(tab!$C$44))</f>
        <v>0</v>
      </c>
      <c r="W522" s="249">
        <f>IF(AND(J522=0,O522=0),0,(G522-L522)*tab!$G$44+(H522-M522)*tab!$H$44+(I522-N522)*tab!$I$44)</f>
        <v>0</v>
      </c>
      <c r="X522" s="249">
        <f t="shared" si="914"/>
        <v>0</v>
      </c>
      <c r="Y522" s="3"/>
      <c r="Z522" s="22"/>
    </row>
    <row r="523" spans="2:26" ht="12" customHeight="1" x14ac:dyDescent="0.2">
      <c r="B523" s="18"/>
      <c r="C523" s="1">
        <v>17</v>
      </c>
      <c r="D523" s="170">
        <f t="shared" ref="D523:E523" si="957">+D401</f>
        <v>0</v>
      </c>
      <c r="E523" s="171">
        <f t="shared" si="957"/>
        <v>0</v>
      </c>
      <c r="F523" s="43"/>
      <c r="G523" s="171">
        <f t="shared" ref="G523:I523" si="958">+G401</f>
        <v>0</v>
      </c>
      <c r="H523" s="171">
        <f t="shared" si="958"/>
        <v>0</v>
      </c>
      <c r="I523" s="171">
        <f t="shared" si="958"/>
        <v>0</v>
      </c>
      <c r="J523" s="62">
        <f t="shared" si="908"/>
        <v>0</v>
      </c>
      <c r="K523" s="42"/>
      <c r="L523" s="171">
        <f t="shared" ref="L523:N523" si="959">+L401</f>
        <v>0</v>
      </c>
      <c r="M523" s="171">
        <f t="shared" si="959"/>
        <v>0</v>
      </c>
      <c r="N523" s="171">
        <f t="shared" si="959"/>
        <v>0</v>
      </c>
      <c r="O523" s="62">
        <f t="shared" si="910"/>
        <v>0</v>
      </c>
      <c r="P523" s="42"/>
      <c r="Q523" s="172" t="str">
        <f t="shared" si="911"/>
        <v>ja</v>
      </c>
      <c r="R523" s="249">
        <f>IF(Q523="nee",0,(J523-O523)*(tab!$C$20*tab!$C$8+tab!$D$24))</f>
        <v>0</v>
      </c>
      <c r="S523" s="249">
        <f>IF(AND(J523=0,O523=0),0,(G523-L523)*tab!$E$30+(H523-M523)*tab!$F$30+(I523-N523)*tab!$G$30)</f>
        <v>0</v>
      </c>
      <c r="T523" s="249">
        <f t="shared" si="912"/>
        <v>0</v>
      </c>
      <c r="U523" s="172" t="str">
        <f t="shared" si="913"/>
        <v>ja</v>
      </c>
      <c r="V523" s="249">
        <f>IF(U523="nee",0,(J523-O523)*(tab!$C$44))</f>
        <v>0</v>
      </c>
      <c r="W523" s="249">
        <f>IF(AND(J523=0,O523=0),0,(G523-L523)*tab!$G$44+(H523-M523)*tab!$H$44+(I523-N523)*tab!$I$44)</f>
        <v>0</v>
      </c>
      <c r="X523" s="249">
        <f t="shared" si="914"/>
        <v>0</v>
      </c>
      <c r="Y523" s="3"/>
      <c r="Z523" s="22"/>
    </row>
    <row r="524" spans="2:26" ht="12" customHeight="1" x14ac:dyDescent="0.2">
      <c r="B524" s="18"/>
      <c r="C524" s="1">
        <v>18</v>
      </c>
      <c r="D524" s="170">
        <f t="shared" ref="D524:E524" si="960">+D402</f>
        <v>0</v>
      </c>
      <c r="E524" s="171">
        <f t="shared" si="960"/>
        <v>0</v>
      </c>
      <c r="F524" s="43"/>
      <c r="G524" s="171">
        <f t="shared" ref="G524:I524" si="961">+G402</f>
        <v>0</v>
      </c>
      <c r="H524" s="171">
        <f t="shared" si="961"/>
        <v>0</v>
      </c>
      <c r="I524" s="171">
        <f t="shared" si="961"/>
        <v>0</v>
      </c>
      <c r="J524" s="62">
        <f t="shared" si="908"/>
        <v>0</v>
      </c>
      <c r="K524" s="42"/>
      <c r="L524" s="171">
        <f t="shared" ref="L524:N524" si="962">+L402</f>
        <v>0</v>
      </c>
      <c r="M524" s="171">
        <f t="shared" si="962"/>
        <v>0</v>
      </c>
      <c r="N524" s="171">
        <f t="shared" si="962"/>
        <v>0</v>
      </c>
      <c r="O524" s="62">
        <f t="shared" si="910"/>
        <v>0</v>
      </c>
      <c r="P524" s="42"/>
      <c r="Q524" s="172" t="str">
        <f t="shared" si="911"/>
        <v>ja</v>
      </c>
      <c r="R524" s="249">
        <f>IF(Q524="nee",0,(J524-O524)*(tab!$C$20*tab!$C$8+tab!$D$24))</f>
        <v>0</v>
      </c>
      <c r="S524" s="249">
        <f>IF(AND(J524=0,O524=0),0,(G524-L524)*tab!$E$30+(H524-M524)*tab!$F$30+(I524-N524)*tab!$G$30)</f>
        <v>0</v>
      </c>
      <c r="T524" s="249">
        <f t="shared" si="912"/>
        <v>0</v>
      </c>
      <c r="U524" s="172" t="str">
        <f t="shared" si="913"/>
        <v>ja</v>
      </c>
      <c r="V524" s="249">
        <f>IF(U524="nee",0,(J524-O524)*(tab!$C$44))</f>
        <v>0</v>
      </c>
      <c r="W524" s="249">
        <f>IF(AND(J524=0,O524=0),0,(G524-L524)*tab!$G$44+(H524-M524)*tab!$H$44+(I524-N524)*tab!$I$44)</f>
        <v>0</v>
      </c>
      <c r="X524" s="249">
        <f t="shared" si="914"/>
        <v>0</v>
      </c>
      <c r="Y524" s="3"/>
      <c r="Z524" s="22"/>
    </row>
    <row r="525" spans="2:26" ht="12" customHeight="1" x14ac:dyDescent="0.2">
      <c r="B525" s="18"/>
      <c r="C525" s="1">
        <v>19</v>
      </c>
      <c r="D525" s="170">
        <f t="shared" ref="D525:E525" si="963">+D403</f>
        <v>0</v>
      </c>
      <c r="E525" s="171">
        <f t="shared" si="963"/>
        <v>0</v>
      </c>
      <c r="F525" s="43"/>
      <c r="G525" s="171">
        <f t="shared" ref="G525:I525" si="964">+G403</f>
        <v>0</v>
      </c>
      <c r="H525" s="171">
        <f t="shared" si="964"/>
        <v>0</v>
      </c>
      <c r="I525" s="171">
        <f t="shared" si="964"/>
        <v>0</v>
      </c>
      <c r="J525" s="62">
        <f t="shared" si="908"/>
        <v>0</v>
      </c>
      <c r="K525" s="42"/>
      <c r="L525" s="171">
        <f t="shared" ref="L525:N525" si="965">+L403</f>
        <v>0</v>
      </c>
      <c r="M525" s="171">
        <f t="shared" si="965"/>
        <v>0</v>
      </c>
      <c r="N525" s="171">
        <f t="shared" si="965"/>
        <v>0</v>
      </c>
      <c r="O525" s="62">
        <f t="shared" si="910"/>
        <v>0</v>
      </c>
      <c r="P525" s="42"/>
      <c r="Q525" s="172" t="str">
        <f t="shared" si="911"/>
        <v>ja</v>
      </c>
      <c r="R525" s="249">
        <f>IF(Q525="nee",0,(J525-O525)*(tab!$C$20*tab!$C$8+tab!$D$24))</f>
        <v>0</v>
      </c>
      <c r="S525" s="249">
        <f>IF(AND(J525=0,O525=0),0,(G525-L525)*tab!$E$30+(H525-M525)*tab!$F$30+(I525-N525)*tab!$G$30)</f>
        <v>0</v>
      </c>
      <c r="T525" s="249">
        <f t="shared" si="912"/>
        <v>0</v>
      </c>
      <c r="U525" s="172" t="str">
        <f t="shared" si="913"/>
        <v>ja</v>
      </c>
      <c r="V525" s="249">
        <f>IF(U525="nee",0,(J525-O525)*(tab!$C$44))</f>
        <v>0</v>
      </c>
      <c r="W525" s="249">
        <f>IF(AND(J525=0,O525=0),0,(G525-L525)*tab!$G$44+(H525-M525)*tab!$H$44+(I525-N525)*tab!$I$44)</f>
        <v>0</v>
      </c>
      <c r="X525" s="249">
        <f t="shared" si="914"/>
        <v>0</v>
      </c>
      <c r="Y525" s="3"/>
      <c r="Z525" s="22"/>
    </row>
    <row r="526" spans="2:26" ht="12" customHeight="1" x14ac:dyDescent="0.2">
      <c r="B526" s="18"/>
      <c r="C526" s="1">
        <v>20</v>
      </c>
      <c r="D526" s="170">
        <f t="shared" ref="D526:E526" si="966">+D404</f>
        <v>0</v>
      </c>
      <c r="E526" s="171">
        <f t="shared" si="966"/>
        <v>0</v>
      </c>
      <c r="F526" s="43"/>
      <c r="G526" s="171">
        <f t="shared" ref="G526:I526" si="967">+G404</f>
        <v>0</v>
      </c>
      <c r="H526" s="171">
        <f t="shared" si="967"/>
        <v>0</v>
      </c>
      <c r="I526" s="171">
        <f t="shared" si="967"/>
        <v>0</v>
      </c>
      <c r="J526" s="62">
        <f t="shared" si="908"/>
        <v>0</v>
      </c>
      <c r="K526" s="42"/>
      <c r="L526" s="171">
        <f t="shared" ref="L526:N526" si="968">+L404</f>
        <v>0</v>
      </c>
      <c r="M526" s="171">
        <f t="shared" si="968"/>
        <v>0</v>
      </c>
      <c r="N526" s="171">
        <f t="shared" si="968"/>
        <v>0</v>
      </c>
      <c r="O526" s="62">
        <f t="shared" si="910"/>
        <v>0</v>
      </c>
      <c r="P526" s="42"/>
      <c r="Q526" s="172" t="str">
        <f t="shared" si="911"/>
        <v>ja</v>
      </c>
      <c r="R526" s="249">
        <f>IF(Q526="nee",0,(J526-O526)*(tab!$C$20*tab!$C$8+tab!$D$24))</f>
        <v>0</v>
      </c>
      <c r="S526" s="249">
        <f>IF(AND(J526=0,O526=0),0,(G526-L526)*tab!$E$30+(H526-M526)*tab!$F$30+(I526-N526)*tab!$G$30)</f>
        <v>0</v>
      </c>
      <c r="T526" s="249">
        <f t="shared" si="912"/>
        <v>0</v>
      </c>
      <c r="U526" s="172" t="str">
        <f t="shared" si="913"/>
        <v>ja</v>
      </c>
      <c r="V526" s="249">
        <f>IF(U526="nee",0,(J526-O526)*(tab!$C$44))</f>
        <v>0</v>
      </c>
      <c r="W526" s="249">
        <f>IF(AND(J526=0,O526=0),0,(G526-L526)*tab!$G$44+(H526-M526)*tab!$H$44+(I526-N526)*tab!$I$44)</f>
        <v>0</v>
      </c>
      <c r="X526" s="249">
        <f t="shared" si="914"/>
        <v>0</v>
      </c>
      <c r="Y526" s="3"/>
      <c r="Z526" s="22"/>
    </row>
    <row r="527" spans="2:26" ht="12" customHeight="1" x14ac:dyDescent="0.2">
      <c r="B527" s="18"/>
      <c r="C527" s="1">
        <v>21</v>
      </c>
      <c r="D527" s="170">
        <f t="shared" ref="D527:E527" si="969">+D405</f>
        <v>0</v>
      </c>
      <c r="E527" s="171">
        <f t="shared" si="969"/>
        <v>0</v>
      </c>
      <c r="F527" s="43"/>
      <c r="G527" s="171">
        <f t="shared" ref="G527:I527" si="970">+G405</f>
        <v>0</v>
      </c>
      <c r="H527" s="171">
        <f t="shared" si="970"/>
        <v>0</v>
      </c>
      <c r="I527" s="171">
        <f t="shared" si="970"/>
        <v>0</v>
      </c>
      <c r="J527" s="62">
        <f t="shared" si="908"/>
        <v>0</v>
      </c>
      <c r="K527" s="42"/>
      <c r="L527" s="171">
        <f t="shared" ref="L527:N527" si="971">+L405</f>
        <v>0</v>
      </c>
      <c r="M527" s="171">
        <f t="shared" si="971"/>
        <v>0</v>
      </c>
      <c r="N527" s="171">
        <f t="shared" si="971"/>
        <v>0</v>
      </c>
      <c r="O527" s="62">
        <f t="shared" si="910"/>
        <v>0</v>
      </c>
      <c r="P527" s="42"/>
      <c r="Q527" s="172" t="str">
        <f t="shared" si="911"/>
        <v>ja</v>
      </c>
      <c r="R527" s="249">
        <f>IF(Q527="nee",0,(J527-O527)*(tab!$C$20*tab!$C$8+tab!$D$24))</f>
        <v>0</v>
      </c>
      <c r="S527" s="249">
        <f>IF(AND(J527=0,O527=0),0,(G527-L527)*tab!$E$30+(H527-M527)*tab!$F$30+(I527-N527)*tab!$G$30)</f>
        <v>0</v>
      </c>
      <c r="T527" s="249">
        <f t="shared" si="912"/>
        <v>0</v>
      </c>
      <c r="U527" s="172" t="str">
        <f t="shared" si="913"/>
        <v>ja</v>
      </c>
      <c r="V527" s="249">
        <f>IF(U527="nee",0,(J527-O527)*(tab!$C$44))</f>
        <v>0</v>
      </c>
      <c r="W527" s="249">
        <f>IF(AND(J527=0,O527=0),0,(G527-L527)*tab!$G$44+(H527-M527)*tab!$H$44+(I527-N527)*tab!$I$44)</f>
        <v>0</v>
      </c>
      <c r="X527" s="249">
        <f t="shared" si="914"/>
        <v>0</v>
      </c>
      <c r="Y527" s="3"/>
      <c r="Z527" s="22"/>
    </row>
    <row r="528" spans="2:26" ht="12" customHeight="1" x14ac:dyDescent="0.2">
      <c r="B528" s="18"/>
      <c r="C528" s="1">
        <v>22</v>
      </c>
      <c r="D528" s="170">
        <f t="shared" ref="D528:E528" si="972">+D406</f>
        <v>0</v>
      </c>
      <c r="E528" s="171">
        <f t="shared" si="972"/>
        <v>0</v>
      </c>
      <c r="F528" s="43"/>
      <c r="G528" s="171">
        <f t="shared" ref="G528:I528" si="973">+G406</f>
        <v>0</v>
      </c>
      <c r="H528" s="171">
        <f t="shared" si="973"/>
        <v>0</v>
      </c>
      <c r="I528" s="171">
        <f t="shared" si="973"/>
        <v>0</v>
      </c>
      <c r="J528" s="62">
        <f t="shared" si="908"/>
        <v>0</v>
      </c>
      <c r="K528" s="42"/>
      <c r="L528" s="171">
        <f t="shared" ref="L528:N528" si="974">+L406</f>
        <v>0</v>
      </c>
      <c r="M528" s="171">
        <f t="shared" si="974"/>
        <v>0</v>
      </c>
      <c r="N528" s="171">
        <f t="shared" si="974"/>
        <v>0</v>
      </c>
      <c r="O528" s="62">
        <f t="shared" si="910"/>
        <v>0</v>
      </c>
      <c r="P528" s="42"/>
      <c r="Q528" s="172" t="str">
        <f t="shared" si="911"/>
        <v>ja</v>
      </c>
      <c r="R528" s="249">
        <f>IF(Q528="nee",0,(J528-O528)*(tab!$C$20*tab!$C$8+tab!$D$24))</f>
        <v>0</v>
      </c>
      <c r="S528" s="249">
        <f>IF(AND(J528=0,O528=0),0,(G528-L528)*tab!$E$30+(H528-M528)*tab!$F$30+(I528-N528)*tab!$G$30)</f>
        <v>0</v>
      </c>
      <c r="T528" s="249">
        <f t="shared" si="912"/>
        <v>0</v>
      </c>
      <c r="U528" s="172" t="str">
        <f t="shared" si="913"/>
        <v>ja</v>
      </c>
      <c r="V528" s="249">
        <f>IF(U528="nee",0,(J528-O528)*(tab!$C$44))</f>
        <v>0</v>
      </c>
      <c r="W528" s="249">
        <f>IF(AND(J528=0,O528=0),0,(G528-L528)*tab!$G$44+(H528-M528)*tab!$H$44+(I528-N528)*tab!$I$44)</f>
        <v>0</v>
      </c>
      <c r="X528" s="249">
        <f t="shared" si="914"/>
        <v>0</v>
      </c>
      <c r="Y528" s="3"/>
      <c r="Z528" s="22"/>
    </row>
    <row r="529" spans="2:26" ht="12" customHeight="1" x14ac:dyDescent="0.2">
      <c r="B529" s="18"/>
      <c r="C529" s="1">
        <v>23</v>
      </c>
      <c r="D529" s="170">
        <f t="shared" ref="D529:E529" si="975">+D407</f>
        <v>0</v>
      </c>
      <c r="E529" s="171">
        <f t="shared" si="975"/>
        <v>0</v>
      </c>
      <c r="F529" s="43"/>
      <c r="G529" s="171">
        <f t="shared" ref="G529:I529" si="976">+G407</f>
        <v>0</v>
      </c>
      <c r="H529" s="171">
        <f t="shared" si="976"/>
        <v>0</v>
      </c>
      <c r="I529" s="171">
        <f t="shared" si="976"/>
        <v>0</v>
      </c>
      <c r="J529" s="62">
        <f t="shared" si="908"/>
        <v>0</v>
      </c>
      <c r="K529" s="42"/>
      <c r="L529" s="171">
        <f t="shared" ref="L529:N529" si="977">+L407</f>
        <v>0</v>
      </c>
      <c r="M529" s="171">
        <f t="shared" si="977"/>
        <v>0</v>
      </c>
      <c r="N529" s="171">
        <f t="shared" si="977"/>
        <v>0</v>
      </c>
      <c r="O529" s="62">
        <f t="shared" si="910"/>
        <v>0</v>
      </c>
      <c r="P529" s="42"/>
      <c r="Q529" s="172" t="str">
        <f t="shared" si="911"/>
        <v>ja</v>
      </c>
      <c r="R529" s="249">
        <f>IF(Q529="nee",0,(J529-O529)*(tab!$C$20*tab!$C$8+tab!$D$24))</f>
        <v>0</v>
      </c>
      <c r="S529" s="249">
        <f>IF(AND(J529=0,O529=0),0,(G529-L529)*tab!$E$30+(H529-M529)*tab!$F$30+(I529-N529)*tab!$G$30)</f>
        <v>0</v>
      </c>
      <c r="T529" s="249">
        <f t="shared" si="912"/>
        <v>0</v>
      </c>
      <c r="U529" s="172" t="str">
        <f t="shared" si="913"/>
        <v>ja</v>
      </c>
      <c r="V529" s="249">
        <f>IF(U529="nee",0,(J529-O529)*(tab!$C$44))</f>
        <v>0</v>
      </c>
      <c r="W529" s="249">
        <f>IF(AND(J529=0,O529=0),0,(G529-L529)*tab!$G$44+(H529-M529)*tab!$H$44+(I529-N529)*tab!$I$44)</f>
        <v>0</v>
      </c>
      <c r="X529" s="249">
        <f t="shared" si="914"/>
        <v>0</v>
      </c>
      <c r="Y529" s="3"/>
      <c r="Z529" s="22"/>
    </row>
    <row r="530" spans="2:26" ht="12" customHeight="1" x14ac:dyDescent="0.2">
      <c r="B530" s="18"/>
      <c r="C530" s="1">
        <v>24</v>
      </c>
      <c r="D530" s="170">
        <f t="shared" ref="D530:E530" si="978">+D408</f>
        <v>0</v>
      </c>
      <c r="E530" s="171">
        <f t="shared" si="978"/>
        <v>0</v>
      </c>
      <c r="F530" s="43"/>
      <c r="G530" s="171">
        <f t="shared" ref="G530:I530" si="979">+G408</f>
        <v>0</v>
      </c>
      <c r="H530" s="171">
        <f t="shared" si="979"/>
        <v>0</v>
      </c>
      <c r="I530" s="171">
        <f t="shared" si="979"/>
        <v>0</v>
      </c>
      <c r="J530" s="62">
        <f t="shared" si="908"/>
        <v>0</v>
      </c>
      <c r="K530" s="42"/>
      <c r="L530" s="171">
        <f t="shared" ref="L530:N530" si="980">+L408</f>
        <v>0</v>
      </c>
      <c r="M530" s="171">
        <f t="shared" si="980"/>
        <v>0</v>
      </c>
      <c r="N530" s="171">
        <f t="shared" si="980"/>
        <v>0</v>
      </c>
      <c r="O530" s="62">
        <f t="shared" si="910"/>
        <v>0</v>
      </c>
      <c r="P530" s="42"/>
      <c r="Q530" s="172" t="str">
        <f t="shared" si="911"/>
        <v>ja</v>
      </c>
      <c r="R530" s="249">
        <f>IF(Q530="nee",0,(J530-O530)*(tab!$C$20*tab!$C$8+tab!$D$24))</f>
        <v>0</v>
      </c>
      <c r="S530" s="249">
        <f>IF(AND(J530=0,O530=0),0,(G530-L530)*tab!$E$30+(H530-M530)*tab!$F$30+(I530-N530)*tab!$G$30)</f>
        <v>0</v>
      </c>
      <c r="T530" s="249">
        <f t="shared" si="912"/>
        <v>0</v>
      </c>
      <c r="U530" s="172" t="str">
        <f t="shared" si="913"/>
        <v>ja</v>
      </c>
      <c r="V530" s="249">
        <f>IF(U530="nee",0,(J530-O530)*(tab!$C$44))</f>
        <v>0</v>
      </c>
      <c r="W530" s="249">
        <f>IF(AND(J530=0,O530=0),0,(G530-L530)*tab!$G$44+(H530-M530)*tab!$H$44+(I530-N530)*tab!$I$44)</f>
        <v>0</v>
      </c>
      <c r="X530" s="249">
        <f t="shared" si="914"/>
        <v>0</v>
      </c>
      <c r="Y530" s="3"/>
      <c r="Z530" s="22"/>
    </row>
    <row r="531" spans="2:26" ht="12" customHeight="1" x14ac:dyDescent="0.2">
      <c r="B531" s="18"/>
      <c r="C531" s="1">
        <v>25</v>
      </c>
      <c r="D531" s="170">
        <f t="shared" ref="D531:E531" si="981">+D409</f>
        <v>0</v>
      </c>
      <c r="E531" s="171">
        <f t="shared" si="981"/>
        <v>0</v>
      </c>
      <c r="F531" s="43"/>
      <c r="G531" s="171">
        <f t="shared" ref="G531:I531" si="982">+G409</f>
        <v>0</v>
      </c>
      <c r="H531" s="171">
        <f t="shared" si="982"/>
        <v>0</v>
      </c>
      <c r="I531" s="171">
        <f t="shared" si="982"/>
        <v>0</v>
      </c>
      <c r="J531" s="62">
        <f t="shared" si="908"/>
        <v>0</v>
      </c>
      <c r="K531" s="42"/>
      <c r="L531" s="171">
        <f t="shared" ref="L531:N531" si="983">+L409</f>
        <v>0</v>
      </c>
      <c r="M531" s="171">
        <f t="shared" si="983"/>
        <v>0</v>
      </c>
      <c r="N531" s="171">
        <f t="shared" si="983"/>
        <v>0</v>
      </c>
      <c r="O531" s="62">
        <f t="shared" si="910"/>
        <v>0</v>
      </c>
      <c r="P531" s="42"/>
      <c r="Q531" s="172" t="str">
        <f t="shared" si="911"/>
        <v>ja</v>
      </c>
      <c r="R531" s="249">
        <f>IF(Q531="nee",0,(J531-O531)*(tab!$C$20*tab!$C$8+tab!$D$24))</f>
        <v>0</v>
      </c>
      <c r="S531" s="249">
        <f>IF(AND(J531=0,O531=0),0,(G531-L531)*tab!$E$30+(H531-M531)*tab!$F$30+(I531-N531)*tab!$G$30)</f>
        <v>0</v>
      </c>
      <c r="T531" s="249">
        <f t="shared" si="912"/>
        <v>0</v>
      </c>
      <c r="U531" s="172" t="str">
        <f t="shared" si="913"/>
        <v>ja</v>
      </c>
      <c r="V531" s="249">
        <f>IF(U531="nee",0,(J531-O531)*(tab!$C$44))</f>
        <v>0</v>
      </c>
      <c r="W531" s="249">
        <f>IF(AND(J531=0,O531=0),0,(G531-L531)*tab!$G$44+(H531-M531)*tab!$H$44+(I531-N531)*tab!$I$44)</f>
        <v>0</v>
      </c>
      <c r="X531" s="249">
        <f t="shared" si="914"/>
        <v>0</v>
      </c>
      <c r="Y531" s="3"/>
      <c r="Z531" s="22"/>
    </row>
    <row r="532" spans="2:26" ht="12" customHeight="1" x14ac:dyDescent="0.2">
      <c r="B532" s="18"/>
      <c r="C532" s="1">
        <v>26</v>
      </c>
      <c r="D532" s="170">
        <f t="shared" ref="D532:E532" si="984">+D410</f>
        <v>0</v>
      </c>
      <c r="E532" s="171">
        <f t="shared" si="984"/>
        <v>0</v>
      </c>
      <c r="F532" s="43"/>
      <c r="G532" s="171">
        <f t="shared" ref="G532:I532" si="985">+G410</f>
        <v>0</v>
      </c>
      <c r="H532" s="171">
        <f t="shared" si="985"/>
        <v>0</v>
      </c>
      <c r="I532" s="171">
        <f t="shared" si="985"/>
        <v>0</v>
      </c>
      <c r="J532" s="62">
        <f t="shared" si="908"/>
        <v>0</v>
      </c>
      <c r="K532" s="42"/>
      <c r="L532" s="171">
        <f t="shared" ref="L532:N532" si="986">+L410</f>
        <v>0</v>
      </c>
      <c r="M532" s="171">
        <f t="shared" si="986"/>
        <v>0</v>
      </c>
      <c r="N532" s="171">
        <f t="shared" si="986"/>
        <v>0</v>
      </c>
      <c r="O532" s="62">
        <f t="shared" si="910"/>
        <v>0</v>
      </c>
      <c r="P532" s="42"/>
      <c r="Q532" s="172" t="str">
        <f t="shared" si="911"/>
        <v>ja</v>
      </c>
      <c r="R532" s="249">
        <f>IF(Q532="nee",0,(J532-O532)*(tab!$C$20*tab!$C$8+tab!$D$24))</f>
        <v>0</v>
      </c>
      <c r="S532" s="249">
        <f>IF(AND(J532=0,O532=0),0,(G532-L532)*tab!$E$30+(H532-M532)*tab!$F$30+(I532-N532)*tab!$G$30)</f>
        <v>0</v>
      </c>
      <c r="T532" s="249">
        <f t="shared" si="912"/>
        <v>0</v>
      </c>
      <c r="U532" s="172" t="str">
        <f t="shared" si="913"/>
        <v>ja</v>
      </c>
      <c r="V532" s="249">
        <f>IF(U532="nee",0,(J532-O532)*(tab!$C$44))</f>
        <v>0</v>
      </c>
      <c r="W532" s="249">
        <f>IF(AND(J532=0,O532=0),0,(G532-L532)*tab!$G$44+(H532-M532)*tab!$H$44+(I532-N532)*tab!$I$44)</f>
        <v>0</v>
      </c>
      <c r="X532" s="249">
        <f t="shared" si="914"/>
        <v>0</v>
      </c>
      <c r="Y532" s="3"/>
      <c r="Z532" s="22"/>
    </row>
    <row r="533" spans="2:26" ht="12" customHeight="1" x14ac:dyDescent="0.2">
      <c r="B533" s="18"/>
      <c r="C533" s="1">
        <v>27</v>
      </c>
      <c r="D533" s="170">
        <f t="shared" ref="D533:E533" si="987">+D411</f>
        <v>0</v>
      </c>
      <c r="E533" s="171">
        <f t="shared" si="987"/>
        <v>0</v>
      </c>
      <c r="F533" s="43"/>
      <c r="G533" s="171">
        <f t="shared" ref="G533:I533" si="988">+G411</f>
        <v>0</v>
      </c>
      <c r="H533" s="171">
        <f t="shared" si="988"/>
        <v>0</v>
      </c>
      <c r="I533" s="171">
        <f t="shared" si="988"/>
        <v>0</v>
      </c>
      <c r="J533" s="62">
        <f t="shared" si="908"/>
        <v>0</v>
      </c>
      <c r="K533" s="42"/>
      <c r="L533" s="171">
        <f t="shared" ref="L533:N533" si="989">+L411</f>
        <v>0</v>
      </c>
      <c r="M533" s="171">
        <f t="shared" si="989"/>
        <v>0</v>
      </c>
      <c r="N533" s="171">
        <f t="shared" si="989"/>
        <v>0</v>
      </c>
      <c r="O533" s="62">
        <f t="shared" si="910"/>
        <v>0</v>
      </c>
      <c r="P533" s="42"/>
      <c r="Q533" s="172" t="str">
        <f t="shared" si="911"/>
        <v>ja</v>
      </c>
      <c r="R533" s="249">
        <f>IF(Q533="nee",0,(J533-O533)*(tab!$C$20*tab!$C$8+tab!$D$24))</f>
        <v>0</v>
      </c>
      <c r="S533" s="249">
        <f>IF(AND(J533=0,O533=0),0,(G533-L533)*tab!$E$30+(H533-M533)*tab!$F$30+(I533-N533)*tab!$G$30)</f>
        <v>0</v>
      </c>
      <c r="T533" s="249">
        <f t="shared" si="912"/>
        <v>0</v>
      </c>
      <c r="U533" s="172" t="str">
        <f t="shared" si="913"/>
        <v>ja</v>
      </c>
      <c r="V533" s="249">
        <f>IF(U533="nee",0,(J533-O533)*(tab!$C$44))</f>
        <v>0</v>
      </c>
      <c r="W533" s="249">
        <f>IF(AND(J533=0,O533=0),0,(G533-L533)*tab!$G$44+(H533-M533)*tab!$H$44+(I533-N533)*tab!$I$44)</f>
        <v>0</v>
      </c>
      <c r="X533" s="249">
        <f t="shared" si="914"/>
        <v>0</v>
      </c>
      <c r="Y533" s="3"/>
      <c r="Z533" s="22"/>
    </row>
    <row r="534" spans="2:26" ht="12" customHeight="1" x14ac:dyDescent="0.2">
      <c r="B534" s="18"/>
      <c r="C534" s="1">
        <v>28</v>
      </c>
      <c r="D534" s="170">
        <f t="shared" ref="D534:E534" si="990">+D412</f>
        <v>0</v>
      </c>
      <c r="E534" s="171">
        <f t="shared" si="990"/>
        <v>0</v>
      </c>
      <c r="F534" s="43"/>
      <c r="G534" s="171">
        <f t="shared" ref="G534:I534" si="991">+G412</f>
        <v>0</v>
      </c>
      <c r="H534" s="171">
        <f t="shared" si="991"/>
        <v>0</v>
      </c>
      <c r="I534" s="171">
        <f t="shared" si="991"/>
        <v>0</v>
      </c>
      <c r="J534" s="62">
        <f t="shared" si="908"/>
        <v>0</v>
      </c>
      <c r="K534" s="42"/>
      <c r="L534" s="171">
        <f t="shared" ref="L534:N534" si="992">+L412</f>
        <v>0</v>
      </c>
      <c r="M534" s="171">
        <f t="shared" si="992"/>
        <v>0</v>
      </c>
      <c r="N534" s="171">
        <f t="shared" si="992"/>
        <v>0</v>
      </c>
      <c r="O534" s="62">
        <f t="shared" si="910"/>
        <v>0</v>
      </c>
      <c r="P534" s="42"/>
      <c r="Q534" s="172" t="str">
        <f t="shared" si="911"/>
        <v>ja</v>
      </c>
      <c r="R534" s="249">
        <f>IF(Q534="nee",0,(J534-O534)*(tab!$C$20*tab!$C$8+tab!$D$24))</f>
        <v>0</v>
      </c>
      <c r="S534" s="249">
        <f>IF(AND(J534=0,O534=0),0,(G534-L534)*tab!$E$30+(H534-M534)*tab!$F$30+(I534-N534)*tab!$G$30)</f>
        <v>0</v>
      </c>
      <c r="T534" s="249">
        <f t="shared" si="912"/>
        <v>0</v>
      </c>
      <c r="U534" s="172" t="str">
        <f t="shared" si="913"/>
        <v>ja</v>
      </c>
      <c r="V534" s="249">
        <f>IF(U534="nee",0,(J534-O534)*(tab!$C$44))</f>
        <v>0</v>
      </c>
      <c r="W534" s="249">
        <f>IF(AND(J534=0,O534=0),0,(G534-L534)*tab!$G$44+(H534-M534)*tab!$H$44+(I534-N534)*tab!$I$44)</f>
        <v>0</v>
      </c>
      <c r="X534" s="249">
        <f t="shared" si="914"/>
        <v>0</v>
      </c>
      <c r="Y534" s="3"/>
      <c r="Z534" s="22"/>
    </row>
    <row r="535" spans="2:26" ht="12" customHeight="1" x14ac:dyDescent="0.2">
      <c r="B535" s="18"/>
      <c r="C535" s="1">
        <v>29</v>
      </c>
      <c r="D535" s="170">
        <f t="shared" ref="D535:E535" si="993">+D413</f>
        <v>0</v>
      </c>
      <c r="E535" s="171">
        <f t="shared" si="993"/>
        <v>0</v>
      </c>
      <c r="F535" s="43"/>
      <c r="G535" s="171">
        <f t="shared" ref="G535:I535" si="994">+G413</f>
        <v>0</v>
      </c>
      <c r="H535" s="171">
        <f t="shared" si="994"/>
        <v>0</v>
      </c>
      <c r="I535" s="171">
        <f t="shared" si="994"/>
        <v>0</v>
      </c>
      <c r="J535" s="62">
        <f t="shared" si="908"/>
        <v>0</v>
      </c>
      <c r="K535" s="42"/>
      <c r="L535" s="171">
        <f t="shared" ref="L535:N535" si="995">+L413</f>
        <v>0</v>
      </c>
      <c r="M535" s="171">
        <f t="shared" si="995"/>
        <v>0</v>
      </c>
      <c r="N535" s="171">
        <f t="shared" si="995"/>
        <v>0</v>
      </c>
      <c r="O535" s="62">
        <f t="shared" si="910"/>
        <v>0</v>
      </c>
      <c r="P535" s="42"/>
      <c r="Q535" s="172" t="str">
        <f t="shared" si="911"/>
        <v>ja</v>
      </c>
      <c r="R535" s="249">
        <f>IF(Q535="nee",0,(J535-O535)*(tab!$C$20*tab!$C$8+tab!$D$24))</f>
        <v>0</v>
      </c>
      <c r="S535" s="249">
        <f>IF(AND(J535=0,O535=0),0,(G535-L535)*tab!$E$30+(H535-M535)*tab!$F$30+(I535-N535)*tab!$G$30)</f>
        <v>0</v>
      </c>
      <c r="T535" s="249">
        <f t="shared" si="912"/>
        <v>0</v>
      </c>
      <c r="U535" s="172" t="str">
        <f t="shared" si="913"/>
        <v>ja</v>
      </c>
      <c r="V535" s="249">
        <f>IF(U535="nee",0,(J535-O535)*(tab!$C$44))</f>
        <v>0</v>
      </c>
      <c r="W535" s="249">
        <f>IF(AND(J535=0,O535=0),0,(G535-L535)*tab!$G$44+(H535-M535)*tab!$H$44+(I535-N535)*tab!$I$44)</f>
        <v>0</v>
      </c>
      <c r="X535" s="249">
        <f t="shared" si="914"/>
        <v>0</v>
      </c>
      <c r="Y535" s="3"/>
      <c r="Z535" s="22"/>
    </row>
    <row r="536" spans="2:26" ht="12" customHeight="1" x14ac:dyDescent="0.2">
      <c r="B536" s="18"/>
      <c r="C536" s="1">
        <v>30</v>
      </c>
      <c r="D536" s="170">
        <f t="shared" ref="D536:E536" si="996">+D414</f>
        <v>0</v>
      </c>
      <c r="E536" s="171">
        <f t="shared" si="996"/>
        <v>0</v>
      </c>
      <c r="F536" s="43"/>
      <c r="G536" s="171">
        <f t="shared" ref="G536:I536" si="997">+G414</f>
        <v>0</v>
      </c>
      <c r="H536" s="171">
        <f t="shared" si="997"/>
        <v>0</v>
      </c>
      <c r="I536" s="171">
        <f t="shared" si="997"/>
        <v>0</v>
      </c>
      <c r="J536" s="62">
        <f t="shared" si="908"/>
        <v>0</v>
      </c>
      <c r="K536" s="42"/>
      <c r="L536" s="171">
        <f t="shared" ref="L536:N536" si="998">+L414</f>
        <v>0</v>
      </c>
      <c r="M536" s="171">
        <f t="shared" si="998"/>
        <v>0</v>
      </c>
      <c r="N536" s="171">
        <f t="shared" si="998"/>
        <v>0</v>
      </c>
      <c r="O536" s="62">
        <f t="shared" si="910"/>
        <v>0</v>
      </c>
      <c r="P536" s="42"/>
      <c r="Q536" s="172" t="str">
        <f t="shared" si="911"/>
        <v>ja</v>
      </c>
      <c r="R536" s="249">
        <f>IF(Q536="nee",0,(J536-O536)*(tab!$C$20*tab!$C$8+tab!$D$24))</f>
        <v>0</v>
      </c>
      <c r="S536" s="249">
        <f>IF(AND(J536=0,O536=0),0,(G536-L536)*tab!$E$30+(H536-M536)*tab!$F$30+(I536-N536)*tab!$G$30)</f>
        <v>0</v>
      </c>
      <c r="T536" s="249">
        <f t="shared" si="912"/>
        <v>0</v>
      </c>
      <c r="U536" s="172" t="str">
        <f t="shared" si="913"/>
        <v>ja</v>
      </c>
      <c r="V536" s="249">
        <f>IF(U536="nee",0,(J536-O536)*(tab!$C$44))</f>
        <v>0</v>
      </c>
      <c r="W536" s="249">
        <f>IF(AND(J536=0,O536=0),0,(G536-L536)*tab!$G$44+(H536-M536)*tab!$H$44+(I536-N536)*tab!$I$44)</f>
        <v>0</v>
      </c>
      <c r="X536" s="249">
        <f t="shared" si="914"/>
        <v>0</v>
      </c>
      <c r="Y536" s="3"/>
      <c r="Z536" s="22"/>
    </row>
    <row r="537" spans="2:26" ht="12" customHeight="1" x14ac:dyDescent="0.2">
      <c r="B537" s="73"/>
      <c r="C537" s="67"/>
      <c r="D537" s="78"/>
      <c r="E537" s="78"/>
      <c r="F537" s="93"/>
      <c r="G537" s="94">
        <f>SUM(G507:G532)</f>
        <v>22</v>
      </c>
      <c r="H537" s="94">
        <f>SUM(H507:H532)</f>
        <v>2</v>
      </c>
      <c r="I537" s="94">
        <f>SUM(I507:I532)</f>
        <v>2</v>
      </c>
      <c r="J537" s="94">
        <f>SUM(J507:J532)</f>
        <v>26</v>
      </c>
      <c r="K537" s="95"/>
      <c r="L537" s="94">
        <f>SUM(L507:L532)</f>
        <v>10</v>
      </c>
      <c r="M537" s="94">
        <f>SUM(M507:M532)</f>
        <v>1</v>
      </c>
      <c r="N537" s="94">
        <f>SUM(N507:N532)</f>
        <v>1</v>
      </c>
      <c r="O537" s="94">
        <f>SUM(O507:O532)</f>
        <v>12</v>
      </c>
      <c r="P537" s="95"/>
      <c r="Q537" s="95"/>
      <c r="R537" s="250"/>
      <c r="S537" s="250"/>
      <c r="T537" s="251">
        <f t="shared" ref="T537" si="999">SUM(T507:T536)</f>
        <v>192778.06240900001</v>
      </c>
      <c r="U537" s="95"/>
      <c r="V537" s="250"/>
      <c r="W537" s="250"/>
      <c r="X537" s="251">
        <f t="shared" ref="X537" si="1000">SUM(X507:X536)</f>
        <v>20096.3</v>
      </c>
      <c r="Y537" s="70"/>
      <c r="Z537" s="71"/>
    </row>
    <row r="538" spans="2:26" ht="12" customHeight="1" x14ac:dyDescent="0.2">
      <c r="B538" s="18"/>
      <c r="C538" s="1"/>
      <c r="D538" s="38"/>
      <c r="E538" s="3"/>
      <c r="F538" s="3"/>
      <c r="G538" s="42"/>
      <c r="H538" s="42"/>
      <c r="I538" s="42"/>
      <c r="J538" s="42"/>
      <c r="K538" s="42"/>
      <c r="L538" s="42"/>
      <c r="M538" s="42"/>
      <c r="N538" s="42"/>
      <c r="O538" s="42"/>
      <c r="P538" s="42"/>
      <c r="Q538" s="42"/>
      <c r="R538" s="244"/>
      <c r="S538" s="244"/>
      <c r="T538" s="244"/>
      <c r="U538" s="42"/>
      <c r="V538" s="244"/>
      <c r="W538" s="244"/>
      <c r="X538" s="244"/>
      <c r="Y538" s="3"/>
      <c r="Z538" s="22"/>
    </row>
    <row r="539" spans="2:26" ht="12" customHeight="1" x14ac:dyDescent="0.2">
      <c r="B539" s="63"/>
      <c r="C539" s="196"/>
      <c r="D539" s="195" t="s">
        <v>65</v>
      </c>
      <c r="E539" s="25"/>
      <c r="F539" s="25"/>
      <c r="G539" s="26"/>
      <c r="H539" s="27"/>
      <c r="I539" s="27"/>
      <c r="J539" s="28"/>
      <c r="K539" s="28"/>
      <c r="L539" s="26"/>
      <c r="M539" s="27"/>
      <c r="N539" s="104"/>
      <c r="O539" s="178"/>
      <c r="P539" s="178"/>
      <c r="Q539" s="178"/>
      <c r="R539" s="252"/>
      <c r="S539" s="252"/>
      <c r="T539" s="252"/>
      <c r="U539" s="178"/>
      <c r="V539" s="252"/>
      <c r="W539" s="252"/>
      <c r="X539" s="252"/>
      <c r="Y539" s="6"/>
      <c r="Z539" s="64"/>
    </row>
    <row r="540" spans="2:26" ht="12" customHeight="1" x14ac:dyDescent="0.2">
      <c r="B540" s="18"/>
      <c r="C540" s="87"/>
      <c r="D540" s="38" t="s">
        <v>59</v>
      </c>
      <c r="E540" s="26"/>
      <c r="F540" s="25"/>
      <c r="G540" s="32" t="s">
        <v>109</v>
      </c>
      <c r="H540" s="28"/>
      <c r="I540" s="28"/>
      <c r="J540" s="28"/>
      <c r="K540" s="28"/>
      <c r="L540" s="32" t="s">
        <v>110</v>
      </c>
      <c r="M540" s="28"/>
      <c r="N540" s="28"/>
      <c r="O540" s="39"/>
      <c r="P540" s="39"/>
      <c r="Q540" s="40"/>
      <c r="R540" s="246" t="s">
        <v>60</v>
      </c>
      <c r="S540" s="246"/>
      <c r="T540" s="253" t="s">
        <v>61</v>
      </c>
      <c r="U540" s="74"/>
      <c r="V540" s="253"/>
      <c r="W540" s="253"/>
      <c r="X540" s="253"/>
      <c r="Y540" s="48"/>
      <c r="Z540" s="17"/>
    </row>
    <row r="541" spans="2:26" ht="12" customHeight="1" x14ac:dyDescent="0.2">
      <c r="B541" s="18"/>
      <c r="C541" s="1"/>
      <c r="D541" s="38" t="s">
        <v>62</v>
      </c>
      <c r="E541" s="32" t="s">
        <v>63</v>
      </c>
      <c r="F541" s="38"/>
      <c r="G541" s="42" t="s">
        <v>17</v>
      </c>
      <c r="H541" s="42" t="s">
        <v>18</v>
      </c>
      <c r="I541" s="42" t="s">
        <v>19</v>
      </c>
      <c r="J541" s="42" t="s">
        <v>64</v>
      </c>
      <c r="K541" s="42"/>
      <c r="L541" s="42" t="s">
        <v>17</v>
      </c>
      <c r="M541" s="42" t="s">
        <v>18</v>
      </c>
      <c r="N541" s="42" t="s">
        <v>19</v>
      </c>
      <c r="O541" s="42" t="s">
        <v>64</v>
      </c>
      <c r="P541" s="42"/>
      <c r="Q541" s="42"/>
      <c r="R541" s="244" t="s">
        <v>69</v>
      </c>
      <c r="S541" s="244" t="s">
        <v>70</v>
      </c>
      <c r="T541" s="248" t="s">
        <v>103</v>
      </c>
      <c r="U541" s="68"/>
      <c r="V541" s="248"/>
      <c r="W541" s="248"/>
      <c r="X541" s="248"/>
      <c r="Y541" s="3"/>
      <c r="Z541" s="22"/>
    </row>
    <row r="542" spans="2:26" ht="12" customHeight="1" x14ac:dyDescent="0.2">
      <c r="B542" s="18"/>
      <c r="C542" s="1">
        <v>1</v>
      </c>
      <c r="D542" s="170" t="str">
        <f>+D420</f>
        <v>A</v>
      </c>
      <c r="E542" s="171" t="str">
        <f>+E420</f>
        <v>PO5301</v>
      </c>
      <c r="F542" s="43"/>
      <c r="G542" s="171">
        <f>+G420</f>
        <v>2</v>
      </c>
      <c r="H542" s="171">
        <f>+H420</f>
        <v>0</v>
      </c>
      <c r="I542" s="171">
        <f>+I420</f>
        <v>0</v>
      </c>
      <c r="J542" s="62">
        <f>SUM(G542:I542)</f>
        <v>2</v>
      </c>
      <c r="K542" s="42"/>
      <c r="L542" s="171">
        <f>+L420</f>
        <v>0</v>
      </c>
      <c r="M542" s="171">
        <f>+M420</f>
        <v>0</v>
      </c>
      <c r="N542" s="171">
        <f>+N420</f>
        <v>0</v>
      </c>
      <c r="O542" s="62">
        <f>SUM(L542:N542)</f>
        <v>0</v>
      </c>
      <c r="P542" s="42"/>
      <c r="Q542" s="172" t="str">
        <f>+Q420</f>
        <v>ja</v>
      </c>
      <c r="R542" s="249">
        <f>IF(Q542="nee",0,(J542-O542)*(tab!$C$20*tab!$C$8+tab!$D$24))</f>
        <v>7871.3097699999998</v>
      </c>
      <c r="S542" s="249">
        <f>IF(AND(J542=0,O542=0),0,(G542-L542)*tab!$E$31+(H542-M542)*tab!$F$31+(I542-N542)*tab!$G$31)</f>
        <v>15916.761343999999</v>
      </c>
      <c r="T542" s="249">
        <f t="shared" ref="T542:T543" si="1001">IF(SUM(R542:S542)&lt;0,0,SUM(R542:S542))</f>
        <v>23788.071113999998</v>
      </c>
      <c r="U542" s="172" t="str">
        <f>+U420</f>
        <v>ja</v>
      </c>
      <c r="V542" s="249">
        <f>IF(U542="nee",0,(J542-O542)*(tab!$C$45))</f>
        <v>1118.46</v>
      </c>
      <c r="W542" s="249">
        <f>IF(AND(J542=0,O542=0),0,(G542-L542)*tab!$G$45+(H542-M542)*tab!$H$45+(I542-N542)*tab!$I$45)</f>
        <v>1568.8</v>
      </c>
      <c r="X542" s="249">
        <f>IF(SUM(V542:W542)&lt;0,0,SUM(V542:W542))</f>
        <v>2687.26</v>
      </c>
      <c r="Y542" s="3"/>
      <c r="Z542" s="22"/>
    </row>
    <row r="543" spans="2:26" ht="12" customHeight="1" x14ac:dyDescent="0.2">
      <c r="B543" s="18"/>
      <c r="C543" s="1">
        <v>2</v>
      </c>
      <c r="D543" s="170" t="str">
        <f t="shared" ref="D543:E543" si="1002">+D421</f>
        <v xml:space="preserve">B </v>
      </c>
      <c r="E543" s="171" t="str">
        <f t="shared" si="1002"/>
        <v>PO5302</v>
      </c>
      <c r="F543" s="43"/>
      <c r="G543" s="171">
        <f t="shared" ref="G543:I543" si="1003">+G421</f>
        <v>13</v>
      </c>
      <c r="H543" s="171">
        <f t="shared" si="1003"/>
        <v>0</v>
      </c>
      <c r="I543" s="171">
        <f t="shared" si="1003"/>
        <v>0</v>
      </c>
      <c r="J543" s="62">
        <f t="shared" ref="J543:J571" si="1004">SUM(G543:I543)</f>
        <v>13</v>
      </c>
      <c r="K543" s="42"/>
      <c r="L543" s="171">
        <f t="shared" ref="L543:N543" si="1005">+L421</f>
        <v>10</v>
      </c>
      <c r="M543" s="171">
        <f t="shared" si="1005"/>
        <v>0</v>
      </c>
      <c r="N543" s="171">
        <f t="shared" si="1005"/>
        <v>0</v>
      </c>
      <c r="O543" s="62">
        <f t="shared" ref="O543:O571" si="1006">SUM(L543:N543)</f>
        <v>10</v>
      </c>
      <c r="P543" s="42"/>
      <c r="Q543" s="172" t="str">
        <f t="shared" ref="Q543:Q570" si="1007">+Q421</f>
        <v>ja</v>
      </c>
      <c r="R543" s="249">
        <f>IF(Q543="nee",0,(J543-O543)*(tab!$C$20*tab!$C$8+tab!$D$24))</f>
        <v>11806.964655</v>
      </c>
      <c r="S543" s="249">
        <f>IF(AND(J543=0,O543=0),0,(G543-L543)*tab!$E$31+(H543-M543)*tab!$F$31+(I543-N543)*tab!$G$31)</f>
        <v>23875.142015999998</v>
      </c>
      <c r="T543" s="249">
        <f t="shared" si="1001"/>
        <v>35682.106671000001</v>
      </c>
      <c r="U543" s="172" t="str">
        <f t="shared" ref="U543:U570" si="1008">+U421</f>
        <v>ja</v>
      </c>
      <c r="V543" s="249">
        <f>IF(U543="nee",0,(J543-O543)*(tab!$C$45))</f>
        <v>1677.69</v>
      </c>
      <c r="W543" s="249">
        <f>IF(AND(J543=0,O543=0),0,(G543-L543)*tab!$G$45+(H543-M543)*tab!$H$45+(I543-N543)*tab!$I$45)</f>
        <v>2353.1999999999998</v>
      </c>
      <c r="X543" s="249">
        <f t="shared" ref="X543:X571" si="1009">IF(SUM(V543:W543)&lt;0,0,SUM(V543:W543))</f>
        <v>4030.89</v>
      </c>
      <c r="Y543" s="3"/>
      <c r="Z543" s="22"/>
    </row>
    <row r="544" spans="2:26" ht="12" customHeight="1" x14ac:dyDescent="0.2">
      <c r="B544" s="18"/>
      <c r="C544" s="1">
        <v>3</v>
      </c>
      <c r="D544" s="170" t="str">
        <f t="shared" ref="D544:E544" si="1010">+D422</f>
        <v>C</v>
      </c>
      <c r="E544" s="171" t="str">
        <f t="shared" si="1010"/>
        <v>PO5303</v>
      </c>
      <c r="F544" s="43"/>
      <c r="G544" s="171">
        <f t="shared" ref="G544:I544" si="1011">+G422</f>
        <v>0</v>
      </c>
      <c r="H544" s="171">
        <f t="shared" si="1011"/>
        <v>0</v>
      </c>
      <c r="I544" s="171">
        <f t="shared" si="1011"/>
        <v>0</v>
      </c>
      <c r="J544" s="62">
        <f t="shared" si="1004"/>
        <v>0</v>
      </c>
      <c r="K544" s="42"/>
      <c r="L544" s="171">
        <f t="shared" ref="L544:N544" si="1012">+L422</f>
        <v>0</v>
      </c>
      <c r="M544" s="171">
        <f t="shared" si="1012"/>
        <v>0</v>
      </c>
      <c r="N544" s="171">
        <f t="shared" si="1012"/>
        <v>0</v>
      </c>
      <c r="O544" s="62">
        <f t="shared" si="1006"/>
        <v>0</v>
      </c>
      <c r="P544" s="42"/>
      <c r="Q544" s="172" t="str">
        <f t="shared" si="1007"/>
        <v>ja</v>
      </c>
      <c r="R544" s="249">
        <f>IF(Q544="nee",0,(J544-O544)*(tab!$C$20*tab!$C$8+tab!$D$24))</f>
        <v>0</v>
      </c>
      <c r="S544" s="249">
        <f>IF(AND(J544=0,O544=0),0,(G544-L544)*tab!$E$31+(H544-M544)*tab!$F$31+(I544-N544)*tab!$G$31)</f>
        <v>0</v>
      </c>
      <c r="T544" s="249">
        <f>IF(SUM(R544:S544)&lt;0,0,SUM(R544:S544))</f>
        <v>0</v>
      </c>
      <c r="U544" s="172" t="str">
        <f t="shared" si="1008"/>
        <v>ja</v>
      </c>
      <c r="V544" s="249">
        <f>IF(U544="nee",0,(J544-O544)*(tab!$C$45))</f>
        <v>0</v>
      </c>
      <c r="W544" s="249">
        <f>IF(AND(J544=0,O544=0),0,(G544-L544)*tab!$G$45+(H544-M544)*tab!$H$45+(I544-N544)*tab!$I$45)</f>
        <v>0</v>
      </c>
      <c r="X544" s="249">
        <f t="shared" si="1009"/>
        <v>0</v>
      </c>
      <c r="Y544" s="3"/>
      <c r="Z544" s="22"/>
    </row>
    <row r="545" spans="2:26" ht="12" customHeight="1" x14ac:dyDescent="0.2">
      <c r="B545" s="18"/>
      <c r="C545" s="1">
        <v>4</v>
      </c>
      <c r="D545" s="170" t="str">
        <f t="shared" ref="D545:E545" si="1013">+D423</f>
        <v>D</v>
      </c>
      <c r="E545" s="171" t="str">
        <f t="shared" si="1013"/>
        <v>PO5304</v>
      </c>
      <c r="F545" s="43"/>
      <c r="G545" s="171">
        <f t="shared" ref="G545:I545" si="1014">+G423</f>
        <v>1</v>
      </c>
      <c r="H545" s="171">
        <f t="shared" si="1014"/>
        <v>0</v>
      </c>
      <c r="I545" s="171">
        <f t="shared" si="1014"/>
        <v>0</v>
      </c>
      <c r="J545" s="62">
        <f t="shared" si="1004"/>
        <v>1</v>
      </c>
      <c r="K545" s="42"/>
      <c r="L545" s="171">
        <f t="shared" ref="L545:N545" si="1015">+L423</f>
        <v>0</v>
      </c>
      <c r="M545" s="171">
        <f t="shared" si="1015"/>
        <v>0</v>
      </c>
      <c r="N545" s="171">
        <f t="shared" si="1015"/>
        <v>0</v>
      </c>
      <c r="O545" s="62">
        <f t="shared" si="1006"/>
        <v>0</v>
      </c>
      <c r="P545" s="42"/>
      <c r="Q545" s="172" t="str">
        <f t="shared" si="1007"/>
        <v>ja</v>
      </c>
      <c r="R545" s="249">
        <f>IF(Q545="nee",0,(J545-O545)*(tab!$C$20*tab!$C$8+tab!$D$24))</f>
        <v>3935.6548849999999</v>
      </c>
      <c r="S545" s="249">
        <f>IF(AND(J545=0,O545=0),0,(G545-L545)*tab!$E$31+(H545-M545)*tab!$F$31+(I545-N545)*tab!$G$31)</f>
        <v>7958.3806719999993</v>
      </c>
      <c r="T545" s="249">
        <f t="shared" ref="T545:T571" si="1016">IF(SUM(R545:S545)&lt;0,0,SUM(R545:S545))</f>
        <v>11894.035556999999</v>
      </c>
      <c r="U545" s="172" t="str">
        <f t="shared" si="1008"/>
        <v>ja</v>
      </c>
      <c r="V545" s="249">
        <f>IF(U545="nee",0,(J545-O545)*(tab!$C$45))</f>
        <v>559.23</v>
      </c>
      <c r="W545" s="249">
        <f>IF(AND(J545=0,O545=0),0,(G545-L545)*tab!$G$45+(H545-M545)*tab!$H$45+(I545-N545)*tab!$I$45)</f>
        <v>784.4</v>
      </c>
      <c r="X545" s="249">
        <f t="shared" si="1009"/>
        <v>1343.63</v>
      </c>
      <c r="Y545" s="3"/>
      <c r="Z545" s="22"/>
    </row>
    <row r="546" spans="2:26" ht="12" customHeight="1" x14ac:dyDescent="0.2">
      <c r="B546" s="18"/>
      <c r="C546" s="1">
        <v>5</v>
      </c>
      <c r="D546" s="170" t="str">
        <f t="shared" ref="D546:E546" si="1017">+D424</f>
        <v>E</v>
      </c>
      <c r="E546" s="171" t="str">
        <f t="shared" si="1017"/>
        <v>PO5501</v>
      </c>
      <c r="F546" s="43"/>
      <c r="G546" s="171">
        <f t="shared" ref="G546:I546" si="1018">+G424</f>
        <v>2</v>
      </c>
      <c r="H546" s="171">
        <f t="shared" si="1018"/>
        <v>0</v>
      </c>
      <c r="I546" s="171">
        <f t="shared" si="1018"/>
        <v>0</v>
      </c>
      <c r="J546" s="62">
        <f t="shared" si="1004"/>
        <v>2</v>
      </c>
      <c r="K546" s="42"/>
      <c r="L546" s="171">
        <f t="shared" ref="L546:N546" si="1019">+L424</f>
        <v>1</v>
      </c>
      <c r="M546" s="171">
        <f t="shared" si="1019"/>
        <v>0</v>
      </c>
      <c r="N546" s="171">
        <f t="shared" si="1019"/>
        <v>0</v>
      </c>
      <c r="O546" s="62">
        <f t="shared" si="1006"/>
        <v>1</v>
      </c>
      <c r="P546" s="42"/>
      <c r="Q546" s="172" t="str">
        <f t="shared" si="1007"/>
        <v>ja</v>
      </c>
      <c r="R546" s="249">
        <f>IF(Q546="nee",0,(J546-O546)*(tab!$C$20*tab!$C$8+tab!$D$24))</f>
        <v>3935.6548849999999</v>
      </c>
      <c r="S546" s="249">
        <f>IF(AND(J546=0,O546=0),0,(G546-L546)*tab!$E$31+(H546-M546)*tab!$F$31+(I546-N546)*tab!$G$31)</f>
        <v>7958.3806719999993</v>
      </c>
      <c r="T546" s="249">
        <f t="shared" si="1016"/>
        <v>11894.035556999999</v>
      </c>
      <c r="U546" s="172" t="str">
        <f t="shared" si="1008"/>
        <v>ja</v>
      </c>
      <c r="V546" s="249">
        <f>IF(U546="nee",0,(J546-O546)*(tab!$C$45))</f>
        <v>559.23</v>
      </c>
      <c r="W546" s="249">
        <f>IF(AND(J546=0,O546=0),0,(G546-L546)*tab!$G$45+(H546-M546)*tab!$H$45+(I546-N546)*tab!$I$45)</f>
        <v>784.4</v>
      </c>
      <c r="X546" s="249">
        <f t="shared" si="1009"/>
        <v>1343.63</v>
      </c>
      <c r="Y546" s="3"/>
      <c r="Z546" s="22"/>
    </row>
    <row r="547" spans="2:26" ht="12" customHeight="1" x14ac:dyDescent="0.2">
      <c r="B547" s="18"/>
      <c r="C547" s="1">
        <v>6</v>
      </c>
      <c r="D547" s="170" t="str">
        <f t="shared" ref="D547:E547" si="1020">+D425</f>
        <v>F</v>
      </c>
      <c r="E547" s="171" t="str">
        <f t="shared" si="1020"/>
        <v>PO5707</v>
      </c>
      <c r="F547" s="43"/>
      <c r="G547" s="171">
        <f t="shared" ref="G547:I547" si="1021">+G425</f>
        <v>0</v>
      </c>
      <c r="H547" s="171">
        <f t="shared" si="1021"/>
        <v>0</v>
      </c>
      <c r="I547" s="171">
        <f t="shared" si="1021"/>
        <v>0</v>
      </c>
      <c r="J547" s="62">
        <f t="shared" si="1004"/>
        <v>0</v>
      </c>
      <c r="K547" s="42"/>
      <c r="L547" s="171">
        <f t="shared" ref="L547:N547" si="1022">+L425</f>
        <v>0</v>
      </c>
      <c r="M547" s="171">
        <f t="shared" si="1022"/>
        <v>0</v>
      </c>
      <c r="N547" s="171">
        <f t="shared" si="1022"/>
        <v>0</v>
      </c>
      <c r="O547" s="62">
        <f t="shared" si="1006"/>
        <v>0</v>
      </c>
      <c r="P547" s="42"/>
      <c r="Q547" s="172" t="str">
        <f t="shared" si="1007"/>
        <v>ja</v>
      </c>
      <c r="R547" s="249">
        <f>IF(Q547="nee",0,(J547-O547)*(tab!$C$20*tab!$C$8+tab!$D$24))</f>
        <v>0</v>
      </c>
      <c r="S547" s="249">
        <f>IF(AND(J547=0,O547=0),0,(G547-L547)*tab!$E$31+(H547-M547)*tab!$F$31+(I547-N547)*tab!$G$31)</f>
        <v>0</v>
      </c>
      <c r="T547" s="249">
        <f t="shared" si="1016"/>
        <v>0</v>
      </c>
      <c r="U547" s="172" t="str">
        <f t="shared" si="1008"/>
        <v>ja</v>
      </c>
      <c r="V547" s="249">
        <f>IF(U547="nee",0,(J547-O547)*(tab!$C$45))</f>
        <v>0</v>
      </c>
      <c r="W547" s="249">
        <f>IF(AND(J547=0,O547=0),0,(G547-L547)*tab!$G$45+(H547-M547)*tab!$H$45+(I547-N547)*tab!$I$45)</f>
        <v>0</v>
      </c>
      <c r="X547" s="249">
        <f t="shared" si="1009"/>
        <v>0</v>
      </c>
      <c r="Y547" s="3"/>
      <c r="Z547" s="22"/>
    </row>
    <row r="548" spans="2:26" ht="12" customHeight="1" x14ac:dyDescent="0.2">
      <c r="B548" s="18"/>
      <c r="C548" s="1">
        <v>7</v>
      </c>
      <c r="D548" s="170">
        <f t="shared" ref="D548:E548" si="1023">+D426</f>
        <v>0</v>
      </c>
      <c r="E548" s="171">
        <f t="shared" si="1023"/>
        <v>0</v>
      </c>
      <c r="F548" s="43"/>
      <c r="G548" s="171">
        <f t="shared" ref="G548:I548" si="1024">+G426</f>
        <v>0</v>
      </c>
      <c r="H548" s="171">
        <f t="shared" si="1024"/>
        <v>0</v>
      </c>
      <c r="I548" s="171">
        <f t="shared" si="1024"/>
        <v>0</v>
      </c>
      <c r="J548" s="62">
        <f t="shared" si="1004"/>
        <v>0</v>
      </c>
      <c r="K548" s="42"/>
      <c r="L548" s="171">
        <f t="shared" ref="L548:N548" si="1025">+L426</f>
        <v>0</v>
      </c>
      <c r="M548" s="171">
        <f t="shared" si="1025"/>
        <v>0</v>
      </c>
      <c r="N548" s="171">
        <f t="shared" si="1025"/>
        <v>0</v>
      </c>
      <c r="O548" s="62">
        <f t="shared" si="1006"/>
        <v>0</v>
      </c>
      <c r="P548" s="42"/>
      <c r="Q548" s="172" t="str">
        <f t="shared" si="1007"/>
        <v>ja</v>
      </c>
      <c r="R548" s="249">
        <f>IF(Q548="nee",0,(J548-O548)*(tab!$C$20*tab!$C$8+tab!$D$24))</f>
        <v>0</v>
      </c>
      <c r="S548" s="249">
        <f>IF(AND(J548=0,O548=0),0,(G548-L548)*tab!$E$31+(H548-M548)*tab!$F$31+(I548-N548)*tab!$G$31)</f>
        <v>0</v>
      </c>
      <c r="T548" s="249">
        <f t="shared" si="1016"/>
        <v>0</v>
      </c>
      <c r="U548" s="172" t="str">
        <f t="shared" si="1008"/>
        <v>ja</v>
      </c>
      <c r="V548" s="249">
        <f>IF(U548="nee",0,(J548-O548)*(tab!$C$45))</f>
        <v>0</v>
      </c>
      <c r="W548" s="249">
        <f>IF(AND(J548=0,O548=0),0,(G548-L548)*tab!$G$45+(H548-M548)*tab!$H$45+(I548-N548)*tab!$I$45)</f>
        <v>0</v>
      </c>
      <c r="X548" s="249">
        <f t="shared" si="1009"/>
        <v>0</v>
      </c>
      <c r="Y548" s="3"/>
      <c r="Z548" s="22"/>
    </row>
    <row r="549" spans="2:26" ht="12" customHeight="1" x14ac:dyDescent="0.2">
      <c r="B549" s="18"/>
      <c r="C549" s="1">
        <v>8</v>
      </c>
      <c r="D549" s="170">
        <f t="shared" ref="D549:E549" si="1026">+D427</f>
        <v>0</v>
      </c>
      <c r="E549" s="171">
        <f t="shared" si="1026"/>
        <v>0</v>
      </c>
      <c r="F549" s="43"/>
      <c r="G549" s="171">
        <f t="shared" ref="G549:I549" si="1027">+G427</f>
        <v>0</v>
      </c>
      <c r="H549" s="171">
        <f t="shared" si="1027"/>
        <v>0</v>
      </c>
      <c r="I549" s="171">
        <f t="shared" si="1027"/>
        <v>0</v>
      </c>
      <c r="J549" s="62">
        <f t="shared" si="1004"/>
        <v>0</v>
      </c>
      <c r="K549" s="42"/>
      <c r="L549" s="171">
        <f t="shared" ref="L549:N549" si="1028">+L427</f>
        <v>0</v>
      </c>
      <c r="M549" s="171">
        <f t="shared" si="1028"/>
        <v>0</v>
      </c>
      <c r="N549" s="171">
        <f t="shared" si="1028"/>
        <v>0</v>
      </c>
      <c r="O549" s="62">
        <f t="shared" si="1006"/>
        <v>0</v>
      </c>
      <c r="P549" s="42"/>
      <c r="Q549" s="172" t="str">
        <f t="shared" si="1007"/>
        <v>ja</v>
      </c>
      <c r="R549" s="249">
        <f>IF(Q549="nee",0,(J549-O549)*(tab!$C$20*tab!$C$8+tab!$D$24))</f>
        <v>0</v>
      </c>
      <c r="S549" s="249">
        <f>IF(AND(J549=0,O549=0),0,(G549-L549)*tab!$E$31+(H549-M549)*tab!$F$31+(I549-N549)*tab!$G$31)</f>
        <v>0</v>
      </c>
      <c r="T549" s="249">
        <f t="shared" si="1016"/>
        <v>0</v>
      </c>
      <c r="U549" s="172" t="str">
        <f t="shared" si="1008"/>
        <v>ja</v>
      </c>
      <c r="V549" s="249">
        <f>IF(U549="nee",0,(J549-O549)*(tab!$C$45))</f>
        <v>0</v>
      </c>
      <c r="W549" s="249">
        <f>IF(AND(J549=0,O549=0),0,(G549-L549)*tab!$G$45+(H549-M549)*tab!$H$45+(I549-N549)*tab!$I$45)</f>
        <v>0</v>
      </c>
      <c r="X549" s="249">
        <f t="shared" si="1009"/>
        <v>0</v>
      </c>
      <c r="Y549" s="3"/>
      <c r="Z549" s="22"/>
    </row>
    <row r="550" spans="2:26" ht="12" customHeight="1" x14ac:dyDescent="0.2">
      <c r="B550" s="18"/>
      <c r="C550" s="1">
        <v>9</v>
      </c>
      <c r="D550" s="170">
        <f t="shared" ref="D550:E550" si="1029">+D428</f>
        <v>0</v>
      </c>
      <c r="E550" s="171">
        <f t="shared" si="1029"/>
        <v>0</v>
      </c>
      <c r="F550" s="43"/>
      <c r="G550" s="171">
        <f t="shared" ref="G550:I550" si="1030">+G428</f>
        <v>0</v>
      </c>
      <c r="H550" s="171">
        <f t="shared" si="1030"/>
        <v>0</v>
      </c>
      <c r="I550" s="171">
        <f t="shared" si="1030"/>
        <v>0</v>
      </c>
      <c r="J550" s="62">
        <f t="shared" si="1004"/>
        <v>0</v>
      </c>
      <c r="K550" s="42"/>
      <c r="L550" s="171">
        <f t="shared" ref="L550:N550" si="1031">+L428</f>
        <v>0</v>
      </c>
      <c r="M550" s="171">
        <f t="shared" si="1031"/>
        <v>0</v>
      </c>
      <c r="N550" s="171">
        <f t="shared" si="1031"/>
        <v>0</v>
      </c>
      <c r="O550" s="62">
        <f t="shared" si="1006"/>
        <v>0</v>
      </c>
      <c r="P550" s="42"/>
      <c r="Q550" s="172" t="str">
        <f t="shared" si="1007"/>
        <v>ja</v>
      </c>
      <c r="R550" s="249">
        <f>IF(Q550="nee",0,(J550-O550)*(tab!$C$20*tab!$C$8+tab!$D$24))</f>
        <v>0</v>
      </c>
      <c r="S550" s="249">
        <f>IF(AND(J550=0,O550=0),0,(G550-L550)*tab!$E$31+(H550-M550)*tab!$F$31+(I550-N550)*tab!$G$31)</f>
        <v>0</v>
      </c>
      <c r="T550" s="249">
        <f t="shared" si="1016"/>
        <v>0</v>
      </c>
      <c r="U550" s="172" t="str">
        <f t="shared" si="1008"/>
        <v>ja</v>
      </c>
      <c r="V550" s="249">
        <f>IF(U550="nee",0,(J550-O550)*(tab!$C$45))</f>
        <v>0</v>
      </c>
      <c r="W550" s="249">
        <f>IF(AND(J550=0,O550=0),0,(G550-L550)*tab!$G$45+(H550-M550)*tab!$H$45+(I550-N550)*tab!$I$45)</f>
        <v>0</v>
      </c>
      <c r="X550" s="249">
        <f t="shared" si="1009"/>
        <v>0</v>
      </c>
      <c r="Y550" s="3"/>
      <c r="Z550" s="22"/>
    </row>
    <row r="551" spans="2:26" ht="12" customHeight="1" x14ac:dyDescent="0.2">
      <c r="B551" s="18"/>
      <c r="C551" s="1">
        <v>10</v>
      </c>
      <c r="D551" s="170">
        <f t="shared" ref="D551:E551" si="1032">+D429</f>
        <v>0</v>
      </c>
      <c r="E551" s="171">
        <f t="shared" si="1032"/>
        <v>0</v>
      </c>
      <c r="F551" s="43"/>
      <c r="G551" s="171">
        <f t="shared" ref="G551:I551" si="1033">+G429</f>
        <v>0</v>
      </c>
      <c r="H551" s="171">
        <f t="shared" si="1033"/>
        <v>0</v>
      </c>
      <c r="I551" s="171">
        <f t="shared" si="1033"/>
        <v>0</v>
      </c>
      <c r="J551" s="62">
        <f t="shared" si="1004"/>
        <v>0</v>
      </c>
      <c r="K551" s="42"/>
      <c r="L551" s="171">
        <f t="shared" ref="L551:N551" si="1034">+L429</f>
        <v>0</v>
      </c>
      <c r="M551" s="171">
        <f t="shared" si="1034"/>
        <v>0</v>
      </c>
      <c r="N551" s="171">
        <f t="shared" si="1034"/>
        <v>0</v>
      </c>
      <c r="O551" s="62">
        <f t="shared" si="1006"/>
        <v>0</v>
      </c>
      <c r="P551" s="42"/>
      <c r="Q551" s="172" t="str">
        <f t="shared" si="1007"/>
        <v>ja</v>
      </c>
      <c r="R551" s="249">
        <f>IF(Q551="nee",0,(J551-O551)*(tab!$C$20*tab!$C$8+tab!$D$24))</f>
        <v>0</v>
      </c>
      <c r="S551" s="249">
        <f>IF(AND(J551=0,O551=0),0,(G551-L551)*tab!$E$31+(H551-M551)*tab!$F$31+(I551-N551)*tab!$G$31)</f>
        <v>0</v>
      </c>
      <c r="T551" s="249">
        <f t="shared" si="1016"/>
        <v>0</v>
      </c>
      <c r="U551" s="172" t="str">
        <f t="shared" si="1008"/>
        <v>ja</v>
      </c>
      <c r="V551" s="249">
        <f>IF(U551="nee",0,(J551-O551)*(tab!$C$45))</f>
        <v>0</v>
      </c>
      <c r="W551" s="249">
        <f>IF(AND(J551=0,O551=0),0,(G551-L551)*tab!$G$45+(H551-M551)*tab!$H$45+(I551-N551)*tab!$I$45)</f>
        <v>0</v>
      </c>
      <c r="X551" s="249">
        <f t="shared" si="1009"/>
        <v>0</v>
      </c>
      <c r="Y551" s="3"/>
      <c r="Z551" s="22"/>
    </row>
    <row r="552" spans="2:26" ht="12" customHeight="1" x14ac:dyDescent="0.2">
      <c r="B552" s="18"/>
      <c r="C552" s="1">
        <v>11</v>
      </c>
      <c r="D552" s="170">
        <f t="shared" ref="D552:E552" si="1035">+D430</f>
        <v>0</v>
      </c>
      <c r="E552" s="171">
        <f t="shared" si="1035"/>
        <v>0</v>
      </c>
      <c r="F552" s="43"/>
      <c r="G552" s="171">
        <f t="shared" ref="G552:I552" si="1036">+G430</f>
        <v>0</v>
      </c>
      <c r="H552" s="171">
        <f t="shared" si="1036"/>
        <v>0</v>
      </c>
      <c r="I552" s="171">
        <f t="shared" si="1036"/>
        <v>0</v>
      </c>
      <c r="J552" s="62">
        <f t="shared" si="1004"/>
        <v>0</v>
      </c>
      <c r="K552" s="42"/>
      <c r="L552" s="171">
        <f t="shared" ref="L552:N552" si="1037">+L430</f>
        <v>0</v>
      </c>
      <c r="M552" s="171">
        <f t="shared" si="1037"/>
        <v>0</v>
      </c>
      <c r="N552" s="171">
        <f t="shared" si="1037"/>
        <v>0</v>
      </c>
      <c r="O552" s="62">
        <f t="shared" si="1006"/>
        <v>0</v>
      </c>
      <c r="P552" s="42"/>
      <c r="Q552" s="172" t="str">
        <f t="shared" si="1007"/>
        <v>ja</v>
      </c>
      <c r="R552" s="249">
        <f>IF(Q552="nee",0,(J552-O552)*(tab!$C$20*tab!$C$8+tab!$D$24))</f>
        <v>0</v>
      </c>
      <c r="S552" s="249">
        <f>IF(AND(J552=0,O552=0),0,(G552-L552)*tab!$E$31+(H552-M552)*tab!$F$31+(I552-N552)*tab!$G$31)</f>
        <v>0</v>
      </c>
      <c r="T552" s="249">
        <f t="shared" si="1016"/>
        <v>0</v>
      </c>
      <c r="U552" s="172" t="str">
        <f t="shared" si="1008"/>
        <v>ja</v>
      </c>
      <c r="V552" s="249">
        <f>IF(U552="nee",0,(J552-O552)*(tab!$C$45))</f>
        <v>0</v>
      </c>
      <c r="W552" s="249">
        <f>IF(AND(J552=0,O552=0),0,(G552-L552)*tab!$G$45+(H552-M552)*tab!$H$45+(I552-N552)*tab!$I$45)</f>
        <v>0</v>
      </c>
      <c r="X552" s="249">
        <f t="shared" si="1009"/>
        <v>0</v>
      </c>
      <c r="Y552" s="3"/>
      <c r="Z552" s="22"/>
    </row>
    <row r="553" spans="2:26" ht="12" customHeight="1" x14ac:dyDescent="0.2">
      <c r="B553" s="18"/>
      <c r="C553" s="1">
        <v>12</v>
      </c>
      <c r="D553" s="170">
        <f t="shared" ref="D553:E553" si="1038">+D431</f>
        <v>0</v>
      </c>
      <c r="E553" s="171">
        <f t="shared" si="1038"/>
        <v>0</v>
      </c>
      <c r="F553" s="43"/>
      <c r="G553" s="171">
        <f t="shared" ref="G553:I553" si="1039">+G431</f>
        <v>0</v>
      </c>
      <c r="H553" s="171">
        <f t="shared" si="1039"/>
        <v>0</v>
      </c>
      <c r="I553" s="171">
        <f t="shared" si="1039"/>
        <v>0</v>
      </c>
      <c r="J553" s="62">
        <f t="shared" si="1004"/>
        <v>0</v>
      </c>
      <c r="K553" s="42"/>
      <c r="L553" s="171">
        <f t="shared" ref="L553:N553" si="1040">+L431</f>
        <v>0</v>
      </c>
      <c r="M553" s="171">
        <f t="shared" si="1040"/>
        <v>0</v>
      </c>
      <c r="N553" s="171">
        <f t="shared" si="1040"/>
        <v>0</v>
      </c>
      <c r="O553" s="62">
        <f t="shared" si="1006"/>
        <v>0</v>
      </c>
      <c r="P553" s="42"/>
      <c r="Q553" s="172" t="str">
        <f t="shared" si="1007"/>
        <v>ja</v>
      </c>
      <c r="R553" s="249">
        <f>IF(Q553="nee",0,(J553-O553)*(tab!$C$20*tab!$C$8+tab!$D$24))</f>
        <v>0</v>
      </c>
      <c r="S553" s="249">
        <f>IF(AND(J553=0,O553=0),0,(G553-L553)*tab!$E$31+(H553-M553)*tab!$F$31+(I553-N553)*tab!$G$31)</f>
        <v>0</v>
      </c>
      <c r="T553" s="249">
        <f t="shared" si="1016"/>
        <v>0</v>
      </c>
      <c r="U553" s="172" t="str">
        <f t="shared" si="1008"/>
        <v>ja</v>
      </c>
      <c r="V553" s="249">
        <f>IF(U553="nee",0,(J553-O553)*(tab!$C$45))</f>
        <v>0</v>
      </c>
      <c r="W553" s="249">
        <f>IF(AND(J553=0,O553=0),0,(G553-L553)*tab!$G$45+(H553-M553)*tab!$H$45+(I553-N553)*tab!$I$45)</f>
        <v>0</v>
      </c>
      <c r="X553" s="249">
        <f t="shared" si="1009"/>
        <v>0</v>
      </c>
      <c r="Y553" s="3"/>
      <c r="Z553" s="22"/>
    </row>
    <row r="554" spans="2:26" ht="12" customHeight="1" x14ac:dyDescent="0.2">
      <c r="B554" s="18"/>
      <c r="C554" s="1">
        <v>13</v>
      </c>
      <c r="D554" s="170">
        <f t="shared" ref="D554:E554" si="1041">+D432</f>
        <v>0</v>
      </c>
      <c r="E554" s="171">
        <f t="shared" si="1041"/>
        <v>0</v>
      </c>
      <c r="F554" s="43"/>
      <c r="G554" s="171">
        <f t="shared" ref="G554:I554" si="1042">+G432</f>
        <v>0</v>
      </c>
      <c r="H554" s="171">
        <f t="shared" si="1042"/>
        <v>0</v>
      </c>
      <c r="I554" s="171">
        <f t="shared" si="1042"/>
        <v>0</v>
      </c>
      <c r="J554" s="62">
        <f t="shared" si="1004"/>
        <v>0</v>
      </c>
      <c r="K554" s="42"/>
      <c r="L554" s="171">
        <f t="shared" ref="L554:N554" si="1043">+L432</f>
        <v>0</v>
      </c>
      <c r="M554" s="171">
        <f t="shared" si="1043"/>
        <v>0</v>
      </c>
      <c r="N554" s="171">
        <f t="shared" si="1043"/>
        <v>0</v>
      </c>
      <c r="O554" s="62">
        <f t="shared" si="1006"/>
        <v>0</v>
      </c>
      <c r="P554" s="42"/>
      <c r="Q554" s="172" t="str">
        <f t="shared" si="1007"/>
        <v>ja</v>
      </c>
      <c r="R554" s="249">
        <f>IF(Q554="nee",0,(J554-O554)*(tab!$C$20*tab!$C$8+tab!$D$24))</f>
        <v>0</v>
      </c>
      <c r="S554" s="249">
        <f>IF(AND(J554=0,O554=0),0,(G554-L554)*tab!$E$31+(H554-M554)*tab!$F$31+(I554-N554)*tab!$G$31)</f>
        <v>0</v>
      </c>
      <c r="T554" s="249">
        <f t="shared" si="1016"/>
        <v>0</v>
      </c>
      <c r="U554" s="172" t="str">
        <f t="shared" si="1008"/>
        <v>ja</v>
      </c>
      <c r="V554" s="249">
        <f>IF(U554="nee",0,(J554-O554)*(tab!$C$45))</f>
        <v>0</v>
      </c>
      <c r="W554" s="249">
        <f>IF(AND(J554=0,O554=0),0,(G554-L554)*tab!$G$45+(H554-M554)*tab!$H$45+(I554-N554)*tab!$I$45)</f>
        <v>0</v>
      </c>
      <c r="X554" s="249">
        <f t="shared" si="1009"/>
        <v>0</v>
      </c>
      <c r="Y554" s="3"/>
      <c r="Z554" s="22"/>
    </row>
    <row r="555" spans="2:26" ht="12" customHeight="1" x14ac:dyDescent="0.2">
      <c r="B555" s="18"/>
      <c r="C555" s="1">
        <v>14</v>
      </c>
      <c r="D555" s="170">
        <f t="shared" ref="D555:E555" si="1044">+D433</f>
        <v>0</v>
      </c>
      <c r="E555" s="171">
        <f t="shared" si="1044"/>
        <v>0</v>
      </c>
      <c r="F555" s="43"/>
      <c r="G555" s="171">
        <f t="shared" ref="G555:I555" si="1045">+G433</f>
        <v>0</v>
      </c>
      <c r="H555" s="171">
        <f t="shared" si="1045"/>
        <v>0</v>
      </c>
      <c r="I555" s="171">
        <f t="shared" si="1045"/>
        <v>0</v>
      </c>
      <c r="J555" s="62">
        <f t="shared" si="1004"/>
        <v>0</v>
      </c>
      <c r="K555" s="42"/>
      <c r="L555" s="171">
        <f t="shared" ref="L555:N555" si="1046">+L433</f>
        <v>0</v>
      </c>
      <c r="M555" s="171">
        <f t="shared" si="1046"/>
        <v>0</v>
      </c>
      <c r="N555" s="171">
        <f t="shared" si="1046"/>
        <v>0</v>
      </c>
      <c r="O555" s="62">
        <f t="shared" si="1006"/>
        <v>0</v>
      </c>
      <c r="P555" s="42"/>
      <c r="Q555" s="172" t="str">
        <f t="shared" si="1007"/>
        <v>ja</v>
      </c>
      <c r="R555" s="249">
        <f>IF(Q555="nee",0,(J555-O555)*(tab!$C$20*tab!$C$8+tab!$D$24))</f>
        <v>0</v>
      </c>
      <c r="S555" s="249">
        <f>IF(AND(J555=0,O555=0),0,(G555-L555)*tab!$E$31+(H555-M555)*tab!$F$31+(I555-N555)*tab!$G$31)</f>
        <v>0</v>
      </c>
      <c r="T555" s="249">
        <f t="shared" si="1016"/>
        <v>0</v>
      </c>
      <c r="U555" s="172" t="str">
        <f t="shared" si="1008"/>
        <v>ja</v>
      </c>
      <c r="V555" s="249">
        <f>IF(U555="nee",0,(J555-O555)*(tab!$C$45))</f>
        <v>0</v>
      </c>
      <c r="W555" s="249">
        <f>IF(AND(J555=0,O555=0),0,(G555-L555)*tab!$G$45+(H555-M555)*tab!$H$45+(I555-N555)*tab!$I$45)</f>
        <v>0</v>
      </c>
      <c r="X555" s="249">
        <f t="shared" si="1009"/>
        <v>0</v>
      </c>
      <c r="Y555" s="3"/>
      <c r="Z555" s="22"/>
    </row>
    <row r="556" spans="2:26" ht="12" customHeight="1" x14ac:dyDescent="0.2">
      <c r="B556" s="18"/>
      <c r="C556" s="1">
        <v>15</v>
      </c>
      <c r="D556" s="170">
        <f t="shared" ref="D556:E556" si="1047">+D434</f>
        <v>0</v>
      </c>
      <c r="E556" s="171">
        <f t="shared" si="1047"/>
        <v>0</v>
      </c>
      <c r="F556" s="43"/>
      <c r="G556" s="171">
        <f t="shared" ref="G556:I556" si="1048">+G434</f>
        <v>0</v>
      </c>
      <c r="H556" s="171">
        <f t="shared" si="1048"/>
        <v>0</v>
      </c>
      <c r="I556" s="171">
        <f t="shared" si="1048"/>
        <v>0</v>
      </c>
      <c r="J556" s="62">
        <f t="shared" si="1004"/>
        <v>0</v>
      </c>
      <c r="K556" s="42"/>
      <c r="L556" s="171">
        <f t="shared" ref="L556:N556" si="1049">+L434</f>
        <v>0</v>
      </c>
      <c r="M556" s="171">
        <f t="shared" si="1049"/>
        <v>0</v>
      </c>
      <c r="N556" s="171">
        <f t="shared" si="1049"/>
        <v>0</v>
      </c>
      <c r="O556" s="62">
        <f t="shared" si="1006"/>
        <v>0</v>
      </c>
      <c r="P556" s="42"/>
      <c r="Q556" s="172" t="str">
        <f t="shared" si="1007"/>
        <v>ja</v>
      </c>
      <c r="R556" s="249">
        <f>IF(Q556="nee",0,(J556-O556)*(tab!$C$20*tab!$C$8+tab!$D$24))</f>
        <v>0</v>
      </c>
      <c r="S556" s="249">
        <f>IF(AND(J556=0,O556=0),0,(G556-L556)*tab!$E$31+(H556-M556)*tab!$F$31+(I556-N556)*tab!$G$31)</f>
        <v>0</v>
      </c>
      <c r="T556" s="249">
        <f t="shared" si="1016"/>
        <v>0</v>
      </c>
      <c r="U556" s="172" t="str">
        <f t="shared" si="1008"/>
        <v>ja</v>
      </c>
      <c r="V556" s="249">
        <f>IF(U556="nee",0,(J556-O556)*(tab!$C$45))</f>
        <v>0</v>
      </c>
      <c r="W556" s="249">
        <f>IF(AND(J556=0,O556=0),0,(G556-L556)*tab!$G$45+(H556-M556)*tab!$H$45+(I556-N556)*tab!$I$45)</f>
        <v>0</v>
      </c>
      <c r="X556" s="249">
        <f t="shared" si="1009"/>
        <v>0</v>
      </c>
      <c r="Y556" s="3"/>
      <c r="Z556" s="22"/>
    </row>
    <row r="557" spans="2:26" ht="12" customHeight="1" x14ac:dyDescent="0.2">
      <c r="B557" s="18"/>
      <c r="C557" s="1">
        <v>16</v>
      </c>
      <c r="D557" s="170">
        <f t="shared" ref="D557:E557" si="1050">+D435</f>
        <v>0</v>
      </c>
      <c r="E557" s="171">
        <f t="shared" si="1050"/>
        <v>0</v>
      </c>
      <c r="F557" s="43"/>
      <c r="G557" s="171">
        <f t="shared" ref="G557:I557" si="1051">+G435</f>
        <v>0</v>
      </c>
      <c r="H557" s="171">
        <f t="shared" si="1051"/>
        <v>0</v>
      </c>
      <c r="I557" s="171">
        <f t="shared" si="1051"/>
        <v>0</v>
      </c>
      <c r="J557" s="62">
        <f t="shared" si="1004"/>
        <v>0</v>
      </c>
      <c r="K557" s="42"/>
      <c r="L557" s="171">
        <f t="shared" ref="L557:N557" si="1052">+L435</f>
        <v>0</v>
      </c>
      <c r="M557" s="171">
        <f t="shared" si="1052"/>
        <v>0</v>
      </c>
      <c r="N557" s="171">
        <f t="shared" si="1052"/>
        <v>0</v>
      </c>
      <c r="O557" s="62">
        <f t="shared" si="1006"/>
        <v>0</v>
      </c>
      <c r="P557" s="42"/>
      <c r="Q557" s="172" t="str">
        <f t="shared" si="1007"/>
        <v>ja</v>
      </c>
      <c r="R557" s="249">
        <f>IF(Q557="nee",0,(J557-O557)*(tab!$C$20*tab!$C$8+tab!$D$24))</f>
        <v>0</v>
      </c>
      <c r="S557" s="249">
        <f>IF(AND(J557=0,O557=0),0,(G557-L557)*tab!$E$31+(H557-M557)*tab!$F$31+(I557-N557)*tab!$G$31)</f>
        <v>0</v>
      </c>
      <c r="T557" s="249">
        <f t="shared" si="1016"/>
        <v>0</v>
      </c>
      <c r="U557" s="172" t="str">
        <f t="shared" si="1008"/>
        <v>ja</v>
      </c>
      <c r="V557" s="249">
        <f>IF(U557="nee",0,(J557-O557)*(tab!$C$45))</f>
        <v>0</v>
      </c>
      <c r="W557" s="249">
        <f>IF(AND(J557=0,O557=0),0,(G557-L557)*tab!$G$45+(H557-M557)*tab!$H$45+(I557-N557)*tab!$I$45)</f>
        <v>0</v>
      </c>
      <c r="X557" s="249">
        <f t="shared" si="1009"/>
        <v>0</v>
      </c>
      <c r="Y557" s="3"/>
      <c r="Z557" s="22"/>
    </row>
    <row r="558" spans="2:26" ht="12" customHeight="1" x14ac:dyDescent="0.2">
      <c r="B558" s="18"/>
      <c r="C558" s="1">
        <v>17</v>
      </c>
      <c r="D558" s="170">
        <f t="shared" ref="D558:E558" si="1053">+D436</f>
        <v>0</v>
      </c>
      <c r="E558" s="171">
        <f t="shared" si="1053"/>
        <v>0</v>
      </c>
      <c r="F558" s="43"/>
      <c r="G558" s="171">
        <f t="shared" ref="G558:I558" si="1054">+G436</f>
        <v>0</v>
      </c>
      <c r="H558" s="171">
        <f t="shared" si="1054"/>
        <v>0</v>
      </c>
      <c r="I558" s="171">
        <f t="shared" si="1054"/>
        <v>0</v>
      </c>
      <c r="J558" s="62">
        <f t="shared" si="1004"/>
        <v>0</v>
      </c>
      <c r="K558" s="42"/>
      <c r="L558" s="171">
        <f t="shared" ref="L558:N558" si="1055">+L436</f>
        <v>0</v>
      </c>
      <c r="M558" s="171">
        <f t="shared" si="1055"/>
        <v>0</v>
      </c>
      <c r="N558" s="171">
        <f t="shared" si="1055"/>
        <v>0</v>
      </c>
      <c r="O558" s="62">
        <f t="shared" si="1006"/>
        <v>0</v>
      </c>
      <c r="P558" s="42"/>
      <c r="Q558" s="172" t="str">
        <f t="shared" si="1007"/>
        <v>ja</v>
      </c>
      <c r="R558" s="249">
        <f>IF(Q558="nee",0,(J558-O558)*(tab!$C$20*tab!$C$8+tab!$D$24))</f>
        <v>0</v>
      </c>
      <c r="S558" s="249">
        <f>IF(AND(J558=0,O558=0),0,(G558-L558)*tab!$E$31+(H558-M558)*tab!$F$31+(I558-N558)*tab!$G$31)</f>
        <v>0</v>
      </c>
      <c r="T558" s="249">
        <f t="shared" si="1016"/>
        <v>0</v>
      </c>
      <c r="U558" s="172" t="str">
        <f t="shared" si="1008"/>
        <v>ja</v>
      </c>
      <c r="V558" s="249">
        <f>IF(U558="nee",0,(J558-O558)*(tab!$C$45))</f>
        <v>0</v>
      </c>
      <c r="W558" s="249">
        <f>IF(AND(J558=0,O558=0),0,(G558-L558)*tab!$G$45+(H558-M558)*tab!$H$45+(I558-N558)*tab!$I$45)</f>
        <v>0</v>
      </c>
      <c r="X558" s="249">
        <f t="shared" si="1009"/>
        <v>0</v>
      </c>
      <c r="Y558" s="3"/>
      <c r="Z558" s="22"/>
    </row>
    <row r="559" spans="2:26" ht="12" customHeight="1" x14ac:dyDescent="0.2">
      <c r="B559" s="18"/>
      <c r="C559" s="1">
        <v>18</v>
      </c>
      <c r="D559" s="170">
        <f t="shared" ref="D559:E559" si="1056">+D437</f>
        <v>0</v>
      </c>
      <c r="E559" s="171">
        <f t="shared" si="1056"/>
        <v>0</v>
      </c>
      <c r="F559" s="43"/>
      <c r="G559" s="171">
        <f t="shared" ref="G559:I559" si="1057">+G437</f>
        <v>0</v>
      </c>
      <c r="H559" s="171">
        <f t="shared" si="1057"/>
        <v>0</v>
      </c>
      <c r="I559" s="171">
        <f t="shared" si="1057"/>
        <v>0</v>
      </c>
      <c r="J559" s="62">
        <f t="shared" si="1004"/>
        <v>0</v>
      </c>
      <c r="K559" s="42"/>
      <c r="L559" s="171">
        <f t="shared" ref="L559:N559" si="1058">+L437</f>
        <v>0</v>
      </c>
      <c r="M559" s="171">
        <f t="shared" si="1058"/>
        <v>0</v>
      </c>
      <c r="N559" s="171">
        <f t="shared" si="1058"/>
        <v>0</v>
      </c>
      <c r="O559" s="62">
        <f t="shared" si="1006"/>
        <v>0</v>
      </c>
      <c r="P559" s="42"/>
      <c r="Q559" s="172" t="str">
        <f t="shared" si="1007"/>
        <v>ja</v>
      </c>
      <c r="R559" s="249">
        <f>IF(Q559="nee",0,(J559-O559)*(tab!$C$20*tab!$C$8+tab!$D$24))</f>
        <v>0</v>
      </c>
      <c r="S559" s="249">
        <f>IF(AND(J559=0,O559=0),0,(G559-L559)*tab!$E$31+(H559-M559)*tab!$F$31+(I559-N559)*tab!$G$31)</f>
        <v>0</v>
      </c>
      <c r="T559" s="249">
        <f t="shared" si="1016"/>
        <v>0</v>
      </c>
      <c r="U559" s="172" t="str">
        <f t="shared" si="1008"/>
        <v>ja</v>
      </c>
      <c r="V559" s="249">
        <f>IF(U559="nee",0,(J559-O559)*(tab!$C$45))</f>
        <v>0</v>
      </c>
      <c r="W559" s="249">
        <f>IF(AND(J559=0,O559=0),0,(G559-L559)*tab!$G$45+(H559-M559)*tab!$H$45+(I559-N559)*tab!$I$45)</f>
        <v>0</v>
      </c>
      <c r="X559" s="249">
        <f t="shared" si="1009"/>
        <v>0</v>
      </c>
      <c r="Y559" s="3"/>
      <c r="Z559" s="22"/>
    </row>
    <row r="560" spans="2:26" ht="12" customHeight="1" x14ac:dyDescent="0.2">
      <c r="B560" s="18"/>
      <c r="C560" s="1">
        <v>19</v>
      </c>
      <c r="D560" s="170">
        <f t="shared" ref="D560:E560" si="1059">+D438</f>
        <v>0</v>
      </c>
      <c r="E560" s="171">
        <f t="shared" si="1059"/>
        <v>0</v>
      </c>
      <c r="F560" s="43"/>
      <c r="G560" s="171">
        <f t="shared" ref="G560:I560" si="1060">+G438</f>
        <v>0</v>
      </c>
      <c r="H560" s="171">
        <f t="shared" si="1060"/>
        <v>0</v>
      </c>
      <c r="I560" s="171">
        <f t="shared" si="1060"/>
        <v>0</v>
      </c>
      <c r="J560" s="62">
        <f t="shared" si="1004"/>
        <v>0</v>
      </c>
      <c r="K560" s="42"/>
      <c r="L560" s="171">
        <f t="shared" ref="L560:N560" si="1061">+L438</f>
        <v>0</v>
      </c>
      <c r="M560" s="171">
        <f t="shared" si="1061"/>
        <v>0</v>
      </c>
      <c r="N560" s="171">
        <f t="shared" si="1061"/>
        <v>0</v>
      </c>
      <c r="O560" s="62">
        <f t="shared" si="1006"/>
        <v>0</v>
      </c>
      <c r="P560" s="42"/>
      <c r="Q560" s="172" t="str">
        <f t="shared" si="1007"/>
        <v>ja</v>
      </c>
      <c r="R560" s="249">
        <f>IF(Q560="nee",0,(J560-O560)*(tab!$C$20*tab!$C$8+tab!$D$24))</f>
        <v>0</v>
      </c>
      <c r="S560" s="249">
        <f>IF(AND(J560=0,O560=0),0,(G560-L560)*tab!$E$31+(H560-M560)*tab!$F$31+(I560-N560)*tab!$G$31)</f>
        <v>0</v>
      </c>
      <c r="T560" s="249">
        <f t="shared" si="1016"/>
        <v>0</v>
      </c>
      <c r="U560" s="172" t="str">
        <f t="shared" si="1008"/>
        <v>ja</v>
      </c>
      <c r="V560" s="249">
        <f>IF(U560="nee",0,(J560-O560)*(tab!$C$45))</f>
        <v>0</v>
      </c>
      <c r="W560" s="249">
        <f>IF(AND(J560=0,O560=0),0,(G560-L560)*tab!$G$45+(H560-M560)*tab!$H$45+(I560-N560)*tab!$I$45)</f>
        <v>0</v>
      </c>
      <c r="X560" s="249">
        <f t="shared" si="1009"/>
        <v>0</v>
      </c>
      <c r="Y560" s="3"/>
      <c r="Z560" s="22"/>
    </row>
    <row r="561" spans="2:26" ht="12" customHeight="1" x14ac:dyDescent="0.2">
      <c r="B561" s="18"/>
      <c r="C561" s="1">
        <v>20</v>
      </c>
      <c r="D561" s="170">
        <f t="shared" ref="D561:E561" si="1062">+D439</f>
        <v>0</v>
      </c>
      <c r="E561" s="171">
        <f t="shared" si="1062"/>
        <v>0</v>
      </c>
      <c r="F561" s="43"/>
      <c r="G561" s="171">
        <f t="shared" ref="G561:I561" si="1063">+G439</f>
        <v>0</v>
      </c>
      <c r="H561" s="171">
        <f t="shared" si="1063"/>
        <v>0</v>
      </c>
      <c r="I561" s="171">
        <f t="shared" si="1063"/>
        <v>0</v>
      </c>
      <c r="J561" s="62">
        <f t="shared" si="1004"/>
        <v>0</v>
      </c>
      <c r="K561" s="42"/>
      <c r="L561" s="171">
        <f t="shared" ref="L561:N561" si="1064">+L439</f>
        <v>0</v>
      </c>
      <c r="M561" s="171">
        <f t="shared" si="1064"/>
        <v>0</v>
      </c>
      <c r="N561" s="171">
        <f t="shared" si="1064"/>
        <v>0</v>
      </c>
      <c r="O561" s="62">
        <f t="shared" si="1006"/>
        <v>0</v>
      </c>
      <c r="P561" s="42"/>
      <c r="Q561" s="172" t="str">
        <f t="shared" si="1007"/>
        <v>ja</v>
      </c>
      <c r="R561" s="249">
        <f>IF(Q561="nee",0,(J561-O561)*(tab!$C$20*tab!$C$8+tab!$D$24))</f>
        <v>0</v>
      </c>
      <c r="S561" s="249">
        <f>IF(AND(J561=0,O561=0),0,(G561-L561)*tab!$E$31+(H561-M561)*tab!$F$31+(I561-N561)*tab!$G$31)</f>
        <v>0</v>
      </c>
      <c r="T561" s="249">
        <f t="shared" si="1016"/>
        <v>0</v>
      </c>
      <c r="U561" s="172" t="str">
        <f t="shared" si="1008"/>
        <v>ja</v>
      </c>
      <c r="V561" s="249">
        <f>IF(U561="nee",0,(J561-O561)*(tab!$C$45))</f>
        <v>0</v>
      </c>
      <c r="W561" s="249">
        <f>IF(AND(J561=0,O561=0),0,(G561-L561)*tab!$G$45+(H561-M561)*tab!$H$45+(I561-N561)*tab!$I$45)</f>
        <v>0</v>
      </c>
      <c r="X561" s="249">
        <f t="shared" si="1009"/>
        <v>0</v>
      </c>
      <c r="Y561" s="3"/>
      <c r="Z561" s="22"/>
    </row>
    <row r="562" spans="2:26" ht="12" customHeight="1" x14ac:dyDescent="0.2">
      <c r="B562" s="18"/>
      <c r="C562" s="1">
        <v>21</v>
      </c>
      <c r="D562" s="170">
        <f t="shared" ref="D562:E562" si="1065">+D440</f>
        <v>0</v>
      </c>
      <c r="E562" s="171">
        <f t="shared" si="1065"/>
        <v>0</v>
      </c>
      <c r="F562" s="43"/>
      <c r="G562" s="171">
        <f t="shared" ref="G562:I562" si="1066">+G440</f>
        <v>0</v>
      </c>
      <c r="H562" s="171">
        <f t="shared" si="1066"/>
        <v>0</v>
      </c>
      <c r="I562" s="171">
        <f t="shared" si="1066"/>
        <v>0</v>
      </c>
      <c r="J562" s="62">
        <f t="shared" si="1004"/>
        <v>0</v>
      </c>
      <c r="K562" s="42"/>
      <c r="L562" s="171">
        <f t="shared" ref="L562:N562" si="1067">+L440</f>
        <v>0</v>
      </c>
      <c r="M562" s="171">
        <f t="shared" si="1067"/>
        <v>0</v>
      </c>
      <c r="N562" s="171">
        <f t="shared" si="1067"/>
        <v>0</v>
      </c>
      <c r="O562" s="62">
        <f t="shared" si="1006"/>
        <v>0</v>
      </c>
      <c r="P562" s="42"/>
      <c r="Q562" s="172" t="str">
        <f t="shared" si="1007"/>
        <v>ja</v>
      </c>
      <c r="R562" s="249">
        <f>IF(Q562="nee",0,(J562-O562)*(tab!$C$20*tab!$C$8+tab!$D$24))</f>
        <v>0</v>
      </c>
      <c r="S562" s="249">
        <f>IF(AND(J562=0,O562=0),0,(G562-L562)*tab!$E$31+(H562-M562)*tab!$F$31+(I562-N562)*tab!$G$31)</f>
        <v>0</v>
      </c>
      <c r="T562" s="249">
        <f t="shared" si="1016"/>
        <v>0</v>
      </c>
      <c r="U562" s="172" t="str">
        <f t="shared" si="1008"/>
        <v>ja</v>
      </c>
      <c r="V562" s="249">
        <f>IF(U562="nee",0,(J562-O562)*(tab!$C$45))</f>
        <v>0</v>
      </c>
      <c r="W562" s="249">
        <f>IF(AND(J562=0,O562=0),0,(G562-L562)*tab!$G$45+(H562-M562)*tab!$H$45+(I562-N562)*tab!$I$45)</f>
        <v>0</v>
      </c>
      <c r="X562" s="249">
        <f t="shared" si="1009"/>
        <v>0</v>
      </c>
      <c r="Y562" s="3"/>
      <c r="Z562" s="22"/>
    </row>
    <row r="563" spans="2:26" ht="12" customHeight="1" x14ac:dyDescent="0.2">
      <c r="B563" s="18"/>
      <c r="C563" s="1">
        <v>22</v>
      </c>
      <c r="D563" s="170">
        <f t="shared" ref="D563:E563" si="1068">+D441</f>
        <v>0</v>
      </c>
      <c r="E563" s="171">
        <f t="shared" si="1068"/>
        <v>0</v>
      </c>
      <c r="F563" s="43"/>
      <c r="G563" s="171">
        <f t="shared" ref="G563:I563" si="1069">+G441</f>
        <v>0</v>
      </c>
      <c r="H563" s="171">
        <f t="shared" si="1069"/>
        <v>0</v>
      </c>
      <c r="I563" s="171">
        <f t="shared" si="1069"/>
        <v>0</v>
      </c>
      <c r="J563" s="62">
        <f t="shared" si="1004"/>
        <v>0</v>
      </c>
      <c r="K563" s="42"/>
      <c r="L563" s="171">
        <f t="shared" ref="L563:N563" si="1070">+L441</f>
        <v>0</v>
      </c>
      <c r="M563" s="171">
        <f t="shared" si="1070"/>
        <v>0</v>
      </c>
      <c r="N563" s="171">
        <f t="shared" si="1070"/>
        <v>0</v>
      </c>
      <c r="O563" s="62">
        <f t="shared" si="1006"/>
        <v>0</v>
      </c>
      <c r="P563" s="42"/>
      <c r="Q563" s="172" t="str">
        <f t="shared" si="1007"/>
        <v>ja</v>
      </c>
      <c r="R563" s="249">
        <f>IF(Q563="nee",0,(J563-O563)*(tab!$C$20*tab!$C$8+tab!$D$24))</f>
        <v>0</v>
      </c>
      <c r="S563" s="249">
        <f>IF(AND(J563=0,O563=0),0,(G563-L563)*tab!$E$31+(H563-M563)*tab!$F$31+(I563-N563)*tab!$G$31)</f>
        <v>0</v>
      </c>
      <c r="T563" s="249">
        <f t="shared" si="1016"/>
        <v>0</v>
      </c>
      <c r="U563" s="172" t="str">
        <f t="shared" si="1008"/>
        <v>ja</v>
      </c>
      <c r="V563" s="249">
        <f>IF(U563="nee",0,(J563-O563)*(tab!$C$45))</f>
        <v>0</v>
      </c>
      <c r="W563" s="249">
        <f>IF(AND(J563=0,O563=0),0,(G563-L563)*tab!$G$45+(H563-M563)*tab!$H$45+(I563-N563)*tab!$I$45)</f>
        <v>0</v>
      </c>
      <c r="X563" s="249">
        <f t="shared" si="1009"/>
        <v>0</v>
      </c>
      <c r="Y563" s="3"/>
      <c r="Z563" s="22"/>
    </row>
    <row r="564" spans="2:26" ht="12" customHeight="1" x14ac:dyDescent="0.2">
      <c r="B564" s="18"/>
      <c r="C564" s="1">
        <v>23</v>
      </c>
      <c r="D564" s="170">
        <f t="shared" ref="D564:E564" si="1071">+D442</f>
        <v>0</v>
      </c>
      <c r="E564" s="171">
        <f t="shared" si="1071"/>
        <v>0</v>
      </c>
      <c r="F564" s="43"/>
      <c r="G564" s="171">
        <f t="shared" ref="G564:I564" si="1072">+G442</f>
        <v>0</v>
      </c>
      <c r="H564" s="171">
        <f t="shared" si="1072"/>
        <v>0</v>
      </c>
      <c r="I564" s="171">
        <f t="shared" si="1072"/>
        <v>0</v>
      </c>
      <c r="J564" s="62">
        <f t="shared" si="1004"/>
        <v>0</v>
      </c>
      <c r="K564" s="42"/>
      <c r="L564" s="171">
        <f t="shared" ref="L564:N564" si="1073">+L442</f>
        <v>0</v>
      </c>
      <c r="M564" s="171">
        <f t="shared" si="1073"/>
        <v>0</v>
      </c>
      <c r="N564" s="171">
        <f t="shared" si="1073"/>
        <v>0</v>
      </c>
      <c r="O564" s="62">
        <f t="shared" si="1006"/>
        <v>0</v>
      </c>
      <c r="P564" s="42"/>
      <c r="Q564" s="172" t="str">
        <f t="shared" si="1007"/>
        <v>ja</v>
      </c>
      <c r="R564" s="249">
        <f>IF(Q564="nee",0,(J564-O564)*(tab!$C$20*tab!$C$8+tab!$D$24))</f>
        <v>0</v>
      </c>
      <c r="S564" s="249">
        <f>IF(AND(J564=0,O564=0),0,(G564-L564)*tab!$E$31+(H564-M564)*tab!$F$31+(I564-N564)*tab!$G$31)</f>
        <v>0</v>
      </c>
      <c r="T564" s="249">
        <f t="shared" si="1016"/>
        <v>0</v>
      </c>
      <c r="U564" s="172" t="str">
        <f t="shared" si="1008"/>
        <v>ja</v>
      </c>
      <c r="V564" s="249">
        <f>IF(U564="nee",0,(J564-O564)*(tab!$C$45))</f>
        <v>0</v>
      </c>
      <c r="W564" s="249">
        <f>IF(AND(J564=0,O564=0),0,(G564-L564)*tab!$G$45+(H564-M564)*tab!$H$45+(I564-N564)*tab!$I$45)</f>
        <v>0</v>
      </c>
      <c r="X564" s="249">
        <f t="shared" si="1009"/>
        <v>0</v>
      </c>
      <c r="Y564" s="3"/>
      <c r="Z564" s="22"/>
    </row>
    <row r="565" spans="2:26" ht="12" customHeight="1" x14ac:dyDescent="0.2">
      <c r="B565" s="18"/>
      <c r="C565" s="1">
        <v>24</v>
      </c>
      <c r="D565" s="170">
        <f t="shared" ref="D565:E565" si="1074">+D443</f>
        <v>0</v>
      </c>
      <c r="E565" s="171">
        <f t="shared" si="1074"/>
        <v>0</v>
      </c>
      <c r="F565" s="43"/>
      <c r="G565" s="171">
        <f t="shared" ref="G565:I565" si="1075">+G443</f>
        <v>0</v>
      </c>
      <c r="H565" s="171">
        <f t="shared" si="1075"/>
        <v>0</v>
      </c>
      <c r="I565" s="171">
        <f t="shared" si="1075"/>
        <v>0</v>
      </c>
      <c r="J565" s="62">
        <f t="shared" si="1004"/>
        <v>0</v>
      </c>
      <c r="K565" s="42"/>
      <c r="L565" s="171">
        <f t="shared" ref="L565:N565" si="1076">+L443</f>
        <v>0</v>
      </c>
      <c r="M565" s="171">
        <f t="shared" si="1076"/>
        <v>0</v>
      </c>
      <c r="N565" s="171">
        <f t="shared" si="1076"/>
        <v>0</v>
      </c>
      <c r="O565" s="62">
        <f t="shared" si="1006"/>
        <v>0</v>
      </c>
      <c r="P565" s="42"/>
      <c r="Q565" s="172" t="str">
        <f t="shared" si="1007"/>
        <v>ja</v>
      </c>
      <c r="R565" s="249">
        <f>IF(Q565="nee",0,(J565-O565)*(tab!$C$20*tab!$C$8+tab!$D$24))</f>
        <v>0</v>
      </c>
      <c r="S565" s="249">
        <f>IF(AND(J565=0,O565=0),0,(G565-L565)*tab!$E$31+(H565-M565)*tab!$F$31+(I565-N565)*tab!$G$31)</f>
        <v>0</v>
      </c>
      <c r="T565" s="249">
        <f t="shared" si="1016"/>
        <v>0</v>
      </c>
      <c r="U565" s="172" t="str">
        <f t="shared" si="1008"/>
        <v>ja</v>
      </c>
      <c r="V565" s="249">
        <f>IF(U565="nee",0,(J565-O565)*(tab!$C$45))</f>
        <v>0</v>
      </c>
      <c r="W565" s="249">
        <f>IF(AND(J565=0,O565=0),0,(G565-L565)*tab!$G$45+(H565-M565)*tab!$H$45+(I565-N565)*tab!$I$45)</f>
        <v>0</v>
      </c>
      <c r="X565" s="249">
        <f t="shared" si="1009"/>
        <v>0</v>
      </c>
      <c r="Y565" s="3"/>
      <c r="Z565" s="22"/>
    </row>
    <row r="566" spans="2:26" ht="12" customHeight="1" x14ac:dyDescent="0.2">
      <c r="B566" s="18"/>
      <c r="C566" s="1">
        <v>25</v>
      </c>
      <c r="D566" s="170">
        <f t="shared" ref="D566:E566" si="1077">+D444</f>
        <v>0</v>
      </c>
      <c r="E566" s="171">
        <f t="shared" si="1077"/>
        <v>0</v>
      </c>
      <c r="F566" s="43"/>
      <c r="G566" s="171">
        <f t="shared" ref="G566:I566" si="1078">+G444</f>
        <v>0</v>
      </c>
      <c r="H566" s="171">
        <f t="shared" si="1078"/>
        <v>0</v>
      </c>
      <c r="I566" s="171">
        <f t="shared" si="1078"/>
        <v>0</v>
      </c>
      <c r="J566" s="62">
        <f t="shared" si="1004"/>
        <v>0</v>
      </c>
      <c r="K566" s="42"/>
      <c r="L566" s="171">
        <f t="shared" ref="L566:N566" si="1079">+L444</f>
        <v>0</v>
      </c>
      <c r="M566" s="171">
        <f t="shared" si="1079"/>
        <v>0</v>
      </c>
      <c r="N566" s="171">
        <f t="shared" si="1079"/>
        <v>0</v>
      </c>
      <c r="O566" s="62">
        <f t="shared" si="1006"/>
        <v>0</v>
      </c>
      <c r="P566" s="42"/>
      <c r="Q566" s="172" t="str">
        <f t="shared" si="1007"/>
        <v>ja</v>
      </c>
      <c r="R566" s="249">
        <f>IF(Q566="nee",0,(J566-O566)*(tab!$C$20*tab!$C$8+tab!$D$24))</f>
        <v>0</v>
      </c>
      <c r="S566" s="249">
        <f>IF(AND(J566=0,O566=0),0,(G566-L566)*tab!$E$31+(H566-M566)*tab!$F$31+(I566-N566)*tab!$G$31)</f>
        <v>0</v>
      </c>
      <c r="T566" s="249">
        <f t="shared" si="1016"/>
        <v>0</v>
      </c>
      <c r="U566" s="172" t="str">
        <f t="shared" si="1008"/>
        <v>ja</v>
      </c>
      <c r="V566" s="249">
        <f>IF(U566="nee",0,(J566-O566)*(tab!$C$45))</f>
        <v>0</v>
      </c>
      <c r="W566" s="249">
        <f>IF(AND(J566=0,O566=0),0,(G566-L566)*tab!$G$45+(H566-M566)*tab!$H$45+(I566-N566)*tab!$I$45)</f>
        <v>0</v>
      </c>
      <c r="X566" s="249">
        <f t="shared" si="1009"/>
        <v>0</v>
      </c>
      <c r="Y566" s="3"/>
      <c r="Z566" s="22"/>
    </row>
    <row r="567" spans="2:26" ht="12" customHeight="1" x14ac:dyDescent="0.2">
      <c r="B567" s="18"/>
      <c r="C567" s="1">
        <v>26</v>
      </c>
      <c r="D567" s="170">
        <f t="shared" ref="D567:E567" si="1080">+D445</f>
        <v>0</v>
      </c>
      <c r="E567" s="171">
        <f t="shared" si="1080"/>
        <v>0</v>
      </c>
      <c r="F567" s="43"/>
      <c r="G567" s="171">
        <f t="shared" ref="G567:I567" si="1081">+G445</f>
        <v>0</v>
      </c>
      <c r="H567" s="171">
        <f t="shared" si="1081"/>
        <v>0</v>
      </c>
      <c r="I567" s="171">
        <f t="shared" si="1081"/>
        <v>0</v>
      </c>
      <c r="J567" s="62">
        <f t="shared" si="1004"/>
        <v>0</v>
      </c>
      <c r="K567" s="42"/>
      <c r="L567" s="171">
        <f t="shared" ref="L567:N567" si="1082">+L445</f>
        <v>0</v>
      </c>
      <c r="M567" s="171">
        <f t="shared" si="1082"/>
        <v>0</v>
      </c>
      <c r="N567" s="171">
        <f t="shared" si="1082"/>
        <v>0</v>
      </c>
      <c r="O567" s="62">
        <f t="shared" si="1006"/>
        <v>0</v>
      </c>
      <c r="P567" s="42"/>
      <c r="Q567" s="172" t="str">
        <f t="shared" si="1007"/>
        <v>ja</v>
      </c>
      <c r="R567" s="249">
        <f>IF(Q567="nee",0,(J567-O567)*(tab!$C$20*tab!$C$8+tab!$D$24))</f>
        <v>0</v>
      </c>
      <c r="S567" s="249">
        <f>IF(AND(J567=0,O567=0),0,(G567-L567)*tab!$E$31+(H567-M567)*tab!$F$31+(I567-N567)*tab!$G$31)</f>
        <v>0</v>
      </c>
      <c r="T567" s="249">
        <f t="shared" si="1016"/>
        <v>0</v>
      </c>
      <c r="U567" s="172" t="str">
        <f t="shared" si="1008"/>
        <v>ja</v>
      </c>
      <c r="V567" s="249">
        <f>IF(U567="nee",0,(J567-O567)*(tab!$C$45))</f>
        <v>0</v>
      </c>
      <c r="W567" s="249">
        <f>IF(AND(J567=0,O567=0),0,(G567-L567)*tab!$G$45+(H567-M567)*tab!$H$45+(I567-N567)*tab!$I$45)</f>
        <v>0</v>
      </c>
      <c r="X567" s="249">
        <f t="shared" si="1009"/>
        <v>0</v>
      </c>
      <c r="Y567" s="3"/>
      <c r="Z567" s="22"/>
    </row>
    <row r="568" spans="2:26" ht="12" customHeight="1" x14ac:dyDescent="0.2">
      <c r="B568" s="18"/>
      <c r="C568" s="1">
        <v>27</v>
      </c>
      <c r="D568" s="170">
        <f t="shared" ref="D568:E568" si="1083">+D446</f>
        <v>0</v>
      </c>
      <c r="E568" s="171">
        <f t="shared" si="1083"/>
        <v>0</v>
      </c>
      <c r="F568" s="43"/>
      <c r="G568" s="171">
        <f t="shared" ref="G568:I568" si="1084">+G446</f>
        <v>0</v>
      </c>
      <c r="H568" s="171">
        <f t="shared" si="1084"/>
        <v>0</v>
      </c>
      <c r="I568" s="171">
        <f t="shared" si="1084"/>
        <v>0</v>
      </c>
      <c r="J568" s="62">
        <f t="shared" si="1004"/>
        <v>0</v>
      </c>
      <c r="K568" s="42"/>
      <c r="L568" s="171">
        <f t="shared" ref="L568:N568" si="1085">+L446</f>
        <v>0</v>
      </c>
      <c r="M568" s="171">
        <f t="shared" si="1085"/>
        <v>0</v>
      </c>
      <c r="N568" s="171">
        <f t="shared" si="1085"/>
        <v>0</v>
      </c>
      <c r="O568" s="62">
        <f t="shared" si="1006"/>
        <v>0</v>
      </c>
      <c r="P568" s="42"/>
      <c r="Q568" s="172" t="str">
        <f t="shared" si="1007"/>
        <v>ja</v>
      </c>
      <c r="R568" s="249">
        <f>IF(Q568="nee",0,(J568-O568)*(tab!$C$20*tab!$C$8+tab!$D$24))</f>
        <v>0</v>
      </c>
      <c r="S568" s="249">
        <f>IF(AND(J568=0,O568=0),0,(G568-L568)*tab!$E$31+(H568-M568)*tab!$F$31+(I568-N568)*tab!$G$31)</f>
        <v>0</v>
      </c>
      <c r="T568" s="249">
        <f t="shared" si="1016"/>
        <v>0</v>
      </c>
      <c r="U568" s="172" t="str">
        <f t="shared" si="1008"/>
        <v>ja</v>
      </c>
      <c r="V568" s="249">
        <f>IF(U568="nee",0,(J568-O568)*(tab!$C$45))</f>
        <v>0</v>
      </c>
      <c r="W568" s="249">
        <f>IF(AND(J568=0,O568=0),0,(G568-L568)*tab!$G$45+(H568-M568)*tab!$H$45+(I568-N568)*tab!$I$45)</f>
        <v>0</v>
      </c>
      <c r="X568" s="249">
        <f t="shared" si="1009"/>
        <v>0</v>
      </c>
      <c r="Y568" s="3"/>
      <c r="Z568" s="22"/>
    </row>
    <row r="569" spans="2:26" ht="12" customHeight="1" x14ac:dyDescent="0.2">
      <c r="B569" s="18"/>
      <c r="C569" s="1">
        <v>28</v>
      </c>
      <c r="D569" s="170">
        <f t="shared" ref="D569:E569" si="1086">+D447</f>
        <v>0</v>
      </c>
      <c r="E569" s="171">
        <f t="shared" si="1086"/>
        <v>0</v>
      </c>
      <c r="F569" s="43"/>
      <c r="G569" s="171">
        <f t="shared" ref="G569:I569" si="1087">+G447</f>
        <v>0</v>
      </c>
      <c r="H569" s="171">
        <f t="shared" si="1087"/>
        <v>0</v>
      </c>
      <c r="I569" s="171">
        <f t="shared" si="1087"/>
        <v>0</v>
      </c>
      <c r="J569" s="62">
        <f t="shared" si="1004"/>
        <v>0</v>
      </c>
      <c r="K569" s="42"/>
      <c r="L569" s="171">
        <f t="shared" ref="L569:N569" si="1088">+L447</f>
        <v>0</v>
      </c>
      <c r="M569" s="171">
        <f t="shared" si="1088"/>
        <v>0</v>
      </c>
      <c r="N569" s="171">
        <f t="shared" si="1088"/>
        <v>0</v>
      </c>
      <c r="O569" s="62">
        <f t="shared" si="1006"/>
        <v>0</v>
      </c>
      <c r="P569" s="42"/>
      <c r="Q569" s="172" t="str">
        <f t="shared" si="1007"/>
        <v>ja</v>
      </c>
      <c r="R569" s="249">
        <f>IF(Q569="nee",0,(J569-O569)*(tab!$C$20*tab!$C$8+tab!$D$24))</f>
        <v>0</v>
      </c>
      <c r="S569" s="249">
        <f>IF(AND(J569=0,O569=0),0,(G569-L569)*tab!$E$31+(H569-M569)*tab!$F$31+(I569-N569)*tab!$G$31)</f>
        <v>0</v>
      </c>
      <c r="T569" s="249">
        <f t="shared" si="1016"/>
        <v>0</v>
      </c>
      <c r="U569" s="172" t="str">
        <f t="shared" si="1008"/>
        <v>ja</v>
      </c>
      <c r="V569" s="249">
        <f>IF(U569="nee",0,(J569-O569)*(tab!$C$45))</f>
        <v>0</v>
      </c>
      <c r="W569" s="249">
        <f>IF(AND(J569=0,O569=0),0,(G569-L569)*tab!$G$45+(H569-M569)*tab!$H$45+(I569-N569)*tab!$I$45)</f>
        <v>0</v>
      </c>
      <c r="X569" s="249">
        <f t="shared" si="1009"/>
        <v>0</v>
      </c>
      <c r="Y569" s="3"/>
      <c r="Z569" s="22"/>
    </row>
    <row r="570" spans="2:26" ht="12" customHeight="1" x14ac:dyDescent="0.2">
      <c r="B570" s="18"/>
      <c r="C570" s="1">
        <v>29</v>
      </c>
      <c r="D570" s="170">
        <f t="shared" ref="D570:E570" si="1089">+D448</f>
        <v>0</v>
      </c>
      <c r="E570" s="171">
        <f t="shared" si="1089"/>
        <v>0</v>
      </c>
      <c r="F570" s="43"/>
      <c r="G570" s="171">
        <f t="shared" ref="G570:I570" si="1090">+G448</f>
        <v>0</v>
      </c>
      <c r="H570" s="171">
        <f t="shared" si="1090"/>
        <v>0</v>
      </c>
      <c r="I570" s="171">
        <f t="shared" si="1090"/>
        <v>0</v>
      </c>
      <c r="J570" s="62">
        <f t="shared" si="1004"/>
        <v>0</v>
      </c>
      <c r="K570" s="42"/>
      <c r="L570" s="171">
        <f t="shared" ref="L570:N570" si="1091">+L448</f>
        <v>0</v>
      </c>
      <c r="M570" s="171">
        <f t="shared" si="1091"/>
        <v>0</v>
      </c>
      <c r="N570" s="171">
        <f t="shared" si="1091"/>
        <v>0</v>
      </c>
      <c r="O570" s="62">
        <f t="shared" si="1006"/>
        <v>0</v>
      </c>
      <c r="P570" s="42"/>
      <c r="Q570" s="172" t="str">
        <f t="shared" si="1007"/>
        <v>ja</v>
      </c>
      <c r="R570" s="249">
        <f>IF(Q570="nee",0,(J570-O570)*(tab!$C$20*tab!$C$8+tab!$D$24))</f>
        <v>0</v>
      </c>
      <c r="S570" s="249">
        <f>IF(AND(J570=0,O570=0),0,(G570-L570)*tab!$E$31+(H570-M570)*tab!$F$31+(I570-N570)*tab!$G$31)</f>
        <v>0</v>
      </c>
      <c r="T570" s="249">
        <f t="shared" si="1016"/>
        <v>0</v>
      </c>
      <c r="U570" s="172" t="str">
        <f t="shared" si="1008"/>
        <v>ja</v>
      </c>
      <c r="V570" s="249">
        <f>IF(U570="nee",0,(J570-O570)*(tab!$C$45))</f>
        <v>0</v>
      </c>
      <c r="W570" s="249">
        <f>IF(AND(J570=0,O570=0),0,(G570-L570)*tab!$G$45+(H570-M570)*tab!$H$45+(I570-N570)*tab!$I$45)</f>
        <v>0</v>
      </c>
      <c r="X570" s="249">
        <f t="shared" si="1009"/>
        <v>0</v>
      </c>
      <c r="Y570" s="3"/>
      <c r="Z570" s="22"/>
    </row>
    <row r="571" spans="2:26" ht="12" customHeight="1" x14ac:dyDescent="0.2">
      <c r="B571" s="18"/>
      <c r="C571" s="1">
        <v>30</v>
      </c>
      <c r="D571" s="170">
        <f t="shared" ref="D571:E571" si="1092">+D449</f>
        <v>0</v>
      </c>
      <c r="E571" s="171">
        <f t="shared" si="1092"/>
        <v>0</v>
      </c>
      <c r="F571" s="43"/>
      <c r="G571" s="171">
        <f t="shared" ref="G571:I571" si="1093">+G449</f>
        <v>0</v>
      </c>
      <c r="H571" s="171">
        <f t="shared" si="1093"/>
        <v>0</v>
      </c>
      <c r="I571" s="171">
        <f t="shared" si="1093"/>
        <v>0</v>
      </c>
      <c r="J571" s="62">
        <f t="shared" si="1004"/>
        <v>0</v>
      </c>
      <c r="K571" s="42"/>
      <c r="L571" s="171">
        <f t="shared" ref="L571:N571" si="1094">+L449</f>
        <v>0</v>
      </c>
      <c r="M571" s="171">
        <f t="shared" si="1094"/>
        <v>0</v>
      </c>
      <c r="N571" s="171">
        <f t="shared" si="1094"/>
        <v>0</v>
      </c>
      <c r="O571" s="62">
        <f t="shared" si="1006"/>
        <v>0</v>
      </c>
      <c r="P571" s="42"/>
      <c r="Q571" s="172" t="str">
        <f>+Q449</f>
        <v>ja</v>
      </c>
      <c r="R571" s="249">
        <f>IF(Q571="nee",0,(J571-O571)*(tab!$C$20*tab!$C$8+tab!$D$24))</f>
        <v>0</v>
      </c>
      <c r="S571" s="249">
        <f>IF(AND(J571=0,O571=0),0,(G571-L571)*tab!$E$31+(H571-M571)*tab!$F$31+(I571-N571)*tab!$G$31)</f>
        <v>0</v>
      </c>
      <c r="T571" s="249">
        <f t="shared" si="1016"/>
        <v>0</v>
      </c>
      <c r="U571" s="172" t="str">
        <f>+U449</f>
        <v>ja</v>
      </c>
      <c r="V571" s="249">
        <f>IF(U571="nee",0,(J571-O571)*(tab!$C$45))</f>
        <v>0</v>
      </c>
      <c r="W571" s="249">
        <f>IF(AND(J571=0,O571=0),0,(G571-L571)*tab!$G$45+(H571-M571)*tab!$H$45+(I571-N571)*tab!$I$45)</f>
        <v>0</v>
      </c>
      <c r="X571" s="249">
        <f t="shared" si="1009"/>
        <v>0</v>
      </c>
      <c r="Y571" s="3"/>
      <c r="Z571" s="22"/>
    </row>
    <row r="572" spans="2:26" ht="12" customHeight="1" x14ac:dyDescent="0.2">
      <c r="B572" s="73"/>
      <c r="C572" s="67"/>
      <c r="D572" s="78"/>
      <c r="E572" s="78"/>
      <c r="F572" s="93"/>
      <c r="G572" s="94">
        <f>SUM(G542:G567)</f>
        <v>18</v>
      </c>
      <c r="H572" s="94">
        <f>SUM(H542:H567)</f>
        <v>0</v>
      </c>
      <c r="I572" s="94">
        <f>SUM(I542:I567)</f>
        <v>0</v>
      </c>
      <c r="J572" s="94">
        <f>SUM(J542:J567)</f>
        <v>18</v>
      </c>
      <c r="K572" s="95"/>
      <c r="L572" s="94">
        <f>SUM(L542:L567)</f>
        <v>11</v>
      </c>
      <c r="M572" s="94">
        <f>SUM(M542:M567)</f>
        <v>0</v>
      </c>
      <c r="N572" s="94">
        <f>SUM(N542:N567)</f>
        <v>0</v>
      </c>
      <c r="O572" s="94">
        <f>SUM(O542:O567)</f>
        <v>11</v>
      </c>
      <c r="P572" s="95"/>
      <c r="Q572" s="95"/>
      <c r="R572" s="250"/>
      <c r="S572" s="250"/>
      <c r="T572" s="251">
        <f t="shared" ref="T572" si="1095">SUM(T542:T571)</f>
        <v>83258.248898999998</v>
      </c>
      <c r="U572" s="95"/>
      <c r="V572" s="250"/>
      <c r="W572" s="250"/>
      <c r="X572" s="251">
        <f t="shared" ref="X572" si="1096">SUM(X542:X571)</f>
        <v>9405.41</v>
      </c>
      <c r="Y572" s="70"/>
      <c r="Z572" s="71"/>
    </row>
    <row r="573" spans="2:26" ht="12" customHeight="1" x14ac:dyDescent="0.2">
      <c r="B573" s="18"/>
      <c r="C573" s="1"/>
      <c r="D573" s="38"/>
      <c r="E573" s="38"/>
      <c r="F573" s="45"/>
      <c r="G573" s="88"/>
      <c r="H573" s="88"/>
      <c r="I573" s="88"/>
      <c r="J573" s="47"/>
      <c r="K573" s="47"/>
      <c r="L573" s="88"/>
      <c r="M573" s="88"/>
      <c r="N573" s="88"/>
      <c r="O573" s="47"/>
      <c r="P573" s="47"/>
      <c r="Q573" s="47"/>
      <c r="R573" s="254"/>
      <c r="S573" s="254"/>
      <c r="T573" s="254"/>
      <c r="U573" s="47"/>
      <c r="V573" s="254"/>
      <c r="W573" s="254"/>
      <c r="X573" s="254"/>
      <c r="Y573" s="3"/>
      <c r="Z573" s="22"/>
    </row>
    <row r="574" spans="2:26" ht="12" customHeight="1" x14ac:dyDescent="0.2">
      <c r="B574" s="63"/>
      <c r="C574" s="196"/>
      <c r="D574" s="195" t="s">
        <v>66</v>
      </c>
      <c r="E574" s="25"/>
      <c r="F574" s="6"/>
      <c r="G574" s="178"/>
      <c r="H574" s="178"/>
      <c r="I574" s="178"/>
      <c r="J574" s="178"/>
      <c r="K574" s="178"/>
      <c r="L574" s="178"/>
      <c r="M574" s="178"/>
      <c r="N574" s="178"/>
      <c r="O574" s="178"/>
      <c r="P574" s="178"/>
      <c r="Q574" s="178"/>
      <c r="R574" s="252"/>
      <c r="S574" s="252"/>
      <c r="T574" s="252"/>
      <c r="U574" s="178"/>
      <c r="V574" s="252"/>
      <c r="W574" s="252"/>
      <c r="X574" s="252"/>
      <c r="Y574" s="6"/>
      <c r="Z574" s="64"/>
    </row>
    <row r="575" spans="2:26" ht="12" customHeight="1" x14ac:dyDescent="0.2">
      <c r="B575" s="18"/>
      <c r="C575" s="87"/>
      <c r="D575" s="38" t="s">
        <v>59</v>
      </c>
      <c r="E575" s="26"/>
      <c r="F575" s="25"/>
      <c r="G575" s="32" t="s">
        <v>109</v>
      </c>
      <c r="H575" s="28"/>
      <c r="I575" s="28"/>
      <c r="J575" s="28"/>
      <c r="K575" s="28"/>
      <c r="L575" s="32" t="s">
        <v>110</v>
      </c>
      <c r="M575" s="28"/>
      <c r="N575" s="28"/>
      <c r="O575" s="39"/>
      <c r="P575" s="39"/>
      <c r="Q575" s="40"/>
      <c r="R575" s="246" t="s">
        <v>60</v>
      </c>
      <c r="S575" s="246"/>
      <c r="T575" s="253" t="s">
        <v>61</v>
      </c>
      <c r="U575" s="74"/>
      <c r="V575" s="253"/>
      <c r="W575" s="253"/>
      <c r="X575" s="253"/>
      <c r="Y575" s="48"/>
      <c r="Z575" s="17"/>
    </row>
    <row r="576" spans="2:26" ht="12" customHeight="1" x14ac:dyDescent="0.2">
      <c r="B576" s="18"/>
      <c r="C576" s="1"/>
      <c r="D576" s="38" t="s">
        <v>62</v>
      </c>
      <c r="E576" s="32" t="s">
        <v>63</v>
      </c>
      <c r="F576" s="38"/>
      <c r="G576" s="42" t="s">
        <v>17</v>
      </c>
      <c r="H576" s="42" t="s">
        <v>18</v>
      </c>
      <c r="I576" s="42" t="s">
        <v>19</v>
      </c>
      <c r="J576" s="42" t="s">
        <v>64</v>
      </c>
      <c r="K576" s="42"/>
      <c r="L576" s="42" t="s">
        <v>17</v>
      </c>
      <c r="M576" s="42" t="s">
        <v>18</v>
      </c>
      <c r="N576" s="42" t="s">
        <v>19</v>
      </c>
      <c r="O576" s="42" t="s">
        <v>64</v>
      </c>
      <c r="P576" s="42"/>
      <c r="Q576" s="42"/>
      <c r="R576" s="244" t="s">
        <v>69</v>
      </c>
      <c r="S576" s="244" t="s">
        <v>70</v>
      </c>
      <c r="T576" s="248" t="s">
        <v>103</v>
      </c>
      <c r="U576" s="68"/>
      <c r="V576" s="248"/>
      <c r="W576" s="248"/>
      <c r="X576" s="248"/>
      <c r="Y576" s="3"/>
      <c r="Z576" s="22"/>
    </row>
    <row r="577" spans="2:26" ht="12" customHeight="1" x14ac:dyDescent="0.2">
      <c r="B577" s="18"/>
      <c r="C577" s="1">
        <v>1</v>
      </c>
      <c r="D577" s="170" t="str">
        <f>+D455</f>
        <v>A</v>
      </c>
      <c r="E577" s="171" t="str">
        <f>+E455</f>
        <v>VO5002</v>
      </c>
      <c r="F577" s="43"/>
      <c r="G577" s="171">
        <f>+G455</f>
        <v>1</v>
      </c>
      <c r="H577" s="171">
        <f t="shared" ref="H577:I577" si="1097">+H455</f>
        <v>0</v>
      </c>
      <c r="I577" s="171">
        <f t="shared" si="1097"/>
        <v>0</v>
      </c>
      <c r="J577" s="62">
        <f>SUM(G577:I577)</f>
        <v>1</v>
      </c>
      <c r="K577" s="42"/>
      <c r="L577" s="171">
        <f>+L455</f>
        <v>0</v>
      </c>
      <c r="M577" s="171">
        <f t="shared" ref="M577:N577" si="1098">+M455</f>
        <v>0</v>
      </c>
      <c r="N577" s="171">
        <f t="shared" si="1098"/>
        <v>0</v>
      </c>
      <c r="O577" s="62">
        <f>SUM(L577:N577)</f>
        <v>0</v>
      </c>
      <c r="P577" s="42"/>
      <c r="Q577" s="172" t="str">
        <f>+Q455</f>
        <v>ja</v>
      </c>
      <c r="R577" s="249">
        <f>IF(Q577="nee",0,(J577-O577)*(tab!$C$20*tab!$C$8+tab!$D$24))</f>
        <v>3935.6548849999999</v>
      </c>
      <c r="S577" s="249">
        <f>IF(AND(J577=0,O577=0),0,(G577-L577)*tab!$E$32+(H577-M577)*tab!$F$32+(I577-N577)*tab!$G$32)</f>
        <v>8852.670822</v>
      </c>
      <c r="T577" s="249">
        <f t="shared" ref="T577:T578" si="1099">IF(SUM(R577:S577)&lt;0,0,SUM(R577:S577))</f>
        <v>12788.325707</v>
      </c>
      <c r="U577" s="172" t="str">
        <f>+U455</f>
        <v>ja</v>
      </c>
      <c r="V577" s="249">
        <f>IF(U577="nee",0,(J577-O577)*(tab!$C$46))</f>
        <v>1177.4100000000001</v>
      </c>
      <c r="W577" s="249">
        <f>IF(AND(J577=0,O577=0),0,(G577-L577)*tab!$G$46+(H577-M577)*tab!$H$46+(I577-N577)*tab!$I$46)</f>
        <v>575.27</v>
      </c>
      <c r="X577" s="249">
        <f>IF(SUM(V577:W577)&lt;0,0,SUM(V577:W577))</f>
        <v>1752.68</v>
      </c>
      <c r="Y577" s="3"/>
      <c r="Z577" s="22"/>
    </row>
    <row r="578" spans="2:26" ht="12" customHeight="1" x14ac:dyDescent="0.2">
      <c r="B578" s="18"/>
      <c r="C578" s="1">
        <v>2</v>
      </c>
      <c r="D578" s="170" t="str">
        <f t="shared" ref="D578:E578" si="1100">+D456</f>
        <v xml:space="preserve">B </v>
      </c>
      <c r="E578" s="171" t="str">
        <f t="shared" si="1100"/>
        <v>VO5301</v>
      </c>
      <c r="F578" s="43"/>
      <c r="G578" s="171">
        <f t="shared" ref="G578:I578" si="1101">+G456</f>
        <v>12</v>
      </c>
      <c r="H578" s="171">
        <f t="shared" si="1101"/>
        <v>0</v>
      </c>
      <c r="I578" s="171">
        <f t="shared" si="1101"/>
        <v>0</v>
      </c>
      <c r="J578" s="62">
        <f t="shared" ref="J578:J588" si="1102">SUM(G578:I578)</f>
        <v>12</v>
      </c>
      <c r="K578" s="42"/>
      <c r="L578" s="171">
        <f t="shared" ref="L578:N578" si="1103">+L456</f>
        <v>4</v>
      </c>
      <c r="M578" s="171">
        <f t="shared" si="1103"/>
        <v>0</v>
      </c>
      <c r="N578" s="171">
        <f t="shared" si="1103"/>
        <v>0</v>
      </c>
      <c r="O578" s="62">
        <f t="shared" ref="O578:O606" si="1104">SUM(L578:N578)</f>
        <v>4</v>
      </c>
      <c r="P578" s="42"/>
      <c r="Q578" s="172" t="str">
        <f t="shared" ref="Q578:Q606" si="1105">+Q456</f>
        <v>ja</v>
      </c>
      <c r="R578" s="249">
        <f>IF(Q578="nee",0,(J578-O578)*(tab!$C$20*tab!$C$8+tab!$D$24))</f>
        <v>31485.239079999999</v>
      </c>
      <c r="S578" s="249">
        <f>IF(AND(J578=0,O578=0),0,(G578-L578)*tab!$E$32+(H578-M578)*tab!$F$32+(I578-N578)*tab!$G$32)</f>
        <v>70821.366576</v>
      </c>
      <c r="T578" s="249">
        <f t="shared" si="1099"/>
        <v>102306.605656</v>
      </c>
      <c r="U578" s="172" t="str">
        <f t="shared" ref="U578:U606" si="1106">+U456</f>
        <v>ja</v>
      </c>
      <c r="V578" s="249">
        <f>IF(U578="nee",0,(J578-O578)*(tab!$C$46))</f>
        <v>9419.2800000000007</v>
      </c>
      <c r="W578" s="249">
        <f>IF(AND(J578=0,O578=0),0,(G578-L578)*tab!$G$46+(H578-M578)*tab!$H$46+(I578-N578)*tab!$I$46)</f>
        <v>4602.16</v>
      </c>
      <c r="X578" s="249">
        <f t="shared" ref="X578:X606" si="1107">IF(SUM(V578:W578)&lt;0,0,SUM(V578:W578))</f>
        <v>14021.44</v>
      </c>
      <c r="Y578" s="3"/>
      <c r="Z578" s="22"/>
    </row>
    <row r="579" spans="2:26" ht="12" customHeight="1" x14ac:dyDescent="0.2">
      <c r="B579" s="18"/>
      <c r="C579" s="1">
        <v>3</v>
      </c>
      <c r="D579" s="170" t="str">
        <f t="shared" ref="D579:E579" si="1108">+D457</f>
        <v>C</v>
      </c>
      <c r="E579" s="171" t="str">
        <f t="shared" si="1108"/>
        <v>VO5302</v>
      </c>
      <c r="F579" s="43"/>
      <c r="G579" s="171">
        <f t="shared" ref="G579:I579" si="1109">+G457</f>
        <v>29</v>
      </c>
      <c r="H579" s="171">
        <f t="shared" si="1109"/>
        <v>0</v>
      </c>
      <c r="I579" s="171">
        <f t="shared" si="1109"/>
        <v>0</v>
      </c>
      <c r="J579" s="62">
        <f t="shared" si="1102"/>
        <v>29</v>
      </c>
      <c r="K579" s="42"/>
      <c r="L579" s="171">
        <f t="shared" ref="L579:N579" si="1110">+L457</f>
        <v>26</v>
      </c>
      <c r="M579" s="171">
        <f t="shared" si="1110"/>
        <v>0</v>
      </c>
      <c r="N579" s="171">
        <f t="shared" si="1110"/>
        <v>0</v>
      </c>
      <c r="O579" s="62">
        <f t="shared" si="1104"/>
        <v>26</v>
      </c>
      <c r="P579" s="42"/>
      <c r="Q579" s="172" t="str">
        <f t="shared" si="1105"/>
        <v>ja</v>
      </c>
      <c r="R579" s="249">
        <f>IF(Q579="nee",0,(J579-O579)*(tab!$C$20*tab!$C$8+tab!$D$24))</f>
        <v>11806.964655</v>
      </c>
      <c r="S579" s="249">
        <f>IF(AND(J579=0,O579=0),0,(G579-L579)*tab!$E$32+(H579-M579)*tab!$F$32+(I579-N579)*tab!$G$32)</f>
        <v>26558.012466</v>
      </c>
      <c r="T579" s="249">
        <f>IF(SUM(R579:S579)&lt;0,0,SUM(R579:S579))</f>
        <v>38364.977121000004</v>
      </c>
      <c r="U579" s="172" t="str">
        <f t="shared" si="1106"/>
        <v>ja</v>
      </c>
      <c r="V579" s="249">
        <f>IF(U579="nee",0,(J579-O579)*(tab!$C$46))</f>
        <v>3532.2300000000005</v>
      </c>
      <c r="W579" s="249">
        <f>IF(AND(J579=0,O579=0),0,(G579-L579)*tab!$G$46+(H579-M579)*tab!$H$46+(I579-N579)*tab!$I$46)</f>
        <v>1725.81</v>
      </c>
      <c r="X579" s="249">
        <f t="shared" si="1107"/>
        <v>5258.0400000000009</v>
      </c>
      <c r="Y579" s="3"/>
      <c r="Z579" s="22"/>
    </row>
    <row r="580" spans="2:26" ht="12" customHeight="1" x14ac:dyDescent="0.2">
      <c r="B580" s="18"/>
      <c r="C580" s="1">
        <v>4</v>
      </c>
      <c r="D580" s="170" t="str">
        <f t="shared" ref="D580:E580" si="1111">+D458</f>
        <v>D</v>
      </c>
      <c r="E580" s="171" t="str">
        <f t="shared" si="1111"/>
        <v>VO5303</v>
      </c>
      <c r="F580" s="43"/>
      <c r="G580" s="171">
        <f t="shared" ref="G580:I580" si="1112">+G458</f>
        <v>1</v>
      </c>
      <c r="H580" s="171">
        <f t="shared" si="1112"/>
        <v>0</v>
      </c>
      <c r="I580" s="171">
        <f t="shared" si="1112"/>
        <v>0</v>
      </c>
      <c r="J580" s="62">
        <f t="shared" si="1102"/>
        <v>1</v>
      </c>
      <c r="K580" s="42"/>
      <c r="L580" s="171">
        <f t="shared" ref="L580:N580" si="1113">+L458</f>
        <v>0</v>
      </c>
      <c r="M580" s="171">
        <f t="shared" si="1113"/>
        <v>0</v>
      </c>
      <c r="N580" s="171">
        <f t="shared" si="1113"/>
        <v>0</v>
      </c>
      <c r="O580" s="62">
        <f t="shared" si="1104"/>
        <v>0</v>
      </c>
      <c r="P580" s="42"/>
      <c r="Q580" s="172" t="str">
        <f t="shared" si="1105"/>
        <v>ja</v>
      </c>
      <c r="R580" s="249">
        <f>IF(Q580="nee",0,(J580-O580)*(tab!$C$20*tab!$C$8+tab!$D$24))</f>
        <v>3935.6548849999999</v>
      </c>
      <c r="S580" s="249">
        <f>IF(AND(J580=0,O580=0),0,(G580-L580)*tab!$E$32+(H580-M580)*tab!$F$32+(I580-N580)*tab!$G$32)</f>
        <v>8852.670822</v>
      </c>
      <c r="T580" s="249">
        <f t="shared" ref="T580:T606" si="1114">IF(SUM(R580:S580)&lt;0,0,SUM(R580:S580))</f>
        <v>12788.325707</v>
      </c>
      <c r="U580" s="172" t="str">
        <f t="shared" si="1106"/>
        <v>ja</v>
      </c>
      <c r="V580" s="249">
        <f>IF(U580="nee",0,(J580-O580)*(tab!$C$46))</f>
        <v>1177.4100000000001</v>
      </c>
      <c r="W580" s="249">
        <f>IF(AND(J580=0,O580=0),0,(G580-L580)*tab!$G$46+(H580-M580)*tab!$H$46+(I580-N580)*tab!$I$46)</f>
        <v>575.27</v>
      </c>
      <c r="X580" s="249">
        <f t="shared" si="1107"/>
        <v>1752.68</v>
      </c>
      <c r="Y580" s="3"/>
      <c r="Z580" s="22"/>
    </row>
    <row r="581" spans="2:26" ht="12" customHeight="1" x14ac:dyDescent="0.2">
      <c r="B581" s="18"/>
      <c r="C581" s="1">
        <v>5</v>
      </c>
      <c r="D581" s="170" t="str">
        <f t="shared" ref="D581:E581" si="1115">+D459</f>
        <v>E</v>
      </c>
      <c r="E581" s="171" t="str">
        <f t="shared" si="1115"/>
        <v>VO5305</v>
      </c>
      <c r="F581" s="43"/>
      <c r="G581" s="171">
        <f t="shared" ref="G581:I581" si="1116">+G459</f>
        <v>0</v>
      </c>
      <c r="H581" s="171">
        <f t="shared" si="1116"/>
        <v>0</v>
      </c>
      <c r="I581" s="171">
        <f t="shared" si="1116"/>
        <v>0</v>
      </c>
      <c r="J581" s="62">
        <f t="shared" si="1102"/>
        <v>0</v>
      </c>
      <c r="K581" s="42"/>
      <c r="L581" s="171">
        <f t="shared" ref="L581:N581" si="1117">+L459</f>
        <v>0</v>
      </c>
      <c r="M581" s="171">
        <f t="shared" si="1117"/>
        <v>0</v>
      </c>
      <c r="N581" s="171">
        <f t="shared" si="1117"/>
        <v>0</v>
      </c>
      <c r="O581" s="62">
        <f t="shared" si="1104"/>
        <v>0</v>
      </c>
      <c r="P581" s="42"/>
      <c r="Q581" s="172" t="str">
        <f t="shared" si="1105"/>
        <v>ja</v>
      </c>
      <c r="R581" s="249">
        <f>IF(Q581="nee",0,(J581-O581)*(tab!$C$20*tab!$C$8+tab!$D$24))</f>
        <v>0</v>
      </c>
      <c r="S581" s="249">
        <f>IF(AND(J581=0,O581=0),0,(G581-L581)*tab!$E$32+(H581-M581)*tab!$F$32+(I581-N581)*tab!$G$32)</f>
        <v>0</v>
      </c>
      <c r="T581" s="249">
        <f t="shared" si="1114"/>
        <v>0</v>
      </c>
      <c r="U581" s="172" t="str">
        <f t="shared" si="1106"/>
        <v>ja</v>
      </c>
      <c r="V581" s="249">
        <f>IF(U581="nee",0,(J581-O581)*(tab!$C$46))</f>
        <v>0</v>
      </c>
      <c r="W581" s="249">
        <f>IF(AND(J581=0,O581=0),0,(G581-L581)*tab!$G$46+(H581-M581)*tab!$H$46+(I581-N581)*tab!$I$46)</f>
        <v>0</v>
      </c>
      <c r="X581" s="249">
        <f t="shared" si="1107"/>
        <v>0</v>
      </c>
      <c r="Y581" s="3"/>
      <c r="Z581" s="22"/>
    </row>
    <row r="582" spans="2:26" ht="12" customHeight="1" x14ac:dyDescent="0.2">
      <c r="B582" s="18"/>
      <c r="C582" s="1">
        <v>6</v>
      </c>
      <c r="D582" s="170" t="str">
        <f t="shared" ref="D582:E582" si="1118">+D460</f>
        <v>F</v>
      </c>
      <c r="E582" s="171" t="str">
        <f t="shared" si="1118"/>
        <v>VO5307</v>
      </c>
      <c r="F582" s="43"/>
      <c r="G582" s="171">
        <f t="shared" ref="G582:I582" si="1119">+G460</f>
        <v>1</v>
      </c>
      <c r="H582" s="171">
        <f t="shared" si="1119"/>
        <v>0</v>
      </c>
      <c r="I582" s="171">
        <f t="shared" si="1119"/>
        <v>0</v>
      </c>
      <c r="J582" s="62">
        <f t="shared" si="1102"/>
        <v>1</v>
      </c>
      <c r="K582" s="42"/>
      <c r="L582" s="171">
        <f t="shared" ref="L582:N582" si="1120">+L460</f>
        <v>0</v>
      </c>
      <c r="M582" s="171">
        <f t="shared" si="1120"/>
        <v>0</v>
      </c>
      <c r="N582" s="171">
        <f t="shared" si="1120"/>
        <v>0</v>
      </c>
      <c r="O582" s="62">
        <f t="shared" si="1104"/>
        <v>0</v>
      </c>
      <c r="P582" s="42"/>
      <c r="Q582" s="172" t="str">
        <f t="shared" si="1105"/>
        <v>ja</v>
      </c>
      <c r="R582" s="249">
        <f>IF(Q582="nee",0,(J582-O582)*(tab!$C$20*tab!$C$8+tab!$D$24))</f>
        <v>3935.6548849999999</v>
      </c>
      <c r="S582" s="249">
        <f>IF(AND(J582=0,O582=0),0,(G582-L582)*tab!$E$32+(H582-M582)*tab!$F$32+(I582-N582)*tab!$G$32)</f>
        <v>8852.670822</v>
      </c>
      <c r="T582" s="249">
        <f t="shared" si="1114"/>
        <v>12788.325707</v>
      </c>
      <c r="U582" s="172" t="str">
        <f t="shared" si="1106"/>
        <v>ja</v>
      </c>
      <c r="V582" s="249">
        <f>IF(U582="nee",0,(J582-O582)*(tab!$C$46))</f>
        <v>1177.4100000000001</v>
      </c>
      <c r="W582" s="249">
        <f>IF(AND(J582=0,O582=0),0,(G582-L582)*tab!$G$46+(H582-M582)*tab!$H$46+(I582-N582)*tab!$I$46)</f>
        <v>575.27</v>
      </c>
      <c r="X582" s="249">
        <f t="shared" si="1107"/>
        <v>1752.68</v>
      </c>
      <c r="Y582" s="3"/>
      <c r="Z582" s="22"/>
    </row>
    <row r="583" spans="2:26" ht="12" customHeight="1" x14ac:dyDescent="0.2">
      <c r="B583" s="18"/>
      <c r="C583" s="1">
        <v>7</v>
      </c>
      <c r="D583" s="170" t="str">
        <f t="shared" ref="D583:E583" si="1121">+D461</f>
        <v xml:space="preserve">G </v>
      </c>
      <c r="E583" s="171" t="str">
        <f t="shared" si="1121"/>
        <v>VO5502</v>
      </c>
      <c r="F583" s="43"/>
      <c r="G583" s="171">
        <f t="shared" ref="G583:I583" si="1122">+G461</f>
        <v>1</v>
      </c>
      <c r="H583" s="171">
        <f t="shared" si="1122"/>
        <v>0</v>
      </c>
      <c r="I583" s="171">
        <f t="shared" si="1122"/>
        <v>0</v>
      </c>
      <c r="J583" s="62">
        <f t="shared" si="1102"/>
        <v>1</v>
      </c>
      <c r="K583" s="42"/>
      <c r="L583" s="171">
        <f t="shared" ref="L583:N583" si="1123">+L461</f>
        <v>1</v>
      </c>
      <c r="M583" s="171">
        <f t="shared" si="1123"/>
        <v>0</v>
      </c>
      <c r="N583" s="171">
        <f t="shared" si="1123"/>
        <v>0</v>
      </c>
      <c r="O583" s="62">
        <f t="shared" si="1104"/>
        <v>1</v>
      </c>
      <c r="P583" s="42"/>
      <c r="Q583" s="172" t="str">
        <f t="shared" si="1105"/>
        <v>ja</v>
      </c>
      <c r="R583" s="249">
        <f>IF(Q583="nee",0,(J583-O583)*(tab!$C$20*tab!$C$8+tab!$D$24))</f>
        <v>0</v>
      </c>
      <c r="S583" s="249">
        <f>IF(AND(J583=0,O583=0),0,(G583-L583)*tab!$E$32+(H583-M583)*tab!$F$32+(I583-N583)*tab!$G$32)</f>
        <v>0</v>
      </c>
      <c r="T583" s="249">
        <f t="shared" si="1114"/>
        <v>0</v>
      </c>
      <c r="U583" s="172" t="str">
        <f t="shared" si="1106"/>
        <v>ja</v>
      </c>
      <c r="V583" s="249">
        <f>IF(U583="nee",0,(J583-O583)*(tab!$C$46))</f>
        <v>0</v>
      </c>
      <c r="W583" s="249">
        <f>IF(AND(J583=0,O583=0),0,(G583-L583)*tab!$G$46+(H583-M583)*tab!$H$46+(I583-N583)*tab!$I$46)</f>
        <v>0</v>
      </c>
      <c r="X583" s="249">
        <f t="shared" si="1107"/>
        <v>0</v>
      </c>
      <c r="Y583" s="3"/>
      <c r="Z583" s="22"/>
    </row>
    <row r="584" spans="2:26" ht="12" customHeight="1" x14ac:dyDescent="0.2">
      <c r="B584" s="18"/>
      <c r="C584" s="1">
        <v>8</v>
      </c>
      <c r="D584" s="170" t="str">
        <f t="shared" ref="D584:E584" si="1124">+D462</f>
        <v xml:space="preserve">H </v>
      </c>
      <c r="E584" s="171" t="str">
        <f t="shared" si="1124"/>
        <v>VO5507</v>
      </c>
      <c r="F584" s="43"/>
      <c r="G584" s="171">
        <f t="shared" ref="G584:I584" si="1125">+G462</f>
        <v>0</v>
      </c>
      <c r="H584" s="171">
        <f t="shared" si="1125"/>
        <v>0</v>
      </c>
      <c r="I584" s="171">
        <f t="shared" si="1125"/>
        <v>0</v>
      </c>
      <c r="J584" s="62">
        <f t="shared" si="1102"/>
        <v>0</v>
      </c>
      <c r="K584" s="42"/>
      <c r="L584" s="171">
        <f t="shared" ref="L584:N584" si="1126">+L462</f>
        <v>1</v>
      </c>
      <c r="M584" s="171">
        <f t="shared" si="1126"/>
        <v>0</v>
      </c>
      <c r="N584" s="171">
        <f t="shared" si="1126"/>
        <v>0</v>
      </c>
      <c r="O584" s="62">
        <f t="shared" si="1104"/>
        <v>1</v>
      </c>
      <c r="P584" s="42"/>
      <c r="Q584" s="172" t="str">
        <f t="shared" si="1105"/>
        <v>ja</v>
      </c>
      <c r="R584" s="249">
        <f>IF(Q584="nee",0,(J584-O584)*(tab!$C$20*tab!$C$8+tab!$D$24))</f>
        <v>-3935.6548849999999</v>
      </c>
      <c r="S584" s="249">
        <f>IF(AND(J584=0,O584=0),0,(G584-L584)*tab!$E$32+(H584-M584)*tab!$F$32+(I584-N584)*tab!$G$32)</f>
        <v>-8852.670822</v>
      </c>
      <c r="T584" s="249">
        <f t="shared" si="1114"/>
        <v>0</v>
      </c>
      <c r="U584" s="172" t="str">
        <f t="shared" si="1106"/>
        <v>ja</v>
      </c>
      <c r="V584" s="249">
        <f>IF(U584="nee",0,(J584-O584)*(tab!$C$46))</f>
        <v>-1177.4100000000001</v>
      </c>
      <c r="W584" s="249">
        <f>IF(AND(J584=0,O584=0),0,(G584-L584)*tab!$G$46+(H584-M584)*tab!$H$46+(I584-N584)*tab!$I$46)</f>
        <v>-575.27</v>
      </c>
      <c r="X584" s="249">
        <f t="shared" si="1107"/>
        <v>0</v>
      </c>
      <c r="Y584" s="3"/>
      <c r="Z584" s="22"/>
    </row>
    <row r="585" spans="2:26" ht="12" customHeight="1" x14ac:dyDescent="0.2">
      <c r="B585" s="18"/>
      <c r="C585" s="1">
        <v>9</v>
      </c>
      <c r="D585" s="170" t="str">
        <f t="shared" ref="D585:E585" si="1127">+D463</f>
        <v>I</v>
      </c>
      <c r="E585" s="171" t="str">
        <f t="shared" si="1127"/>
        <v>VO5705</v>
      </c>
      <c r="F585" s="43"/>
      <c r="G585" s="171">
        <f t="shared" ref="G585:I585" si="1128">+G463</f>
        <v>0</v>
      </c>
      <c r="H585" s="171">
        <f t="shared" si="1128"/>
        <v>0</v>
      </c>
      <c r="I585" s="171">
        <f t="shared" si="1128"/>
        <v>0</v>
      </c>
      <c r="J585" s="62">
        <f t="shared" si="1102"/>
        <v>0</v>
      </c>
      <c r="K585" s="42"/>
      <c r="L585" s="171">
        <f t="shared" ref="L585:N585" si="1129">+L463</f>
        <v>0</v>
      </c>
      <c r="M585" s="171">
        <f t="shared" si="1129"/>
        <v>0</v>
      </c>
      <c r="N585" s="171">
        <f t="shared" si="1129"/>
        <v>0</v>
      </c>
      <c r="O585" s="62">
        <f t="shared" si="1104"/>
        <v>0</v>
      </c>
      <c r="P585" s="42"/>
      <c r="Q585" s="172" t="str">
        <f t="shared" si="1105"/>
        <v>ja</v>
      </c>
      <c r="R585" s="249">
        <f>IF(Q585="nee",0,(J585-O585)*(tab!$C$20*tab!$C$8+tab!$D$24))</f>
        <v>0</v>
      </c>
      <c r="S585" s="249">
        <f>IF(AND(J585=0,O585=0),0,(G585-L585)*tab!$E$32+(H585-M585)*tab!$F$32+(I585-N585)*tab!$G$32)</f>
        <v>0</v>
      </c>
      <c r="T585" s="249">
        <f t="shared" si="1114"/>
        <v>0</v>
      </c>
      <c r="U585" s="172" t="str">
        <f t="shared" si="1106"/>
        <v>ja</v>
      </c>
      <c r="V585" s="249">
        <f>IF(U585="nee",0,(J585-O585)*(tab!$C$46))</f>
        <v>0</v>
      </c>
      <c r="W585" s="249">
        <f>IF(AND(J585=0,O585=0),0,(G585-L585)*tab!$G$46+(H585-M585)*tab!$H$46+(I585-N585)*tab!$I$46)</f>
        <v>0</v>
      </c>
      <c r="X585" s="249">
        <f t="shared" si="1107"/>
        <v>0</v>
      </c>
      <c r="Y585" s="3"/>
      <c r="Z585" s="22"/>
    </row>
    <row r="586" spans="2:26" ht="12" customHeight="1" x14ac:dyDescent="0.2">
      <c r="B586" s="18"/>
      <c r="C586" s="1">
        <v>10</v>
      </c>
      <c r="D586" s="170">
        <f t="shared" ref="D586:E586" si="1130">+D464</f>
        <v>0</v>
      </c>
      <c r="E586" s="171">
        <f t="shared" si="1130"/>
        <v>0</v>
      </c>
      <c r="F586" s="43"/>
      <c r="G586" s="171">
        <f t="shared" ref="G586:I586" si="1131">+G464</f>
        <v>0</v>
      </c>
      <c r="H586" s="171">
        <f t="shared" si="1131"/>
        <v>0</v>
      </c>
      <c r="I586" s="171">
        <f t="shared" si="1131"/>
        <v>0</v>
      </c>
      <c r="J586" s="62">
        <f t="shared" si="1102"/>
        <v>0</v>
      </c>
      <c r="K586" s="42"/>
      <c r="L586" s="171">
        <f t="shared" ref="L586:N586" si="1132">+L464</f>
        <v>0</v>
      </c>
      <c r="M586" s="171">
        <f t="shared" si="1132"/>
        <v>0</v>
      </c>
      <c r="N586" s="171">
        <f t="shared" si="1132"/>
        <v>0</v>
      </c>
      <c r="O586" s="62">
        <f t="shared" si="1104"/>
        <v>0</v>
      </c>
      <c r="P586" s="42"/>
      <c r="Q586" s="172" t="str">
        <f t="shared" si="1105"/>
        <v>ja</v>
      </c>
      <c r="R586" s="249">
        <f>IF(Q586="nee",0,(J586-O586)*(tab!$C$20*tab!$C$8+tab!$D$24))</f>
        <v>0</v>
      </c>
      <c r="S586" s="249">
        <f>IF(AND(J586=0,O586=0),0,(G586-L586)*tab!$E$32+(H586-M586)*tab!$F$32+(I586-N586)*tab!$G$32)</f>
        <v>0</v>
      </c>
      <c r="T586" s="249">
        <f t="shared" si="1114"/>
        <v>0</v>
      </c>
      <c r="U586" s="172" t="str">
        <f t="shared" si="1106"/>
        <v>ja</v>
      </c>
      <c r="V586" s="249">
        <f>IF(U586="nee",0,(J586-O586)*(tab!$C$46))</f>
        <v>0</v>
      </c>
      <c r="W586" s="249">
        <f>IF(AND(J586=0,O586=0),0,(G586-L586)*tab!$G$46+(H586-M586)*tab!$H$46+(I586-N586)*tab!$I$46)</f>
        <v>0</v>
      </c>
      <c r="X586" s="249">
        <f t="shared" si="1107"/>
        <v>0</v>
      </c>
      <c r="Y586" s="3"/>
      <c r="Z586" s="22"/>
    </row>
    <row r="587" spans="2:26" ht="12" customHeight="1" x14ac:dyDescent="0.2">
      <c r="B587" s="18"/>
      <c r="C587" s="1">
        <v>11</v>
      </c>
      <c r="D587" s="170">
        <f t="shared" ref="D587:E587" si="1133">+D465</f>
        <v>0</v>
      </c>
      <c r="E587" s="171">
        <f t="shared" si="1133"/>
        <v>0</v>
      </c>
      <c r="F587" s="43"/>
      <c r="G587" s="171">
        <f t="shared" ref="G587:I587" si="1134">+G465</f>
        <v>0</v>
      </c>
      <c r="H587" s="171">
        <f t="shared" si="1134"/>
        <v>0</v>
      </c>
      <c r="I587" s="171">
        <f t="shared" si="1134"/>
        <v>0</v>
      </c>
      <c r="J587" s="62">
        <f t="shared" si="1102"/>
        <v>0</v>
      </c>
      <c r="K587" s="42"/>
      <c r="L587" s="171">
        <f t="shared" ref="L587:N587" si="1135">+L465</f>
        <v>0</v>
      </c>
      <c r="M587" s="171">
        <f t="shared" si="1135"/>
        <v>0</v>
      </c>
      <c r="N587" s="171">
        <f t="shared" si="1135"/>
        <v>0</v>
      </c>
      <c r="O587" s="62">
        <f t="shared" si="1104"/>
        <v>0</v>
      </c>
      <c r="P587" s="42"/>
      <c r="Q587" s="172" t="str">
        <f t="shared" si="1105"/>
        <v>ja</v>
      </c>
      <c r="R587" s="249">
        <f>IF(Q587="nee",0,(J587-O587)*(tab!$C$20*tab!$C$8+tab!$D$24))</f>
        <v>0</v>
      </c>
      <c r="S587" s="249">
        <f>IF(AND(J587=0,O587=0),0,(G587-L587)*tab!$E$32+(H587-M587)*tab!$F$32+(I587-N587)*tab!$G$32)</f>
        <v>0</v>
      </c>
      <c r="T587" s="249">
        <f t="shared" si="1114"/>
        <v>0</v>
      </c>
      <c r="U587" s="172" t="str">
        <f t="shared" si="1106"/>
        <v>ja</v>
      </c>
      <c r="V587" s="249">
        <f>IF(U587="nee",0,(J587-O587)*(tab!$C$46))</f>
        <v>0</v>
      </c>
      <c r="W587" s="249">
        <f>IF(AND(J587=0,O587=0),0,(G587-L587)*tab!$G$46+(H587-M587)*tab!$H$46+(I587-N587)*tab!$I$46)</f>
        <v>0</v>
      </c>
      <c r="X587" s="249">
        <f t="shared" si="1107"/>
        <v>0</v>
      </c>
      <c r="Y587" s="3"/>
      <c r="Z587" s="22"/>
    </row>
    <row r="588" spans="2:26" ht="12" customHeight="1" x14ac:dyDescent="0.2">
      <c r="B588" s="18"/>
      <c r="C588" s="1">
        <v>12</v>
      </c>
      <c r="D588" s="170">
        <f t="shared" ref="D588:E588" si="1136">+D466</f>
        <v>0</v>
      </c>
      <c r="E588" s="171">
        <f t="shared" si="1136"/>
        <v>0</v>
      </c>
      <c r="F588" s="43"/>
      <c r="G588" s="171">
        <f t="shared" ref="G588:I588" si="1137">+G466</f>
        <v>0</v>
      </c>
      <c r="H588" s="171">
        <f t="shared" si="1137"/>
        <v>0</v>
      </c>
      <c r="I588" s="171">
        <f t="shared" si="1137"/>
        <v>0</v>
      </c>
      <c r="J588" s="62">
        <f t="shared" si="1102"/>
        <v>0</v>
      </c>
      <c r="K588" s="42"/>
      <c r="L588" s="171">
        <f t="shared" ref="L588:N588" si="1138">+L466</f>
        <v>0</v>
      </c>
      <c r="M588" s="171">
        <f t="shared" si="1138"/>
        <v>0</v>
      </c>
      <c r="N588" s="171">
        <f t="shared" si="1138"/>
        <v>0</v>
      </c>
      <c r="O588" s="62">
        <f t="shared" si="1104"/>
        <v>0</v>
      </c>
      <c r="P588" s="42"/>
      <c r="Q588" s="172" t="str">
        <f t="shared" si="1105"/>
        <v>ja</v>
      </c>
      <c r="R588" s="249">
        <f>IF(Q588="nee",0,(J588-O588)*(tab!$C$20*tab!$C$8+tab!$D$24))</f>
        <v>0</v>
      </c>
      <c r="S588" s="249">
        <f>IF(AND(J588=0,O588=0),0,(G588-L588)*tab!$E$32+(H588-M588)*tab!$F$32+(I588-N588)*tab!$G$32)</f>
        <v>0</v>
      </c>
      <c r="T588" s="249">
        <f t="shared" si="1114"/>
        <v>0</v>
      </c>
      <c r="U588" s="172" t="str">
        <f t="shared" si="1106"/>
        <v>ja</v>
      </c>
      <c r="V588" s="249">
        <f>IF(U588="nee",0,(J588-O588)*(tab!$C$46))</f>
        <v>0</v>
      </c>
      <c r="W588" s="249">
        <f>IF(AND(J588=0,O588=0),0,(G588-L588)*tab!$G$46+(H588-M588)*tab!$H$46+(I588-N588)*tab!$I$46)</f>
        <v>0</v>
      </c>
      <c r="X588" s="249">
        <f t="shared" si="1107"/>
        <v>0</v>
      </c>
      <c r="Y588" s="3"/>
      <c r="Z588" s="22"/>
    </row>
    <row r="589" spans="2:26" ht="12" customHeight="1" x14ac:dyDescent="0.2">
      <c r="B589" s="18"/>
      <c r="C589" s="1">
        <v>13</v>
      </c>
      <c r="D589" s="170">
        <f t="shared" ref="D589:E589" si="1139">+D467</f>
        <v>0</v>
      </c>
      <c r="E589" s="171">
        <f t="shared" si="1139"/>
        <v>0</v>
      </c>
      <c r="F589" s="43"/>
      <c r="G589" s="171">
        <f t="shared" ref="G589:I589" si="1140">+G467</f>
        <v>0</v>
      </c>
      <c r="H589" s="171">
        <f t="shared" si="1140"/>
        <v>0</v>
      </c>
      <c r="I589" s="171">
        <f t="shared" si="1140"/>
        <v>0</v>
      </c>
      <c r="J589" s="62">
        <f t="shared" ref="J589:J606" si="1141">SUM(G589:I589)</f>
        <v>0</v>
      </c>
      <c r="K589" s="42"/>
      <c r="L589" s="171">
        <f t="shared" ref="L589:N589" si="1142">+L467</f>
        <v>0</v>
      </c>
      <c r="M589" s="171">
        <f t="shared" si="1142"/>
        <v>0</v>
      </c>
      <c r="N589" s="171">
        <f t="shared" si="1142"/>
        <v>0</v>
      </c>
      <c r="O589" s="62">
        <f t="shared" si="1104"/>
        <v>0</v>
      </c>
      <c r="P589" s="42"/>
      <c r="Q589" s="172" t="str">
        <f t="shared" si="1105"/>
        <v>ja</v>
      </c>
      <c r="R589" s="249">
        <f>IF(Q589="nee",0,(J589-O589)*(tab!$C$20*tab!$C$8+tab!$D$24))</f>
        <v>0</v>
      </c>
      <c r="S589" s="249">
        <f>IF(AND(J589=0,O589=0),0,(G589-L589)*tab!$E$32+(H589-M589)*tab!$F$32+(I589-N589)*tab!$G$32)</f>
        <v>0</v>
      </c>
      <c r="T589" s="249">
        <f t="shared" si="1114"/>
        <v>0</v>
      </c>
      <c r="U589" s="172" t="str">
        <f t="shared" si="1106"/>
        <v>ja</v>
      </c>
      <c r="V589" s="249">
        <f>IF(U589="nee",0,(J589-O589)*(tab!$C$46))</f>
        <v>0</v>
      </c>
      <c r="W589" s="249">
        <f>IF(AND(J589=0,O589=0),0,(G589-L589)*tab!$G$46+(H589-M589)*tab!$H$46+(I589-N589)*tab!$I$46)</f>
        <v>0</v>
      </c>
      <c r="X589" s="249">
        <f t="shared" si="1107"/>
        <v>0</v>
      </c>
      <c r="Y589" s="3"/>
      <c r="Z589" s="22"/>
    </row>
    <row r="590" spans="2:26" ht="12" customHeight="1" x14ac:dyDescent="0.2">
      <c r="B590" s="18"/>
      <c r="C590" s="1">
        <v>14</v>
      </c>
      <c r="D590" s="170">
        <f t="shared" ref="D590:E590" si="1143">+D468</f>
        <v>0</v>
      </c>
      <c r="E590" s="171">
        <f t="shared" si="1143"/>
        <v>0</v>
      </c>
      <c r="F590" s="43"/>
      <c r="G590" s="171">
        <f t="shared" ref="G590:I590" si="1144">+G468</f>
        <v>0</v>
      </c>
      <c r="H590" s="171">
        <f t="shared" si="1144"/>
        <v>0</v>
      </c>
      <c r="I590" s="171">
        <f t="shared" si="1144"/>
        <v>0</v>
      </c>
      <c r="J590" s="62">
        <f t="shared" si="1141"/>
        <v>0</v>
      </c>
      <c r="K590" s="42"/>
      <c r="L590" s="171">
        <f t="shared" ref="L590:N590" si="1145">+L468</f>
        <v>0</v>
      </c>
      <c r="M590" s="171">
        <f t="shared" si="1145"/>
        <v>0</v>
      </c>
      <c r="N590" s="171">
        <f t="shared" si="1145"/>
        <v>0</v>
      </c>
      <c r="O590" s="62">
        <f t="shared" si="1104"/>
        <v>0</v>
      </c>
      <c r="P590" s="42"/>
      <c r="Q590" s="172" t="str">
        <f t="shared" si="1105"/>
        <v>ja</v>
      </c>
      <c r="R590" s="249">
        <f>IF(Q590="nee",0,(J590-O590)*(tab!$C$20*tab!$C$8+tab!$D$24))</f>
        <v>0</v>
      </c>
      <c r="S590" s="249">
        <f>IF(AND(J590=0,O590=0),0,(G590-L590)*tab!$E$32+(H590-M590)*tab!$F$32+(I590-N590)*tab!$G$32)</f>
        <v>0</v>
      </c>
      <c r="T590" s="249">
        <f t="shared" si="1114"/>
        <v>0</v>
      </c>
      <c r="U590" s="172" t="str">
        <f t="shared" si="1106"/>
        <v>ja</v>
      </c>
      <c r="V590" s="249">
        <f>IF(U590="nee",0,(J590-O590)*(tab!$C$46))</f>
        <v>0</v>
      </c>
      <c r="W590" s="249">
        <f>IF(AND(J590=0,O590=0),0,(G590-L590)*tab!$G$46+(H590-M590)*tab!$H$46+(I590-N590)*tab!$I$46)</f>
        <v>0</v>
      </c>
      <c r="X590" s="249">
        <f t="shared" si="1107"/>
        <v>0</v>
      </c>
      <c r="Y590" s="3"/>
      <c r="Z590" s="22"/>
    </row>
    <row r="591" spans="2:26" ht="12" customHeight="1" x14ac:dyDescent="0.2">
      <c r="B591" s="18"/>
      <c r="C591" s="1">
        <v>15</v>
      </c>
      <c r="D591" s="170">
        <f t="shared" ref="D591:E591" si="1146">+D469</f>
        <v>0</v>
      </c>
      <c r="E591" s="171">
        <f t="shared" si="1146"/>
        <v>0</v>
      </c>
      <c r="F591" s="43"/>
      <c r="G591" s="171">
        <f t="shared" ref="G591:I591" si="1147">+G469</f>
        <v>0</v>
      </c>
      <c r="H591" s="171">
        <f t="shared" si="1147"/>
        <v>0</v>
      </c>
      <c r="I591" s="171">
        <f t="shared" si="1147"/>
        <v>0</v>
      </c>
      <c r="J591" s="62">
        <f t="shared" si="1141"/>
        <v>0</v>
      </c>
      <c r="K591" s="42"/>
      <c r="L591" s="171">
        <f t="shared" ref="L591:N591" si="1148">+L469</f>
        <v>0</v>
      </c>
      <c r="M591" s="171">
        <f t="shared" si="1148"/>
        <v>0</v>
      </c>
      <c r="N591" s="171">
        <f t="shared" si="1148"/>
        <v>0</v>
      </c>
      <c r="O591" s="62">
        <f t="shared" si="1104"/>
        <v>0</v>
      </c>
      <c r="P591" s="42"/>
      <c r="Q591" s="172" t="str">
        <f t="shared" si="1105"/>
        <v>ja</v>
      </c>
      <c r="R591" s="249">
        <f>IF(Q591="nee",0,(J591-O591)*(tab!$C$20*tab!$C$8+tab!$D$24))</f>
        <v>0</v>
      </c>
      <c r="S591" s="249">
        <f>IF(AND(J591=0,O591=0),0,(G591-L591)*tab!$E$32+(H591-M591)*tab!$F$32+(I591-N591)*tab!$G$32)</f>
        <v>0</v>
      </c>
      <c r="T591" s="249">
        <f t="shared" si="1114"/>
        <v>0</v>
      </c>
      <c r="U591" s="172" t="str">
        <f t="shared" si="1106"/>
        <v>ja</v>
      </c>
      <c r="V591" s="249">
        <f>IF(U591="nee",0,(J591-O591)*(tab!$C$46))</f>
        <v>0</v>
      </c>
      <c r="W591" s="249">
        <f>IF(AND(J591=0,O591=0),0,(G591-L591)*tab!$G$46+(H591-M591)*tab!$H$46+(I591-N591)*tab!$I$46)</f>
        <v>0</v>
      </c>
      <c r="X591" s="249">
        <f t="shared" si="1107"/>
        <v>0</v>
      </c>
      <c r="Y591" s="3"/>
      <c r="Z591" s="22"/>
    </row>
    <row r="592" spans="2:26" ht="12" customHeight="1" x14ac:dyDescent="0.2">
      <c r="B592" s="18"/>
      <c r="C592" s="1">
        <v>16</v>
      </c>
      <c r="D592" s="170">
        <f t="shared" ref="D592:E592" si="1149">+D470</f>
        <v>0</v>
      </c>
      <c r="E592" s="171">
        <f t="shared" si="1149"/>
        <v>0</v>
      </c>
      <c r="F592" s="43"/>
      <c r="G592" s="171">
        <f t="shared" ref="G592:I592" si="1150">+G470</f>
        <v>0</v>
      </c>
      <c r="H592" s="171">
        <f t="shared" si="1150"/>
        <v>0</v>
      </c>
      <c r="I592" s="171">
        <f t="shared" si="1150"/>
        <v>0</v>
      </c>
      <c r="J592" s="62">
        <f t="shared" si="1141"/>
        <v>0</v>
      </c>
      <c r="K592" s="42"/>
      <c r="L592" s="171">
        <f t="shared" ref="L592:N592" si="1151">+L470</f>
        <v>0</v>
      </c>
      <c r="M592" s="171">
        <f t="shared" si="1151"/>
        <v>0</v>
      </c>
      <c r="N592" s="171">
        <f t="shared" si="1151"/>
        <v>0</v>
      </c>
      <c r="O592" s="62">
        <f t="shared" si="1104"/>
        <v>0</v>
      </c>
      <c r="P592" s="42"/>
      <c r="Q592" s="172" t="str">
        <f t="shared" si="1105"/>
        <v>ja</v>
      </c>
      <c r="R592" s="249">
        <f>IF(Q592="nee",0,(J592-O592)*(tab!$C$20*tab!$C$8+tab!$D$24))</f>
        <v>0</v>
      </c>
      <c r="S592" s="249">
        <f>IF(AND(J592=0,O592=0),0,(G592-L592)*tab!$E$32+(H592-M592)*tab!$F$32+(I592-N592)*tab!$G$32)</f>
        <v>0</v>
      </c>
      <c r="T592" s="249">
        <f t="shared" si="1114"/>
        <v>0</v>
      </c>
      <c r="U592" s="172" t="str">
        <f t="shared" si="1106"/>
        <v>ja</v>
      </c>
      <c r="V592" s="249">
        <f>IF(U592="nee",0,(J592-O592)*(tab!$C$46))</f>
        <v>0</v>
      </c>
      <c r="W592" s="249">
        <f>IF(AND(J592=0,O592=0),0,(G592-L592)*tab!$G$46+(H592-M592)*tab!$H$46+(I592-N592)*tab!$I$46)</f>
        <v>0</v>
      </c>
      <c r="X592" s="249">
        <f t="shared" si="1107"/>
        <v>0</v>
      </c>
      <c r="Y592" s="3"/>
      <c r="Z592" s="22"/>
    </row>
    <row r="593" spans="2:26" ht="12" customHeight="1" x14ac:dyDescent="0.2">
      <c r="B593" s="18"/>
      <c r="C593" s="1">
        <v>17</v>
      </c>
      <c r="D593" s="170">
        <f t="shared" ref="D593:E593" si="1152">+D471</f>
        <v>0</v>
      </c>
      <c r="E593" s="171">
        <f t="shared" si="1152"/>
        <v>0</v>
      </c>
      <c r="F593" s="43"/>
      <c r="G593" s="171">
        <f t="shared" ref="G593:I593" si="1153">+G471</f>
        <v>0</v>
      </c>
      <c r="H593" s="171">
        <f t="shared" si="1153"/>
        <v>0</v>
      </c>
      <c r="I593" s="171">
        <f t="shared" si="1153"/>
        <v>0</v>
      </c>
      <c r="J593" s="62">
        <f t="shared" si="1141"/>
        <v>0</v>
      </c>
      <c r="K593" s="42"/>
      <c r="L593" s="171">
        <f t="shared" ref="L593:N593" si="1154">+L471</f>
        <v>0</v>
      </c>
      <c r="M593" s="171">
        <f t="shared" si="1154"/>
        <v>0</v>
      </c>
      <c r="N593" s="171">
        <f t="shared" si="1154"/>
        <v>0</v>
      </c>
      <c r="O593" s="62">
        <f t="shared" si="1104"/>
        <v>0</v>
      </c>
      <c r="P593" s="42"/>
      <c r="Q593" s="172" t="str">
        <f t="shared" si="1105"/>
        <v>ja</v>
      </c>
      <c r="R593" s="249">
        <f>IF(Q593="nee",0,(J593-O593)*(tab!$C$20*tab!$C$8+tab!$D$24))</f>
        <v>0</v>
      </c>
      <c r="S593" s="249">
        <f>IF(AND(J593=0,O593=0),0,(G593-L593)*tab!$E$32+(H593-M593)*tab!$F$32+(I593-N593)*tab!$G$32)</f>
        <v>0</v>
      </c>
      <c r="T593" s="249">
        <f t="shared" si="1114"/>
        <v>0</v>
      </c>
      <c r="U593" s="172" t="str">
        <f t="shared" si="1106"/>
        <v>ja</v>
      </c>
      <c r="V593" s="249">
        <f>IF(U593="nee",0,(J593-O593)*(tab!$C$46))</f>
        <v>0</v>
      </c>
      <c r="W593" s="249">
        <f>IF(AND(J593=0,O593=0),0,(G593-L593)*tab!$G$46+(H593-M593)*tab!$H$46+(I593-N593)*tab!$I$46)</f>
        <v>0</v>
      </c>
      <c r="X593" s="249">
        <f t="shared" si="1107"/>
        <v>0</v>
      </c>
      <c r="Y593" s="3"/>
      <c r="Z593" s="22"/>
    </row>
    <row r="594" spans="2:26" ht="12" customHeight="1" x14ac:dyDescent="0.2">
      <c r="B594" s="18"/>
      <c r="C594" s="1">
        <v>18</v>
      </c>
      <c r="D594" s="170">
        <f t="shared" ref="D594:E594" si="1155">+D472</f>
        <v>0</v>
      </c>
      <c r="E594" s="171">
        <f t="shared" si="1155"/>
        <v>0</v>
      </c>
      <c r="F594" s="43"/>
      <c r="G594" s="171">
        <f t="shared" ref="G594:I594" si="1156">+G472</f>
        <v>0</v>
      </c>
      <c r="H594" s="171">
        <f t="shared" si="1156"/>
        <v>0</v>
      </c>
      <c r="I594" s="171">
        <f t="shared" si="1156"/>
        <v>0</v>
      </c>
      <c r="J594" s="62">
        <f t="shared" si="1141"/>
        <v>0</v>
      </c>
      <c r="K594" s="42"/>
      <c r="L594" s="171">
        <f t="shared" ref="L594:N594" si="1157">+L472</f>
        <v>0</v>
      </c>
      <c r="M594" s="171">
        <f t="shared" si="1157"/>
        <v>0</v>
      </c>
      <c r="N594" s="171">
        <f t="shared" si="1157"/>
        <v>0</v>
      </c>
      <c r="O594" s="62">
        <f t="shared" si="1104"/>
        <v>0</v>
      </c>
      <c r="P594" s="42"/>
      <c r="Q594" s="172" t="str">
        <f t="shared" si="1105"/>
        <v>ja</v>
      </c>
      <c r="R594" s="249">
        <f>IF(Q594="nee",0,(J594-O594)*(tab!$C$20*tab!$C$8+tab!$D$24))</f>
        <v>0</v>
      </c>
      <c r="S594" s="249">
        <f>IF(AND(J594=0,O594=0),0,(G594-L594)*tab!$E$32+(H594-M594)*tab!$F$32+(I594-N594)*tab!$G$32)</f>
        <v>0</v>
      </c>
      <c r="T594" s="249">
        <f t="shared" si="1114"/>
        <v>0</v>
      </c>
      <c r="U594" s="172" t="str">
        <f t="shared" si="1106"/>
        <v>ja</v>
      </c>
      <c r="V594" s="249">
        <f>IF(U594="nee",0,(J594-O594)*(tab!$C$46))</f>
        <v>0</v>
      </c>
      <c r="W594" s="249">
        <f>IF(AND(J594=0,O594=0),0,(G594-L594)*tab!$G$46+(H594-M594)*tab!$H$46+(I594-N594)*tab!$I$46)</f>
        <v>0</v>
      </c>
      <c r="X594" s="249">
        <f t="shared" si="1107"/>
        <v>0</v>
      </c>
      <c r="Y594" s="3"/>
      <c r="Z594" s="22"/>
    </row>
    <row r="595" spans="2:26" ht="12" customHeight="1" x14ac:dyDescent="0.2">
      <c r="B595" s="18"/>
      <c r="C595" s="1">
        <v>19</v>
      </c>
      <c r="D595" s="170">
        <f t="shared" ref="D595:E595" si="1158">+D473</f>
        <v>0</v>
      </c>
      <c r="E595" s="171">
        <f t="shared" si="1158"/>
        <v>0</v>
      </c>
      <c r="F595" s="43"/>
      <c r="G595" s="171">
        <f t="shared" ref="G595:I595" si="1159">+G473</f>
        <v>0</v>
      </c>
      <c r="H595" s="171">
        <f t="shared" si="1159"/>
        <v>0</v>
      </c>
      <c r="I595" s="171">
        <f t="shared" si="1159"/>
        <v>0</v>
      </c>
      <c r="J595" s="62">
        <f t="shared" si="1141"/>
        <v>0</v>
      </c>
      <c r="K595" s="42"/>
      <c r="L595" s="171">
        <f t="shared" ref="L595:N595" si="1160">+L473</f>
        <v>0</v>
      </c>
      <c r="M595" s="171">
        <f t="shared" si="1160"/>
        <v>0</v>
      </c>
      <c r="N595" s="171">
        <f t="shared" si="1160"/>
        <v>0</v>
      </c>
      <c r="O595" s="62">
        <f t="shared" si="1104"/>
        <v>0</v>
      </c>
      <c r="P595" s="42"/>
      <c r="Q595" s="172" t="str">
        <f t="shared" si="1105"/>
        <v>ja</v>
      </c>
      <c r="R595" s="249">
        <f>IF(Q595="nee",0,(J595-O595)*(tab!$C$20*tab!$C$8+tab!$D$24))</f>
        <v>0</v>
      </c>
      <c r="S595" s="249">
        <f>IF(AND(J595=0,O595=0),0,(G595-L595)*tab!$E$32+(H595-M595)*tab!$F$32+(I595-N595)*tab!$G$32)</f>
        <v>0</v>
      </c>
      <c r="T595" s="249">
        <f t="shared" si="1114"/>
        <v>0</v>
      </c>
      <c r="U595" s="172" t="str">
        <f t="shared" si="1106"/>
        <v>ja</v>
      </c>
      <c r="V595" s="249">
        <f>IF(U595="nee",0,(J595-O595)*(tab!$C$46))</f>
        <v>0</v>
      </c>
      <c r="W595" s="249">
        <f>IF(AND(J595=0,O595=0),0,(G595-L595)*tab!$G$46+(H595-M595)*tab!$H$46+(I595-N595)*tab!$I$46)</f>
        <v>0</v>
      </c>
      <c r="X595" s="249">
        <f t="shared" si="1107"/>
        <v>0</v>
      </c>
      <c r="Y595" s="3"/>
      <c r="Z595" s="22"/>
    </row>
    <row r="596" spans="2:26" ht="12" customHeight="1" x14ac:dyDescent="0.2">
      <c r="B596" s="18"/>
      <c r="C596" s="1">
        <v>20</v>
      </c>
      <c r="D596" s="170">
        <f t="shared" ref="D596:E596" si="1161">+D474</f>
        <v>0</v>
      </c>
      <c r="E596" s="171">
        <f t="shared" si="1161"/>
        <v>0</v>
      </c>
      <c r="F596" s="43"/>
      <c r="G596" s="171">
        <f t="shared" ref="G596:I596" si="1162">+G474</f>
        <v>0</v>
      </c>
      <c r="H596" s="171">
        <f t="shared" si="1162"/>
        <v>0</v>
      </c>
      <c r="I596" s="171">
        <f t="shared" si="1162"/>
        <v>0</v>
      </c>
      <c r="J596" s="62">
        <f t="shared" si="1141"/>
        <v>0</v>
      </c>
      <c r="K596" s="42"/>
      <c r="L596" s="171">
        <f t="shared" ref="L596:N596" si="1163">+L474</f>
        <v>0</v>
      </c>
      <c r="M596" s="171">
        <f t="shared" si="1163"/>
        <v>0</v>
      </c>
      <c r="N596" s="171">
        <f t="shared" si="1163"/>
        <v>0</v>
      </c>
      <c r="O596" s="62">
        <f t="shared" si="1104"/>
        <v>0</v>
      </c>
      <c r="P596" s="42"/>
      <c r="Q596" s="172" t="str">
        <f t="shared" si="1105"/>
        <v>ja</v>
      </c>
      <c r="R596" s="249">
        <f>IF(Q596="nee",0,(J596-O596)*(tab!$C$20*tab!$C$8+tab!$D$24))</f>
        <v>0</v>
      </c>
      <c r="S596" s="249">
        <f>IF(AND(J596=0,O596=0),0,(G596-L596)*tab!$E$32+(H596-M596)*tab!$F$32+(I596-N596)*tab!$G$32)</f>
        <v>0</v>
      </c>
      <c r="T596" s="249">
        <f t="shared" si="1114"/>
        <v>0</v>
      </c>
      <c r="U596" s="172" t="str">
        <f t="shared" si="1106"/>
        <v>ja</v>
      </c>
      <c r="V596" s="249">
        <f>IF(U596="nee",0,(J596-O596)*(tab!$C$46))</f>
        <v>0</v>
      </c>
      <c r="W596" s="249">
        <f>IF(AND(J596=0,O596=0),0,(G596-L596)*tab!$G$46+(H596-M596)*tab!$H$46+(I596-N596)*tab!$I$46)</f>
        <v>0</v>
      </c>
      <c r="X596" s="249">
        <f t="shared" si="1107"/>
        <v>0</v>
      </c>
      <c r="Y596" s="3"/>
      <c r="Z596" s="22"/>
    </row>
    <row r="597" spans="2:26" ht="12" customHeight="1" x14ac:dyDescent="0.2">
      <c r="B597" s="18"/>
      <c r="C597" s="1">
        <v>21</v>
      </c>
      <c r="D597" s="170">
        <f t="shared" ref="D597:E597" si="1164">+D475</f>
        <v>0</v>
      </c>
      <c r="E597" s="171">
        <f t="shared" si="1164"/>
        <v>0</v>
      </c>
      <c r="F597" s="43"/>
      <c r="G597" s="171">
        <f t="shared" ref="G597:I597" si="1165">+G475</f>
        <v>0</v>
      </c>
      <c r="H597" s="171">
        <f t="shared" si="1165"/>
        <v>0</v>
      </c>
      <c r="I597" s="171">
        <f t="shared" si="1165"/>
        <v>0</v>
      </c>
      <c r="J597" s="62">
        <f t="shared" si="1141"/>
        <v>0</v>
      </c>
      <c r="K597" s="42"/>
      <c r="L597" s="171">
        <f t="shared" ref="L597:N597" si="1166">+L475</f>
        <v>0</v>
      </c>
      <c r="M597" s="171">
        <f t="shared" si="1166"/>
        <v>0</v>
      </c>
      <c r="N597" s="171">
        <f t="shared" si="1166"/>
        <v>0</v>
      </c>
      <c r="O597" s="62">
        <f t="shared" si="1104"/>
        <v>0</v>
      </c>
      <c r="P597" s="42"/>
      <c r="Q597" s="172" t="str">
        <f t="shared" si="1105"/>
        <v>ja</v>
      </c>
      <c r="R597" s="249">
        <f>IF(Q597="nee",0,(J597-O597)*(tab!$C$20*tab!$C$8+tab!$D$24))</f>
        <v>0</v>
      </c>
      <c r="S597" s="249">
        <f>IF(AND(J597=0,O597=0),0,(G597-L597)*tab!$E$32+(H597-M597)*tab!$F$32+(I597-N597)*tab!$G$32)</f>
        <v>0</v>
      </c>
      <c r="T597" s="249">
        <f t="shared" si="1114"/>
        <v>0</v>
      </c>
      <c r="U597" s="172" t="str">
        <f t="shared" si="1106"/>
        <v>ja</v>
      </c>
      <c r="V597" s="249">
        <f>IF(U597="nee",0,(J597-O597)*(tab!$C$46))</f>
        <v>0</v>
      </c>
      <c r="W597" s="249">
        <f>IF(AND(J597=0,O597=0),0,(G597-L597)*tab!$G$46+(H597-M597)*tab!$H$46+(I597-N597)*tab!$I$46)</f>
        <v>0</v>
      </c>
      <c r="X597" s="249">
        <f t="shared" si="1107"/>
        <v>0</v>
      </c>
      <c r="Y597" s="3"/>
      <c r="Z597" s="22"/>
    </row>
    <row r="598" spans="2:26" ht="12" customHeight="1" x14ac:dyDescent="0.2">
      <c r="B598" s="18"/>
      <c r="C598" s="1">
        <v>22</v>
      </c>
      <c r="D598" s="170">
        <f t="shared" ref="D598:E598" si="1167">+D476</f>
        <v>0</v>
      </c>
      <c r="E598" s="171">
        <f t="shared" si="1167"/>
        <v>0</v>
      </c>
      <c r="F598" s="43"/>
      <c r="G598" s="171">
        <f t="shared" ref="G598:I598" si="1168">+G476</f>
        <v>0</v>
      </c>
      <c r="H598" s="171">
        <f t="shared" si="1168"/>
        <v>0</v>
      </c>
      <c r="I598" s="171">
        <f t="shared" si="1168"/>
        <v>0</v>
      </c>
      <c r="J598" s="62">
        <f t="shared" si="1141"/>
        <v>0</v>
      </c>
      <c r="K598" s="42"/>
      <c r="L598" s="171">
        <f t="shared" ref="L598:N598" si="1169">+L476</f>
        <v>0</v>
      </c>
      <c r="M598" s="171">
        <f t="shared" si="1169"/>
        <v>0</v>
      </c>
      <c r="N598" s="171">
        <f t="shared" si="1169"/>
        <v>0</v>
      </c>
      <c r="O598" s="62">
        <f t="shared" si="1104"/>
        <v>0</v>
      </c>
      <c r="P598" s="42"/>
      <c r="Q598" s="172" t="str">
        <f t="shared" si="1105"/>
        <v>ja</v>
      </c>
      <c r="R598" s="249">
        <f>IF(Q598="nee",0,(J598-O598)*(tab!$C$20*tab!$C$8+tab!$D$24))</f>
        <v>0</v>
      </c>
      <c r="S598" s="249">
        <f>IF(AND(J598=0,O598=0),0,(G598-L598)*tab!$E$32+(H598-M598)*tab!$F$32+(I598-N598)*tab!$G$32)</f>
        <v>0</v>
      </c>
      <c r="T598" s="249">
        <f t="shared" si="1114"/>
        <v>0</v>
      </c>
      <c r="U598" s="172" t="str">
        <f t="shared" si="1106"/>
        <v>ja</v>
      </c>
      <c r="V598" s="249">
        <f>IF(U598="nee",0,(J598-O598)*(tab!$C$46))</f>
        <v>0</v>
      </c>
      <c r="W598" s="249">
        <f>IF(AND(J598=0,O598=0),0,(G598-L598)*tab!$G$46+(H598-M598)*tab!$H$46+(I598-N598)*tab!$I$46)</f>
        <v>0</v>
      </c>
      <c r="X598" s="249">
        <f t="shared" si="1107"/>
        <v>0</v>
      </c>
      <c r="Y598" s="3"/>
      <c r="Z598" s="22"/>
    </row>
    <row r="599" spans="2:26" ht="12" customHeight="1" x14ac:dyDescent="0.2">
      <c r="B599" s="18"/>
      <c r="C599" s="1">
        <v>23</v>
      </c>
      <c r="D599" s="170">
        <f t="shared" ref="D599:E599" si="1170">+D477</f>
        <v>0</v>
      </c>
      <c r="E599" s="171">
        <f t="shared" si="1170"/>
        <v>0</v>
      </c>
      <c r="F599" s="43"/>
      <c r="G599" s="171">
        <f t="shared" ref="G599:I599" si="1171">+G477</f>
        <v>0</v>
      </c>
      <c r="H599" s="171">
        <f t="shared" si="1171"/>
        <v>0</v>
      </c>
      <c r="I599" s="171">
        <f t="shared" si="1171"/>
        <v>0</v>
      </c>
      <c r="J599" s="62">
        <f t="shared" si="1141"/>
        <v>0</v>
      </c>
      <c r="K599" s="42"/>
      <c r="L599" s="171">
        <f t="shared" ref="L599:N599" si="1172">+L477</f>
        <v>0</v>
      </c>
      <c r="M599" s="171">
        <f t="shared" si="1172"/>
        <v>0</v>
      </c>
      <c r="N599" s="171">
        <f t="shared" si="1172"/>
        <v>0</v>
      </c>
      <c r="O599" s="62">
        <f t="shared" si="1104"/>
        <v>0</v>
      </c>
      <c r="P599" s="42"/>
      <c r="Q599" s="172" t="str">
        <f t="shared" si="1105"/>
        <v>ja</v>
      </c>
      <c r="R599" s="249">
        <f>IF(Q599="nee",0,(J599-O599)*(tab!$C$20*tab!$C$8+tab!$D$24))</f>
        <v>0</v>
      </c>
      <c r="S599" s="249">
        <f>IF(AND(J599=0,O599=0),0,(G599-L599)*tab!$E$32+(H599-M599)*tab!$F$32+(I599-N599)*tab!$G$32)</f>
        <v>0</v>
      </c>
      <c r="T599" s="249">
        <f t="shared" si="1114"/>
        <v>0</v>
      </c>
      <c r="U599" s="172" t="str">
        <f t="shared" si="1106"/>
        <v>ja</v>
      </c>
      <c r="V599" s="249">
        <f>IF(U599="nee",0,(J599-O599)*(tab!$C$46))</f>
        <v>0</v>
      </c>
      <c r="W599" s="249">
        <f>IF(AND(J599=0,O599=0),0,(G599-L599)*tab!$G$46+(H599-M599)*tab!$H$46+(I599-N599)*tab!$I$46)</f>
        <v>0</v>
      </c>
      <c r="X599" s="249">
        <f t="shared" si="1107"/>
        <v>0</v>
      </c>
      <c r="Y599" s="3"/>
      <c r="Z599" s="22"/>
    </row>
    <row r="600" spans="2:26" ht="12" customHeight="1" x14ac:dyDescent="0.2">
      <c r="B600" s="18"/>
      <c r="C600" s="1">
        <v>24</v>
      </c>
      <c r="D600" s="170">
        <f t="shared" ref="D600:E600" si="1173">+D478</f>
        <v>0</v>
      </c>
      <c r="E600" s="171">
        <f t="shared" si="1173"/>
        <v>0</v>
      </c>
      <c r="F600" s="43"/>
      <c r="G600" s="171">
        <f t="shared" ref="G600:I600" si="1174">+G478</f>
        <v>0</v>
      </c>
      <c r="H600" s="171">
        <f t="shared" si="1174"/>
        <v>0</v>
      </c>
      <c r="I600" s="171">
        <f t="shared" si="1174"/>
        <v>0</v>
      </c>
      <c r="J600" s="62">
        <f t="shared" si="1141"/>
        <v>0</v>
      </c>
      <c r="K600" s="42"/>
      <c r="L600" s="171">
        <f t="shared" ref="L600:N600" si="1175">+L478</f>
        <v>0</v>
      </c>
      <c r="M600" s="171">
        <f t="shared" si="1175"/>
        <v>0</v>
      </c>
      <c r="N600" s="171">
        <f t="shared" si="1175"/>
        <v>0</v>
      </c>
      <c r="O600" s="62">
        <f t="shared" si="1104"/>
        <v>0</v>
      </c>
      <c r="P600" s="42"/>
      <c r="Q600" s="172" t="str">
        <f t="shared" si="1105"/>
        <v>ja</v>
      </c>
      <c r="R600" s="249">
        <f>IF(Q600="nee",0,(J600-O600)*(tab!$C$20*tab!$C$8+tab!$D$24))</f>
        <v>0</v>
      </c>
      <c r="S600" s="249">
        <f>IF(AND(J600=0,O600=0),0,(G600-L600)*tab!$E$32+(H600-M600)*tab!$F$32+(I600-N600)*tab!$G$32)</f>
        <v>0</v>
      </c>
      <c r="T600" s="249">
        <f t="shared" si="1114"/>
        <v>0</v>
      </c>
      <c r="U600" s="172" t="str">
        <f t="shared" si="1106"/>
        <v>ja</v>
      </c>
      <c r="V600" s="249">
        <f>IF(U600="nee",0,(J600-O600)*(tab!$C$46))</f>
        <v>0</v>
      </c>
      <c r="W600" s="249">
        <f>IF(AND(J600=0,O600=0),0,(G600-L600)*tab!$G$46+(H600-M600)*tab!$H$46+(I600-N600)*tab!$I$46)</f>
        <v>0</v>
      </c>
      <c r="X600" s="249">
        <f t="shared" si="1107"/>
        <v>0</v>
      </c>
      <c r="Y600" s="3"/>
      <c r="Z600" s="22"/>
    </row>
    <row r="601" spans="2:26" ht="12" customHeight="1" x14ac:dyDescent="0.2">
      <c r="B601" s="18"/>
      <c r="C601" s="1">
        <v>25</v>
      </c>
      <c r="D601" s="170">
        <f t="shared" ref="D601:E601" si="1176">+D479</f>
        <v>0</v>
      </c>
      <c r="E601" s="171">
        <f t="shared" si="1176"/>
        <v>0</v>
      </c>
      <c r="F601" s="43"/>
      <c r="G601" s="171">
        <f t="shared" ref="G601:I601" si="1177">+G479</f>
        <v>0</v>
      </c>
      <c r="H601" s="171">
        <f t="shared" si="1177"/>
        <v>0</v>
      </c>
      <c r="I601" s="171">
        <f t="shared" si="1177"/>
        <v>0</v>
      </c>
      <c r="J601" s="62">
        <f t="shared" si="1141"/>
        <v>0</v>
      </c>
      <c r="K601" s="42"/>
      <c r="L601" s="171">
        <f t="shared" ref="L601:N601" si="1178">+L479</f>
        <v>0</v>
      </c>
      <c r="M601" s="171">
        <f t="shared" si="1178"/>
        <v>0</v>
      </c>
      <c r="N601" s="171">
        <f t="shared" si="1178"/>
        <v>0</v>
      </c>
      <c r="O601" s="62">
        <f t="shared" si="1104"/>
        <v>0</v>
      </c>
      <c r="P601" s="42"/>
      <c r="Q601" s="172" t="str">
        <f t="shared" si="1105"/>
        <v>ja</v>
      </c>
      <c r="R601" s="249">
        <f>IF(Q601="nee",0,(J601-O601)*(tab!$C$20*tab!$C$8+tab!$D$24))</f>
        <v>0</v>
      </c>
      <c r="S601" s="249">
        <f>IF(AND(J601=0,O601=0),0,(G601-L601)*tab!$E$32+(H601-M601)*tab!$F$32+(I601-N601)*tab!$G$32)</f>
        <v>0</v>
      </c>
      <c r="T601" s="249">
        <f t="shared" si="1114"/>
        <v>0</v>
      </c>
      <c r="U601" s="172" t="str">
        <f t="shared" si="1106"/>
        <v>ja</v>
      </c>
      <c r="V601" s="249">
        <f>IF(U601="nee",0,(J601-O601)*(tab!$C$46))</f>
        <v>0</v>
      </c>
      <c r="W601" s="249">
        <f>IF(AND(J601=0,O601=0),0,(G601-L601)*tab!$G$46+(H601-M601)*tab!$H$46+(I601-N601)*tab!$I$46)</f>
        <v>0</v>
      </c>
      <c r="X601" s="249">
        <f t="shared" si="1107"/>
        <v>0</v>
      </c>
      <c r="Y601" s="3"/>
      <c r="Z601" s="22"/>
    </row>
    <row r="602" spans="2:26" ht="12" customHeight="1" x14ac:dyDescent="0.2">
      <c r="B602" s="18"/>
      <c r="C602" s="1">
        <v>26</v>
      </c>
      <c r="D602" s="170">
        <f t="shared" ref="D602:E602" si="1179">+D480</f>
        <v>0</v>
      </c>
      <c r="E602" s="171">
        <f t="shared" si="1179"/>
        <v>0</v>
      </c>
      <c r="F602" s="43"/>
      <c r="G602" s="171">
        <f t="shared" ref="G602:I602" si="1180">+G480</f>
        <v>0</v>
      </c>
      <c r="H602" s="171">
        <f t="shared" si="1180"/>
        <v>0</v>
      </c>
      <c r="I602" s="171">
        <f t="shared" si="1180"/>
        <v>0</v>
      </c>
      <c r="J602" s="62">
        <f t="shared" si="1141"/>
        <v>0</v>
      </c>
      <c r="K602" s="42"/>
      <c r="L602" s="171">
        <f t="shared" ref="L602:N602" si="1181">+L480</f>
        <v>0</v>
      </c>
      <c r="M602" s="171">
        <f t="shared" si="1181"/>
        <v>0</v>
      </c>
      <c r="N602" s="171">
        <f t="shared" si="1181"/>
        <v>0</v>
      </c>
      <c r="O602" s="62">
        <f t="shared" si="1104"/>
        <v>0</v>
      </c>
      <c r="P602" s="42"/>
      <c r="Q602" s="172" t="str">
        <f t="shared" si="1105"/>
        <v>ja</v>
      </c>
      <c r="R602" s="249">
        <f>IF(Q602="nee",0,(J602-O602)*(tab!$C$20*tab!$C$8+tab!$D$24))</f>
        <v>0</v>
      </c>
      <c r="S602" s="249">
        <f>IF(AND(J602=0,O602=0),0,(G602-L602)*tab!$E$32+(H602-M602)*tab!$F$32+(I602-N602)*tab!$G$32)</f>
        <v>0</v>
      </c>
      <c r="T602" s="249">
        <f t="shared" si="1114"/>
        <v>0</v>
      </c>
      <c r="U602" s="172" t="str">
        <f t="shared" si="1106"/>
        <v>ja</v>
      </c>
      <c r="V602" s="249">
        <f>IF(U602="nee",0,(J602-O602)*(tab!$C$46))</f>
        <v>0</v>
      </c>
      <c r="W602" s="249">
        <f>IF(AND(J602=0,O602=0),0,(G602-L602)*tab!$G$46+(H602-M602)*tab!$H$46+(I602-N602)*tab!$I$46)</f>
        <v>0</v>
      </c>
      <c r="X602" s="249">
        <f t="shared" si="1107"/>
        <v>0</v>
      </c>
      <c r="Y602" s="3"/>
      <c r="Z602" s="22"/>
    </row>
    <row r="603" spans="2:26" ht="12" customHeight="1" x14ac:dyDescent="0.2">
      <c r="B603" s="18"/>
      <c r="C603" s="1">
        <v>27</v>
      </c>
      <c r="D603" s="170">
        <f t="shared" ref="D603:E603" si="1182">+D481</f>
        <v>0</v>
      </c>
      <c r="E603" s="171">
        <f t="shared" si="1182"/>
        <v>0</v>
      </c>
      <c r="F603" s="43"/>
      <c r="G603" s="171">
        <f t="shared" ref="G603:I603" si="1183">+G481</f>
        <v>0</v>
      </c>
      <c r="H603" s="171">
        <f t="shared" si="1183"/>
        <v>0</v>
      </c>
      <c r="I603" s="171">
        <f t="shared" si="1183"/>
        <v>0</v>
      </c>
      <c r="J603" s="62">
        <f t="shared" si="1141"/>
        <v>0</v>
      </c>
      <c r="K603" s="42"/>
      <c r="L603" s="171">
        <f t="shared" ref="L603:N603" si="1184">+L481</f>
        <v>0</v>
      </c>
      <c r="M603" s="171">
        <f t="shared" si="1184"/>
        <v>0</v>
      </c>
      <c r="N603" s="171">
        <f t="shared" si="1184"/>
        <v>0</v>
      </c>
      <c r="O603" s="62">
        <f t="shared" si="1104"/>
        <v>0</v>
      </c>
      <c r="P603" s="42"/>
      <c r="Q603" s="172" t="str">
        <f t="shared" si="1105"/>
        <v>ja</v>
      </c>
      <c r="R603" s="249">
        <f>IF(Q603="nee",0,(J603-O603)*(tab!$C$20*tab!$C$8+tab!$D$24))</f>
        <v>0</v>
      </c>
      <c r="S603" s="249">
        <f>IF(AND(J603=0,O603=0),0,(G603-L603)*tab!$E$32+(H603-M603)*tab!$F$32+(I603-N603)*tab!$G$32)</f>
        <v>0</v>
      </c>
      <c r="T603" s="249">
        <f t="shared" si="1114"/>
        <v>0</v>
      </c>
      <c r="U603" s="172" t="str">
        <f t="shared" si="1106"/>
        <v>ja</v>
      </c>
      <c r="V603" s="249">
        <f>IF(U603="nee",0,(J603-O603)*(tab!$C$46))</f>
        <v>0</v>
      </c>
      <c r="W603" s="249">
        <f>IF(AND(J603=0,O603=0),0,(G603-L603)*tab!$G$46+(H603-M603)*tab!$H$46+(I603-N603)*tab!$I$46)</f>
        <v>0</v>
      </c>
      <c r="X603" s="249">
        <f t="shared" si="1107"/>
        <v>0</v>
      </c>
      <c r="Y603" s="3"/>
      <c r="Z603" s="22"/>
    </row>
    <row r="604" spans="2:26" ht="12" customHeight="1" x14ac:dyDescent="0.2">
      <c r="B604" s="18"/>
      <c r="C604" s="1">
        <v>28</v>
      </c>
      <c r="D604" s="170">
        <f t="shared" ref="D604:E604" si="1185">+D482</f>
        <v>0</v>
      </c>
      <c r="E604" s="171">
        <f t="shared" si="1185"/>
        <v>0</v>
      </c>
      <c r="F604" s="43"/>
      <c r="G604" s="171">
        <f t="shared" ref="G604:I604" si="1186">+G482</f>
        <v>0</v>
      </c>
      <c r="H604" s="171">
        <f t="shared" si="1186"/>
        <v>0</v>
      </c>
      <c r="I604" s="171">
        <f t="shared" si="1186"/>
        <v>0</v>
      </c>
      <c r="J604" s="62">
        <f t="shared" si="1141"/>
        <v>0</v>
      </c>
      <c r="K604" s="42"/>
      <c r="L604" s="171">
        <f t="shared" ref="L604:N604" si="1187">+L482</f>
        <v>0</v>
      </c>
      <c r="M604" s="171">
        <f t="shared" si="1187"/>
        <v>0</v>
      </c>
      <c r="N604" s="171">
        <f t="shared" si="1187"/>
        <v>0</v>
      </c>
      <c r="O604" s="62">
        <f t="shared" si="1104"/>
        <v>0</v>
      </c>
      <c r="P604" s="42"/>
      <c r="Q604" s="172" t="str">
        <f t="shared" si="1105"/>
        <v>ja</v>
      </c>
      <c r="R604" s="249">
        <f>IF(Q604="nee",0,(J604-O604)*(tab!$C$20*tab!$C$8+tab!$D$24))</f>
        <v>0</v>
      </c>
      <c r="S604" s="249">
        <f>IF(AND(J604=0,O604=0),0,(G604-L604)*tab!$E$32+(H604-M604)*tab!$F$32+(I604-N604)*tab!$G$32)</f>
        <v>0</v>
      </c>
      <c r="T604" s="249">
        <f t="shared" si="1114"/>
        <v>0</v>
      </c>
      <c r="U604" s="172" t="str">
        <f t="shared" si="1106"/>
        <v>ja</v>
      </c>
      <c r="V604" s="249">
        <f>IF(U604="nee",0,(J604-O604)*(tab!$C$46))</f>
        <v>0</v>
      </c>
      <c r="W604" s="249">
        <f>IF(AND(J604=0,O604=0),0,(G604-L604)*tab!$G$46+(H604-M604)*tab!$H$46+(I604-N604)*tab!$I$46)</f>
        <v>0</v>
      </c>
      <c r="X604" s="249">
        <f t="shared" si="1107"/>
        <v>0</v>
      </c>
      <c r="Y604" s="3"/>
      <c r="Z604" s="22"/>
    </row>
    <row r="605" spans="2:26" ht="12" customHeight="1" x14ac:dyDescent="0.2">
      <c r="B605" s="18"/>
      <c r="C605" s="1">
        <v>29</v>
      </c>
      <c r="D605" s="170">
        <f t="shared" ref="D605:E605" si="1188">+D483</f>
        <v>0</v>
      </c>
      <c r="E605" s="171">
        <f t="shared" si="1188"/>
        <v>0</v>
      </c>
      <c r="F605" s="43"/>
      <c r="G605" s="171">
        <f t="shared" ref="G605:I605" si="1189">+G483</f>
        <v>0</v>
      </c>
      <c r="H605" s="171">
        <f t="shared" si="1189"/>
        <v>0</v>
      </c>
      <c r="I605" s="171">
        <f t="shared" si="1189"/>
        <v>0</v>
      </c>
      <c r="J605" s="62">
        <f t="shared" si="1141"/>
        <v>0</v>
      </c>
      <c r="K605" s="42"/>
      <c r="L605" s="171">
        <f t="shared" ref="L605:N605" si="1190">+L483</f>
        <v>0</v>
      </c>
      <c r="M605" s="171">
        <f t="shared" si="1190"/>
        <v>0</v>
      </c>
      <c r="N605" s="171">
        <f t="shared" si="1190"/>
        <v>0</v>
      </c>
      <c r="O605" s="62">
        <f t="shared" si="1104"/>
        <v>0</v>
      </c>
      <c r="P605" s="42"/>
      <c r="Q605" s="172" t="str">
        <f t="shared" si="1105"/>
        <v>ja</v>
      </c>
      <c r="R605" s="249">
        <f>IF(Q605="nee",0,(J605-O605)*(tab!$C$20*tab!$C$8+tab!$D$24))</f>
        <v>0</v>
      </c>
      <c r="S605" s="249">
        <f>IF(AND(J605=0,O605=0),0,(G605-L605)*tab!$E$32+(H605-M605)*tab!$F$32+(I605-N605)*tab!$G$32)</f>
        <v>0</v>
      </c>
      <c r="T605" s="249">
        <f t="shared" si="1114"/>
        <v>0</v>
      </c>
      <c r="U605" s="172" t="str">
        <f t="shared" si="1106"/>
        <v>ja</v>
      </c>
      <c r="V605" s="249">
        <f>IF(U605="nee",0,(J605-O605)*(tab!$C$46))</f>
        <v>0</v>
      </c>
      <c r="W605" s="249">
        <f>IF(AND(J605=0,O605=0),0,(G605-L605)*tab!$G$46+(H605-M605)*tab!$H$46+(I605-N605)*tab!$I$46)</f>
        <v>0</v>
      </c>
      <c r="X605" s="249">
        <f t="shared" si="1107"/>
        <v>0</v>
      </c>
      <c r="Y605" s="3"/>
      <c r="Z605" s="22"/>
    </row>
    <row r="606" spans="2:26" ht="12" customHeight="1" x14ac:dyDescent="0.2">
      <c r="B606" s="18"/>
      <c r="C606" s="1">
        <v>30</v>
      </c>
      <c r="D606" s="170">
        <f t="shared" ref="D606:E606" si="1191">+D484</f>
        <v>0</v>
      </c>
      <c r="E606" s="171">
        <f t="shared" si="1191"/>
        <v>0</v>
      </c>
      <c r="F606" s="43"/>
      <c r="G606" s="171">
        <f t="shared" ref="G606:I606" si="1192">+G484</f>
        <v>0</v>
      </c>
      <c r="H606" s="171">
        <f t="shared" si="1192"/>
        <v>0</v>
      </c>
      <c r="I606" s="171">
        <f t="shared" si="1192"/>
        <v>0</v>
      </c>
      <c r="J606" s="62">
        <f t="shared" si="1141"/>
        <v>0</v>
      </c>
      <c r="K606" s="42"/>
      <c r="L606" s="171">
        <f t="shared" ref="L606:N606" si="1193">+L484</f>
        <v>0</v>
      </c>
      <c r="M606" s="171">
        <f t="shared" si="1193"/>
        <v>0</v>
      </c>
      <c r="N606" s="171">
        <f t="shared" si="1193"/>
        <v>0</v>
      </c>
      <c r="O606" s="62">
        <f t="shared" si="1104"/>
        <v>0</v>
      </c>
      <c r="P606" s="42"/>
      <c r="Q606" s="172" t="str">
        <f t="shared" si="1105"/>
        <v>ja</v>
      </c>
      <c r="R606" s="249">
        <f>IF(Q606="nee",0,(J606-O606)*(tab!$C$20*tab!$C$8+tab!$D$24))</f>
        <v>0</v>
      </c>
      <c r="S606" s="249">
        <f>IF(AND(J606=0,O606=0),0,(G606-L606)*tab!$E$32+(H606-M606)*tab!$F$32+(I606-N606)*tab!$G$32)</f>
        <v>0</v>
      </c>
      <c r="T606" s="249">
        <f t="shared" si="1114"/>
        <v>0</v>
      </c>
      <c r="U606" s="172" t="str">
        <f t="shared" si="1106"/>
        <v>ja</v>
      </c>
      <c r="V606" s="249">
        <f>IF(U606="nee",0,(J606-O606)*(tab!$C$46))</f>
        <v>0</v>
      </c>
      <c r="W606" s="249">
        <f>IF(AND(J606=0,O606=0),0,(G606-L606)*tab!$G$46+(H606-M606)*tab!$H$46+(I606-N606)*tab!$I$46)</f>
        <v>0</v>
      </c>
      <c r="X606" s="249">
        <f t="shared" si="1107"/>
        <v>0</v>
      </c>
      <c r="Y606" s="3"/>
      <c r="Z606" s="22"/>
    </row>
    <row r="607" spans="2:26" ht="12" customHeight="1" x14ac:dyDescent="0.2">
      <c r="B607" s="73"/>
      <c r="C607" s="67"/>
      <c r="D607" s="70"/>
      <c r="E607" s="70"/>
      <c r="F607" s="96"/>
      <c r="G607" s="97">
        <f>SUM(G577:G606)</f>
        <v>45</v>
      </c>
      <c r="H607" s="97">
        <f>SUM(H577:H606)</f>
        <v>0</v>
      </c>
      <c r="I607" s="97">
        <f>SUM(I577:I606)</f>
        <v>0</v>
      </c>
      <c r="J607" s="97">
        <f>SUM(G607:I607)</f>
        <v>45</v>
      </c>
      <c r="K607" s="98"/>
      <c r="L607" s="97">
        <f>SUM(L577:L606)</f>
        <v>32</v>
      </c>
      <c r="M607" s="97">
        <f>SUM(M577:M606)</f>
        <v>0</v>
      </c>
      <c r="N607" s="97">
        <f>SUM(N577:N606)</f>
        <v>0</v>
      </c>
      <c r="O607" s="97">
        <f>SUM(L607:N607)</f>
        <v>32</v>
      </c>
      <c r="P607" s="98"/>
      <c r="Q607" s="98"/>
      <c r="R607" s="255"/>
      <c r="S607" s="255"/>
      <c r="T607" s="256">
        <f t="shared" ref="T607" si="1194">SUM(T577:T606)</f>
        <v>179036.55989800004</v>
      </c>
      <c r="U607" s="98"/>
      <c r="V607" s="255"/>
      <c r="W607" s="255"/>
      <c r="X607" s="256">
        <f t="shared" ref="X607" si="1195">SUM(X577:X606)</f>
        <v>24537.520000000004</v>
      </c>
      <c r="Y607" s="70"/>
      <c r="Z607" s="71"/>
    </row>
    <row r="608" spans="2:26" ht="12" customHeight="1" x14ac:dyDescent="0.2">
      <c r="B608" s="18"/>
      <c r="C608" s="1"/>
      <c r="D608" s="38"/>
      <c r="E608" s="38"/>
      <c r="F608" s="45"/>
      <c r="G608" s="88"/>
      <c r="H608" s="88"/>
      <c r="I608" s="88"/>
      <c r="J608" s="47"/>
      <c r="K608" s="47"/>
      <c r="L608" s="88"/>
      <c r="M608" s="88"/>
      <c r="N608" s="88"/>
      <c r="O608" s="47"/>
      <c r="P608" s="47"/>
      <c r="Q608" s="47"/>
      <c r="R608" s="254"/>
      <c r="S608" s="254"/>
      <c r="T608" s="254"/>
      <c r="U608" s="47"/>
      <c r="V608" s="254"/>
      <c r="W608" s="254"/>
      <c r="X608" s="254"/>
      <c r="Y608" s="3"/>
      <c r="Z608" s="22"/>
    </row>
    <row r="609" spans="1:26" ht="12" customHeight="1" x14ac:dyDescent="0.2">
      <c r="B609" s="18"/>
      <c r="C609" s="1"/>
      <c r="D609" s="38" t="s">
        <v>74</v>
      </c>
      <c r="E609" s="38"/>
      <c r="F609" s="45"/>
      <c r="G609" s="46">
        <f>+G537+G572+G607</f>
        <v>85</v>
      </c>
      <c r="H609" s="46">
        <f>+H537+H572+H607</f>
        <v>2</v>
      </c>
      <c r="I609" s="46">
        <f>+I537+I572+I607</f>
        <v>2</v>
      </c>
      <c r="J609" s="46">
        <f>+J537+J572+J607</f>
        <v>89</v>
      </c>
      <c r="K609" s="47"/>
      <c r="L609" s="46">
        <f>+L537+L572+L607</f>
        <v>53</v>
      </c>
      <c r="M609" s="46">
        <f>+M537+M572+M607</f>
        <v>1</v>
      </c>
      <c r="N609" s="46">
        <f>+N537+N572+N607</f>
        <v>1</v>
      </c>
      <c r="O609" s="46">
        <f>+O537+O572+O607</f>
        <v>55</v>
      </c>
      <c r="P609" s="47"/>
      <c r="Q609" s="47"/>
      <c r="R609" s="254"/>
      <c r="S609" s="254"/>
      <c r="T609" s="254"/>
      <c r="U609" s="47"/>
      <c r="V609" s="254"/>
      <c r="W609" s="254"/>
      <c r="X609" s="254"/>
      <c r="Y609" s="3"/>
      <c r="Z609" s="22"/>
    </row>
    <row r="610" spans="1:26" ht="12" customHeight="1" x14ac:dyDescent="0.2">
      <c r="B610" s="18"/>
      <c r="C610" s="1"/>
      <c r="D610" s="38"/>
      <c r="E610" s="38"/>
      <c r="F610" s="45"/>
      <c r="G610" s="88"/>
      <c r="H610" s="88"/>
      <c r="I610" s="88"/>
      <c r="J610" s="47"/>
      <c r="K610" s="47"/>
      <c r="L610" s="88"/>
      <c r="M610" s="88"/>
      <c r="N610" s="88"/>
      <c r="O610" s="47"/>
      <c r="P610" s="47"/>
      <c r="Q610" s="47"/>
      <c r="R610" s="254"/>
      <c r="S610" s="254"/>
      <c r="T610" s="254"/>
      <c r="U610" s="47"/>
      <c r="V610" s="254"/>
      <c r="W610" s="254"/>
      <c r="X610" s="254"/>
      <c r="Y610" s="3"/>
      <c r="Z610" s="22"/>
    </row>
    <row r="611" spans="1:26" ht="12" customHeight="1" x14ac:dyDescent="0.2">
      <c r="B611" s="18"/>
      <c r="C611" s="1"/>
      <c r="D611" s="3" t="s">
        <v>67</v>
      </c>
      <c r="E611" s="3"/>
      <c r="F611" s="77"/>
      <c r="G611" s="181"/>
      <c r="H611" s="181"/>
      <c r="I611" s="181"/>
      <c r="J611" s="182"/>
      <c r="K611" s="182"/>
      <c r="L611" s="181"/>
      <c r="M611" s="181"/>
      <c r="N611" s="181"/>
      <c r="O611" s="182"/>
      <c r="P611" s="182"/>
      <c r="Q611" s="75"/>
      <c r="R611" s="244"/>
      <c r="S611" s="244"/>
      <c r="T611" s="249">
        <f>+T537</f>
        <v>192778.06240900001</v>
      </c>
      <c r="U611" s="197"/>
      <c r="V611" s="265"/>
      <c r="W611" s="265"/>
      <c r="X611" s="266">
        <f>+X537</f>
        <v>20096.3</v>
      </c>
      <c r="Y611" s="41"/>
      <c r="Z611" s="22"/>
    </row>
    <row r="612" spans="1:26" ht="12" customHeight="1" x14ac:dyDescent="0.2">
      <c r="B612" s="18"/>
      <c r="C612" s="1"/>
      <c r="D612" s="3" t="s">
        <v>71</v>
      </c>
      <c r="E612" s="3"/>
      <c r="F612" s="77"/>
      <c r="G612" s="181"/>
      <c r="H612" s="181"/>
      <c r="I612" s="181"/>
      <c r="J612" s="182"/>
      <c r="K612" s="182"/>
      <c r="L612" s="181"/>
      <c r="M612" s="181"/>
      <c r="N612" s="181"/>
      <c r="O612" s="182"/>
      <c r="P612" s="182"/>
      <c r="Q612" s="75"/>
      <c r="R612" s="244"/>
      <c r="S612" s="244"/>
      <c r="T612" s="249">
        <f>+T572</f>
        <v>83258.248898999998</v>
      </c>
      <c r="U612" s="197"/>
      <c r="V612" s="265"/>
      <c r="W612" s="265"/>
      <c r="X612" s="266">
        <f>+X572</f>
        <v>9405.41</v>
      </c>
      <c r="Y612" s="41"/>
      <c r="Z612" s="22"/>
    </row>
    <row r="613" spans="1:26" ht="12" customHeight="1" x14ac:dyDescent="0.2">
      <c r="B613" s="18"/>
      <c r="C613" s="1"/>
      <c r="D613" s="3" t="s">
        <v>68</v>
      </c>
      <c r="E613" s="3"/>
      <c r="F613" s="77"/>
      <c r="G613" s="181"/>
      <c r="H613" s="181"/>
      <c r="I613" s="181"/>
      <c r="J613" s="182"/>
      <c r="K613" s="182"/>
      <c r="L613" s="181"/>
      <c r="M613" s="181"/>
      <c r="N613" s="181"/>
      <c r="O613" s="182"/>
      <c r="P613" s="182"/>
      <c r="Q613" s="75"/>
      <c r="R613" s="244"/>
      <c r="S613" s="244"/>
      <c r="T613" s="249">
        <f t="shared" ref="T613" si="1196">+T607</f>
        <v>179036.55989800004</v>
      </c>
      <c r="U613" s="197"/>
      <c r="V613" s="265"/>
      <c r="W613" s="265"/>
      <c r="X613" s="266">
        <f>+X607</f>
        <v>24537.520000000004</v>
      </c>
      <c r="Y613" s="41"/>
      <c r="Z613" s="22"/>
    </row>
    <row r="614" spans="1:26" ht="12" customHeight="1" x14ac:dyDescent="0.2">
      <c r="B614" s="18"/>
      <c r="C614" s="1"/>
      <c r="D614" s="76" t="s">
        <v>72</v>
      </c>
      <c r="E614" s="76"/>
      <c r="F614" s="183"/>
      <c r="G614" s="184"/>
      <c r="H614" s="184"/>
      <c r="I614" s="184"/>
      <c r="J614" s="185"/>
      <c r="K614" s="185"/>
      <c r="L614" s="184"/>
      <c r="M614" s="184"/>
      <c r="N614" s="184"/>
      <c r="O614" s="185"/>
      <c r="P614" s="185"/>
      <c r="Q614" s="185"/>
      <c r="R614" s="257"/>
      <c r="S614" s="257"/>
      <c r="T614" s="258">
        <f>SUM(T611:T613)</f>
        <v>455072.87120600004</v>
      </c>
      <c r="U614" s="185"/>
      <c r="V614" s="257"/>
      <c r="W614" s="257"/>
      <c r="X614" s="258">
        <f>SUM(X611:X613)</f>
        <v>54039.23</v>
      </c>
      <c r="Y614" s="3"/>
      <c r="Z614" s="22"/>
    </row>
    <row r="615" spans="1:26" ht="12" customHeight="1" x14ac:dyDescent="0.2">
      <c r="A615" s="13"/>
      <c r="B615" s="18"/>
      <c r="C615" s="1"/>
      <c r="D615" s="38"/>
      <c r="E615" s="38"/>
      <c r="F615" s="45"/>
      <c r="G615" s="88"/>
      <c r="H615" s="88"/>
      <c r="I615" s="88"/>
      <c r="J615" s="47"/>
      <c r="K615" s="47"/>
      <c r="L615" s="88"/>
      <c r="M615" s="88"/>
      <c r="N615" s="88"/>
      <c r="O615" s="47"/>
      <c r="P615" s="47"/>
      <c r="Q615" s="47"/>
      <c r="R615" s="254"/>
      <c r="S615" s="254"/>
      <c r="T615" s="254"/>
      <c r="U615" s="47"/>
      <c r="V615" s="254"/>
      <c r="W615" s="254"/>
      <c r="X615" s="254"/>
      <c r="Y615" s="3"/>
      <c r="Z615" s="22"/>
    </row>
    <row r="616" spans="1:26" ht="12" customHeight="1" x14ac:dyDescent="0.2">
      <c r="A616" s="13"/>
      <c r="B616" s="18"/>
      <c r="C616" s="60"/>
      <c r="D616" s="65"/>
      <c r="E616" s="65"/>
      <c r="F616" s="90"/>
      <c r="G616" s="91"/>
      <c r="H616" s="91"/>
      <c r="I616" s="91"/>
      <c r="J616" s="92"/>
      <c r="K616" s="92"/>
      <c r="L616" s="91"/>
      <c r="M616" s="91"/>
      <c r="N616" s="91"/>
      <c r="O616" s="92"/>
      <c r="P616" s="92"/>
      <c r="Q616" s="92"/>
      <c r="R616" s="259"/>
      <c r="S616" s="259"/>
      <c r="T616" s="259"/>
      <c r="U616" s="92"/>
      <c r="V616" s="259"/>
      <c r="W616" s="259"/>
      <c r="X616" s="259"/>
      <c r="Y616" s="19"/>
      <c r="Z616" s="22"/>
    </row>
    <row r="617" spans="1:26" ht="12" customHeight="1" x14ac:dyDescent="0.25">
      <c r="A617" s="13"/>
      <c r="B617" s="49"/>
      <c r="C617" s="61"/>
      <c r="D617" s="50"/>
      <c r="E617" s="50"/>
      <c r="F617" s="50"/>
      <c r="G617" s="51"/>
      <c r="H617" s="51"/>
      <c r="I617" s="51"/>
      <c r="J617" s="51"/>
      <c r="K617" s="51"/>
      <c r="L617" s="51"/>
      <c r="M617" s="51"/>
      <c r="N617" s="51"/>
      <c r="O617" s="51"/>
      <c r="P617" s="51"/>
      <c r="Q617" s="51"/>
      <c r="R617" s="260"/>
      <c r="S617" s="260"/>
      <c r="T617" s="260"/>
      <c r="U617" s="51"/>
      <c r="V617" s="260"/>
      <c r="W617" s="260"/>
      <c r="X617" s="260"/>
      <c r="Y617" s="52"/>
      <c r="Z617" s="53"/>
    </row>
    <row r="618" spans="1:26" ht="12" customHeight="1" x14ac:dyDescent="0.2">
      <c r="B618" s="9"/>
      <c r="C618" s="58"/>
      <c r="D618" s="10"/>
      <c r="E618" s="10"/>
      <c r="F618" s="10"/>
      <c r="G618" s="11"/>
      <c r="H618" s="11"/>
      <c r="I618" s="11"/>
      <c r="J618" s="11"/>
      <c r="K618" s="11"/>
      <c r="L618" s="11"/>
      <c r="M618" s="11"/>
      <c r="N618" s="11"/>
      <c r="O618" s="11"/>
      <c r="P618" s="11"/>
      <c r="Q618" s="11"/>
      <c r="R618" s="239"/>
      <c r="S618" s="239"/>
      <c r="T618" s="239"/>
      <c r="U618" s="11"/>
      <c r="V618" s="239"/>
      <c r="W618" s="239"/>
      <c r="X618" s="239"/>
      <c r="Y618" s="10"/>
      <c r="Z618" s="12"/>
    </row>
    <row r="619" spans="1:26" ht="12" customHeight="1" x14ac:dyDescent="0.2">
      <c r="B619" s="14"/>
      <c r="C619" s="59"/>
      <c r="D619" s="15"/>
      <c r="E619" s="15"/>
      <c r="F619" s="15"/>
      <c r="G619" s="16"/>
      <c r="H619" s="16"/>
      <c r="I619" s="16"/>
      <c r="J619" s="16"/>
      <c r="K619" s="16"/>
      <c r="L619" s="16"/>
      <c r="M619" s="16"/>
      <c r="N619" s="16"/>
      <c r="O619" s="16"/>
      <c r="P619" s="16"/>
      <c r="Q619" s="16"/>
      <c r="R619" s="240"/>
      <c r="S619" s="240"/>
      <c r="T619" s="240"/>
      <c r="U619" s="16"/>
      <c r="V619" s="240"/>
      <c r="W619" s="240"/>
      <c r="X619" s="240"/>
      <c r="Y619" s="15"/>
      <c r="Z619" s="17"/>
    </row>
    <row r="620" spans="1:26" ht="13.5" customHeight="1" x14ac:dyDescent="0.3">
      <c r="A620" s="23"/>
      <c r="B620" s="63"/>
      <c r="C620" s="85" t="s">
        <v>116</v>
      </c>
      <c r="D620" s="72"/>
      <c r="E620" s="72"/>
      <c r="F620" s="72"/>
      <c r="G620" s="176"/>
      <c r="H620" s="176"/>
      <c r="I620" s="179"/>
      <c r="J620" s="176"/>
      <c r="K620" s="176"/>
      <c r="L620" s="176"/>
      <c r="M620" s="176"/>
      <c r="N620" s="179"/>
      <c r="O620" s="176"/>
      <c r="P620" s="176"/>
      <c r="Q620" s="176"/>
      <c r="R620" s="241"/>
      <c r="S620" s="241"/>
      <c r="T620" s="241"/>
      <c r="U620" s="176"/>
      <c r="V620" s="241"/>
      <c r="W620" s="241"/>
      <c r="X620" s="241"/>
      <c r="Y620" s="72"/>
      <c r="Z620" s="64"/>
    </row>
    <row r="621" spans="1:26" ht="12" customHeight="1" x14ac:dyDescent="0.25">
      <c r="A621" s="30"/>
      <c r="B621" s="188"/>
      <c r="C621" s="66" t="str">
        <f>+C499</f>
        <v>De speciale school</v>
      </c>
      <c r="D621" s="189"/>
      <c r="E621" s="189"/>
      <c r="F621" s="189"/>
      <c r="G621" s="190"/>
      <c r="H621" s="190"/>
      <c r="I621" s="191"/>
      <c r="J621" s="190"/>
      <c r="K621" s="190"/>
      <c r="L621" s="190"/>
      <c r="M621" s="190"/>
      <c r="N621" s="191"/>
      <c r="O621" s="190"/>
      <c r="P621" s="190"/>
      <c r="Q621" s="190"/>
      <c r="R621" s="261"/>
      <c r="S621" s="261"/>
      <c r="T621" s="261"/>
      <c r="U621" s="190"/>
      <c r="V621" s="261"/>
      <c r="W621" s="261"/>
      <c r="X621" s="261"/>
      <c r="Y621" s="189"/>
      <c r="Z621" s="192"/>
    </row>
    <row r="622" spans="1:26" ht="12" customHeight="1" x14ac:dyDescent="0.25">
      <c r="A622" s="13"/>
      <c r="B622" s="18"/>
      <c r="C622" s="86"/>
      <c r="D622" s="19"/>
      <c r="E622" s="19"/>
      <c r="F622" s="19"/>
      <c r="G622" s="20"/>
      <c r="H622" s="20"/>
      <c r="I622" s="21"/>
      <c r="J622" s="20"/>
      <c r="K622" s="20"/>
      <c r="L622" s="20"/>
      <c r="M622" s="20"/>
      <c r="N622" s="21"/>
      <c r="O622" s="20"/>
      <c r="P622" s="20"/>
      <c r="Q622" s="20"/>
      <c r="R622" s="262"/>
      <c r="S622" s="262"/>
      <c r="T622" s="262"/>
      <c r="U622" s="20"/>
      <c r="V622" s="262"/>
      <c r="W622" s="262"/>
      <c r="X622" s="262"/>
      <c r="Y622" s="19"/>
      <c r="Z622" s="22"/>
    </row>
    <row r="623" spans="1:26" ht="12" customHeight="1" x14ac:dyDescent="0.25">
      <c r="B623" s="18"/>
      <c r="C623" s="86"/>
      <c r="D623" s="19"/>
      <c r="E623" s="19"/>
      <c r="F623" s="19"/>
      <c r="G623" s="162"/>
      <c r="H623" s="20"/>
      <c r="I623" s="21"/>
      <c r="J623" s="20"/>
      <c r="K623" s="20"/>
      <c r="L623" s="20"/>
      <c r="M623" s="20"/>
      <c r="N623" s="21"/>
      <c r="O623" s="20"/>
      <c r="P623" s="20"/>
      <c r="Q623" s="20"/>
      <c r="R623" s="262"/>
      <c r="S623" s="262"/>
      <c r="T623" s="262"/>
      <c r="U623" s="20"/>
      <c r="V623" s="262"/>
      <c r="W623" s="262"/>
      <c r="X623" s="262"/>
      <c r="Y623" s="19"/>
      <c r="Z623" s="22"/>
    </row>
    <row r="624" spans="1:26" ht="12" customHeight="1" x14ac:dyDescent="0.2">
      <c r="B624" s="18"/>
      <c r="C624" s="1"/>
      <c r="D624" s="3"/>
      <c r="E624" s="3"/>
      <c r="F624" s="3"/>
      <c r="G624" s="161"/>
      <c r="H624" s="42"/>
      <c r="I624" s="42"/>
      <c r="J624" s="42"/>
      <c r="K624" s="42"/>
      <c r="L624" s="69"/>
      <c r="M624" s="42"/>
      <c r="N624" s="42"/>
      <c r="O624" s="42"/>
      <c r="P624" s="42"/>
      <c r="Q624" s="42"/>
      <c r="R624" s="244"/>
      <c r="S624" s="244"/>
      <c r="T624" s="244"/>
      <c r="U624" s="42"/>
      <c r="V624" s="244"/>
      <c r="W624" s="244"/>
      <c r="X624" s="244"/>
      <c r="Y624" s="3"/>
      <c r="Z624" s="22"/>
    </row>
    <row r="625" spans="2:26" ht="12" customHeight="1" x14ac:dyDescent="0.2">
      <c r="B625" s="24"/>
      <c r="C625" s="195"/>
      <c r="D625" s="195" t="s">
        <v>58</v>
      </c>
      <c r="E625" s="25"/>
      <c r="F625" s="25"/>
      <c r="G625" s="26" t="s">
        <v>121</v>
      </c>
      <c r="H625" s="27"/>
      <c r="I625" s="27"/>
      <c r="J625" s="28"/>
      <c r="K625" s="28"/>
      <c r="L625" s="26"/>
      <c r="M625" s="27"/>
      <c r="N625" s="104"/>
      <c r="O625" s="28"/>
      <c r="P625" s="28"/>
      <c r="Q625" s="195"/>
      <c r="R625" s="245"/>
      <c r="S625" s="245"/>
      <c r="T625" s="245"/>
      <c r="U625" s="28"/>
      <c r="V625" s="245"/>
      <c r="W625" s="245"/>
      <c r="X625" s="245"/>
      <c r="Y625" s="25"/>
      <c r="Z625" s="29"/>
    </row>
    <row r="626" spans="2:26" ht="12" customHeight="1" x14ac:dyDescent="0.2">
      <c r="B626" s="31"/>
      <c r="C626" s="36"/>
      <c r="D626" s="32"/>
      <c r="E626" s="25"/>
      <c r="F626" s="33"/>
      <c r="G626" s="56"/>
      <c r="H626" s="34"/>
      <c r="I626" s="105"/>
      <c r="J626" s="35"/>
      <c r="K626" s="35"/>
      <c r="L626" s="186"/>
      <c r="M626" s="34"/>
      <c r="N626" s="106"/>
      <c r="O626" s="35"/>
      <c r="P626" s="35"/>
      <c r="Q626" s="187" t="s">
        <v>87</v>
      </c>
      <c r="R626" s="263"/>
      <c r="S626" s="247"/>
      <c r="T626" s="247"/>
      <c r="U626" s="32" t="s">
        <v>87</v>
      </c>
      <c r="V626" s="247"/>
      <c r="W626" s="247"/>
      <c r="X626" s="247"/>
      <c r="Y626" s="33"/>
      <c r="Z626" s="37"/>
    </row>
    <row r="627" spans="2:26" ht="12" customHeight="1" x14ac:dyDescent="0.2">
      <c r="B627" s="31"/>
      <c r="C627" s="36"/>
      <c r="D627" s="38" t="s">
        <v>59</v>
      </c>
      <c r="E627" s="26"/>
      <c r="F627" s="25"/>
      <c r="G627" s="32" t="s">
        <v>109</v>
      </c>
      <c r="H627" s="28"/>
      <c r="I627" s="28"/>
      <c r="J627" s="28"/>
      <c r="K627" s="28"/>
      <c r="L627" s="32" t="s">
        <v>110</v>
      </c>
      <c r="M627" s="28"/>
      <c r="N627" s="28"/>
      <c r="O627" s="28"/>
      <c r="P627" s="28"/>
      <c r="Q627" s="187" t="s">
        <v>111</v>
      </c>
      <c r="R627" s="246" t="s">
        <v>60</v>
      </c>
      <c r="S627" s="246"/>
      <c r="T627" s="246" t="s">
        <v>114</v>
      </c>
      <c r="U627" s="32" t="s">
        <v>113</v>
      </c>
      <c r="V627" s="246"/>
      <c r="W627" s="246"/>
      <c r="X627" s="246" t="s">
        <v>115</v>
      </c>
      <c r="Y627" s="33"/>
      <c r="Z627" s="37"/>
    </row>
    <row r="628" spans="2:26" ht="12" customHeight="1" x14ac:dyDescent="0.2">
      <c r="B628" s="73"/>
      <c r="C628" s="67"/>
      <c r="D628" s="70" t="s">
        <v>62</v>
      </c>
      <c r="E628" s="67" t="s">
        <v>63</v>
      </c>
      <c r="F628" s="70"/>
      <c r="G628" s="68" t="s">
        <v>17</v>
      </c>
      <c r="H628" s="68" t="s">
        <v>18</v>
      </c>
      <c r="I628" s="68" t="s">
        <v>19</v>
      </c>
      <c r="J628" s="68" t="s">
        <v>64</v>
      </c>
      <c r="K628" s="68"/>
      <c r="L628" s="68" t="s">
        <v>17</v>
      </c>
      <c r="M628" s="68" t="s">
        <v>18</v>
      </c>
      <c r="N628" s="68" t="s">
        <v>19</v>
      </c>
      <c r="O628" s="67" t="s">
        <v>64</v>
      </c>
      <c r="P628" s="68"/>
      <c r="Q628" s="68" t="s">
        <v>88</v>
      </c>
      <c r="R628" s="248" t="s">
        <v>69</v>
      </c>
      <c r="S628" s="248" t="s">
        <v>70</v>
      </c>
      <c r="T628" s="248" t="s">
        <v>103</v>
      </c>
      <c r="U628" s="68" t="s">
        <v>88</v>
      </c>
      <c r="V628" s="248" t="s">
        <v>112</v>
      </c>
      <c r="W628" s="248" t="s">
        <v>70</v>
      </c>
      <c r="X628" s="248" t="s">
        <v>103</v>
      </c>
      <c r="Y628" s="70"/>
      <c r="Z628" s="71"/>
    </row>
    <row r="629" spans="2:26" ht="12" customHeight="1" x14ac:dyDescent="0.2">
      <c r="B629" s="18"/>
      <c r="C629" s="1">
        <v>1</v>
      </c>
      <c r="D629" s="170" t="str">
        <f>+D507</f>
        <v>A</v>
      </c>
      <c r="E629" s="171" t="str">
        <f>+E507</f>
        <v>PO5301</v>
      </c>
      <c r="F629" s="43"/>
      <c r="G629" s="171">
        <f>+G507</f>
        <v>4</v>
      </c>
      <c r="H629" s="171">
        <f t="shared" ref="H629:I629" si="1197">+H507</f>
        <v>0</v>
      </c>
      <c r="I629" s="171">
        <f t="shared" si="1197"/>
        <v>0</v>
      </c>
      <c r="J629" s="62">
        <f>SUM(G629:I629)</f>
        <v>4</v>
      </c>
      <c r="K629" s="42"/>
      <c r="L629" s="171">
        <f>+L507</f>
        <v>2</v>
      </c>
      <c r="M629" s="171">
        <f t="shared" ref="M629:N629" si="1198">+M507</f>
        <v>0</v>
      </c>
      <c r="N629" s="171">
        <f t="shared" si="1198"/>
        <v>0</v>
      </c>
      <c r="O629" s="62">
        <f>SUM(L629:N629)</f>
        <v>2</v>
      </c>
      <c r="P629" s="42"/>
      <c r="Q629" s="172" t="str">
        <f>+Q507</f>
        <v>ja</v>
      </c>
      <c r="R629" s="249">
        <f>IF(Q629="nee",0,(J629-O629)*(tab!$C$20*tab!$C$8+tab!$D$24))</f>
        <v>7871.3097699999998</v>
      </c>
      <c r="S629" s="249">
        <f>IF(AND(J629=0,O629=0),0,(G629-L629)*tab!$E$30+(H629-M629)*tab!$F$30+(I629-N629)*tab!$G$30)</f>
        <v>17540.178742</v>
      </c>
      <c r="T629" s="249">
        <f>IF(SUM(R629:S629)&lt;0,0,SUM(R629:S629))</f>
        <v>25411.488512</v>
      </c>
      <c r="U629" s="172" t="str">
        <f>+U507</f>
        <v>ja</v>
      </c>
      <c r="V629" s="249">
        <f>IF(U629="nee",0,(J629-O629)*(tab!$C$44))</f>
        <v>1278.8599999999999</v>
      </c>
      <c r="W629" s="249">
        <f>IF(AND(J629=0,O629=0),0,(G629-L629)*tab!$G$44+(H629-M629)*tab!$H$44+(I629-N629)*tab!$I$44)</f>
        <v>1404.52</v>
      </c>
      <c r="X629" s="249">
        <f>IF(SUM(V629:W629)&lt;0,0,SUM(V629:W629))</f>
        <v>2683.38</v>
      </c>
      <c r="Y629" s="3"/>
      <c r="Z629" s="22"/>
    </row>
    <row r="630" spans="2:26" ht="12" customHeight="1" x14ac:dyDescent="0.2">
      <c r="B630" s="18"/>
      <c r="C630" s="1">
        <v>2</v>
      </c>
      <c r="D630" s="170" t="str">
        <f t="shared" ref="D630:E630" si="1199">+D508</f>
        <v xml:space="preserve">B </v>
      </c>
      <c r="E630" s="171" t="str">
        <f t="shared" si="1199"/>
        <v>PO5302</v>
      </c>
      <c r="F630" s="43"/>
      <c r="G630" s="171">
        <f t="shared" ref="G630:I630" si="1200">+G508</f>
        <v>16</v>
      </c>
      <c r="H630" s="171">
        <f t="shared" si="1200"/>
        <v>0</v>
      </c>
      <c r="I630" s="171">
        <f t="shared" si="1200"/>
        <v>0</v>
      </c>
      <c r="J630" s="62">
        <f t="shared" ref="J630:J658" si="1201">SUM(G630:I630)</f>
        <v>16</v>
      </c>
      <c r="K630" s="42"/>
      <c r="L630" s="171">
        <f t="shared" ref="L630:N630" si="1202">+L508</f>
        <v>7</v>
      </c>
      <c r="M630" s="171">
        <f t="shared" si="1202"/>
        <v>0</v>
      </c>
      <c r="N630" s="171">
        <f t="shared" si="1202"/>
        <v>0</v>
      </c>
      <c r="O630" s="62">
        <f t="shared" ref="O630:O658" si="1203">SUM(L630:N630)</f>
        <v>7</v>
      </c>
      <c r="P630" s="42"/>
      <c r="Q630" s="172" t="str">
        <f t="shared" ref="Q630:Q658" si="1204">+Q508</f>
        <v>ja</v>
      </c>
      <c r="R630" s="249">
        <f>IF(Q630="nee",0,(J630-O630)*(tab!$C$20*tab!$C$8+tab!$D$24))</f>
        <v>35420.893964999996</v>
      </c>
      <c r="S630" s="249">
        <f>IF(AND(J630=0,O630=0),0,(G630-L630)*tab!$E$30+(H630-M630)*tab!$F$30+(I630-N630)*tab!$G$30)</f>
        <v>78930.804338999995</v>
      </c>
      <c r="T630" s="249">
        <f t="shared" ref="T630:T658" si="1205">IF(SUM(R630:S630)&lt;0,0,SUM(R630:S630))</f>
        <v>114351.69830399999</v>
      </c>
      <c r="U630" s="172" t="str">
        <f t="shared" ref="U630:U658" si="1206">+U508</f>
        <v>ja</v>
      </c>
      <c r="V630" s="249">
        <f>IF(U630="nee",0,(J630-O630)*(tab!$C$44))</f>
        <v>5754.87</v>
      </c>
      <c r="W630" s="249">
        <f>IF(AND(J630=0,O630=0),0,(G630-L630)*tab!$G$44+(H630-M630)*tab!$H$44+(I630-N630)*tab!$I$44)</f>
        <v>6320.34</v>
      </c>
      <c r="X630" s="249">
        <f t="shared" ref="X630:X658" si="1207">IF(SUM(V630:W630)&lt;0,0,SUM(V630:W630))</f>
        <v>12075.21</v>
      </c>
      <c r="Y630" s="3"/>
      <c r="Z630" s="22"/>
    </row>
    <row r="631" spans="2:26" ht="12" customHeight="1" x14ac:dyDescent="0.2">
      <c r="B631" s="18"/>
      <c r="C631" s="1">
        <v>3</v>
      </c>
      <c r="D631" s="170" t="str">
        <f t="shared" ref="D631:E631" si="1208">+D509</f>
        <v>C</v>
      </c>
      <c r="E631" s="171" t="str">
        <f t="shared" si="1208"/>
        <v>PO5503</v>
      </c>
      <c r="F631" s="43"/>
      <c r="G631" s="171">
        <f t="shared" ref="G631:I631" si="1209">+G509</f>
        <v>2</v>
      </c>
      <c r="H631" s="171">
        <f t="shared" si="1209"/>
        <v>2</v>
      </c>
      <c r="I631" s="171">
        <f t="shared" si="1209"/>
        <v>2</v>
      </c>
      <c r="J631" s="62">
        <f t="shared" si="1201"/>
        <v>6</v>
      </c>
      <c r="K631" s="42"/>
      <c r="L631" s="171">
        <f t="shared" ref="L631:N631" si="1210">+L509</f>
        <v>1</v>
      </c>
      <c r="M631" s="171">
        <f t="shared" si="1210"/>
        <v>1</v>
      </c>
      <c r="N631" s="171">
        <f t="shared" si="1210"/>
        <v>1</v>
      </c>
      <c r="O631" s="62">
        <f t="shared" si="1203"/>
        <v>3</v>
      </c>
      <c r="P631" s="42"/>
      <c r="Q631" s="172" t="str">
        <f t="shared" si="1204"/>
        <v>ja</v>
      </c>
      <c r="R631" s="249">
        <f>IF(Q631="nee",0,(J631-O631)*(tab!$C$20*tab!$C$8+tab!$D$24))</f>
        <v>11806.964655</v>
      </c>
      <c r="S631" s="249">
        <f>IF(AND(J631=0,O631=0),0,(G631-L631)*tab!$E$30+(H631-M631)*tab!$F$30+(I631-N631)*tab!$G$30)</f>
        <v>41207.910938000001</v>
      </c>
      <c r="T631" s="249">
        <f t="shared" si="1205"/>
        <v>53014.875593000004</v>
      </c>
      <c r="U631" s="172" t="str">
        <f t="shared" si="1206"/>
        <v>ja</v>
      </c>
      <c r="V631" s="249">
        <f>IF(U631="nee",0,(J631-O631)*(tab!$C$44))</f>
        <v>1918.29</v>
      </c>
      <c r="W631" s="249">
        <f>IF(AND(J631=0,O631=0),0,(G631-L631)*tab!$G$44+(H631-M631)*tab!$H$44+(I631-N631)*tab!$I$44)</f>
        <v>3419.42</v>
      </c>
      <c r="X631" s="249">
        <f t="shared" si="1207"/>
        <v>5337.71</v>
      </c>
      <c r="Y631" s="3"/>
      <c r="Z631" s="22"/>
    </row>
    <row r="632" spans="2:26" ht="12" customHeight="1" x14ac:dyDescent="0.2">
      <c r="B632" s="18"/>
      <c r="C632" s="1">
        <v>4</v>
      </c>
      <c r="D632" s="170">
        <f t="shared" ref="D632:E632" si="1211">+D510</f>
        <v>0</v>
      </c>
      <c r="E632" s="171">
        <f t="shared" si="1211"/>
        <v>0</v>
      </c>
      <c r="F632" s="43"/>
      <c r="G632" s="171">
        <f t="shared" ref="G632:I632" si="1212">+G510</f>
        <v>0</v>
      </c>
      <c r="H632" s="171">
        <f t="shared" si="1212"/>
        <v>0</v>
      </c>
      <c r="I632" s="171">
        <f t="shared" si="1212"/>
        <v>0</v>
      </c>
      <c r="J632" s="62">
        <f t="shared" si="1201"/>
        <v>0</v>
      </c>
      <c r="K632" s="42"/>
      <c r="L632" s="171">
        <f t="shared" ref="L632:N632" si="1213">+L510</f>
        <v>0</v>
      </c>
      <c r="M632" s="171">
        <f t="shared" si="1213"/>
        <v>0</v>
      </c>
      <c r="N632" s="171">
        <f t="shared" si="1213"/>
        <v>0</v>
      </c>
      <c r="O632" s="62">
        <f t="shared" si="1203"/>
        <v>0</v>
      </c>
      <c r="P632" s="42"/>
      <c r="Q632" s="172" t="str">
        <f t="shared" si="1204"/>
        <v>ja</v>
      </c>
      <c r="R632" s="249">
        <f>IF(Q632="nee",0,(J632-O632)*(tab!$C$20*tab!$C$8+tab!$D$24))</f>
        <v>0</v>
      </c>
      <c r="S632" s="249">
        <f>IF(AND(J632=0,O632=0),0,(G632-L632)*tab!$E$30+(H632-M632)*tab!$F$30+(I632-N632)*tab!$G$30)</f>
        <v>0</v>
      </c>
      <c r="T632" s="249">
        <f t="shared" si="1205"/>
        <v>0</v>
      </c>
      <c r="U632" s="172" t="str">
        <f t="shared" si="1206"/>
        <v>ja</v>
      </c>
      <c r="V632" s="249">
        <f>IF(U632="nee",0,(J632-O632)*(tab!$C$44))</f>
        <v>0</v>
      </c>
      <c r="W632" s="249">
        <f>IF(AND(J632=0,O632=0),0,(G632-L632)*tab!$G$44+(H632-M632)*tab!$H$44+(I632-N632)*tab!$I$44)</f>
        <v>0</v>
      </c>
      <c r="X632" s="249">
        <f t="shared" si="1207"/>
        <v>0</v>
      </c>
      <c r="Y632" s="3"/>
      <c r="Z632" s="22"/>
    </row>
    <row r="633" spans="2:26" ht="12" customHeight="1" x14ac:dyDescent="0.2">
      <c r="B633" s="18"/>
      <c r="C633" s="1">
        <v>5</v>
      </c>
      <c r="D633" s="170">
        <f t="shared" ref="D633:E633" si="1214">+D511</f>
        <v>0</v>
      </c>
      <c r="E633" s="171">
        <f t="shared" si="1214"/>
        <v>0</v>
      </c>
      <c r="F633" s="43"/>
      <c r="G633" s="171">
        <f t="shared" ref="G633:I633" si="1215">+G511</f>
        <v>0</v>
      </c>
      <c r="H633" s="171">
        <f t="shared" si="1215"/>
        <v>0</v>
      </c>
      <c r="I633" s="171">
        <f t="shared" si="1215"/>
        <v>0</v>
      </c>
      <c r="J633" s="62">
        <f t="shared" si="1201"/>
        <v>0</v>
      </c>
      <c r="K633" s="42"/>
      <c r="L633" s="171">
        <f t="shared" ref="L633:N633" si="1216">+L511</f>
        <v>0</v>
      </c>
      <c r="M633" s="171">
        <f t="shared" si="1216"/>
        <v>0</v>
      </c>
      <c r="N633" s="171">
        <f t="shared" si="1216"/>
        <v>0</v>
      </c>
      <c r="O633" s="62">
        <f t="shared" si="1203"/>
        <v>0</v>
      </c>
      <c r="P633" s="42"/>
      <c r="Q633" s="172" t="str">
        <f t="shared" si="1204"/>
        <v>ja</v>
      </c>
      <c r="R633" s="249">
        <f>IF(Q633="nee",0,(J633-O633)*(tab!$C$20*tab!$C$8+tab!$D$24))</f>
        <v>0</v>
      </c>
      <c r="S633" s="249">
        <f>IF(AND(J633=0,O633=0),0,(G633-L633)*tab!$E$30+(H633-M633)*tab!$F$30+(I633-N633)*tab!$G$30)</f>
        <v>0</v>
      </c>
      <c r="T633" s="249">
        <f t="shared" si="1205"/>
        <v>0</v>
      </c>
      <c r="U633" s="172" t="str">
        <f t="shared" si="1206"/>
        <v>ja</v>
      </c>
      <c r="V633" s="249">
        <f>IF(U633="nee",0,(J633-O633)*(tab!$C$44))</f>
        <v>0</v>
      </c>
      <c r="W633" s="249">
        <f>IF(AND(J633=0,O633=0),0,(G633-L633)*tab!$G$44+(H633-M633)*tab!$H$44+(I633-N633)*tab!$I$44)</f>
        <v>0</v>
      </c>
      <c r="X633" s="249">
        <f t="shared" si="1207"/>
        <v>0</v>
      </c>
      <c r="Y633" s="3"/>
      <c r="Z633" s="22"/>
    </row>
    <row r="634" spans="2:26" ht="12" customHeight="1" x14ac:dyDescent="0.2">
      <c r="B634" s="18"/>
      <c r="C634" s="1">
        <v>6</v>
      </c>
      <c r="D634" s="170">
        <f t="shared" ref="D634:E634" si="1217">+D512</f>
        <v>0</v>
      </c>
      <c r="E634" s="171">
        <f t="shared" si="1217"/>
        <v>0</v>
      </c>
      <c r="F634" s="43"/>
      <c r="G634" s="171">
        <f t="shared" ref="G634:I634" si="1218">+G512</f>
        <v>0</v>
      </c>
      <c r="H634" s="171">
        <f t="shared" si="1218"/>
        <v>0</v>
      </c>
      <c r="I634" s="171">
        <f t="shared" si="1218"/>
        <v>0</v>
      </c>
      <c r="J634" s="62">
        <f t="shared" si="1201"/>
        <v>0</v>
      </c>
      <c r="K634" s="42"/>
      <c r="L634" s="171">
        <f t="shared" ref="L634:N634" si="1219">+L512</f>
        <v>0</v>
      </c>
      <c r="M634" s="171">
        <f t="shared" si="1219"/>
        <v>0</v>
      </c>
      <c r="N634" s="171">
        <f t="shared" si="1219"/>
        <v>0</v>
      </c>
      <c r="O634" s="62">
        <f t="shared" si="1203"/>
        <v>0</v>
      </c>
      <c r="P634" s="42"/>
      <c r="Q634" s="172" t="str">
        <f t="shared" si="1204"/>
        <v>ja</v>
      </c>
      <c r="R634" s="249">
        <f>IF(Q634="nee",0,(J634-O634)*(tab!$C$20*tab!$C$8+tab!$D$24))</f>
        <v>0</v>
      </c>
      <c r="S634" s="249">
        <f>IF(AND(J634=0,O634=0),0,(G634-L634)*tab!$E$30+(H634-M634)*tab!$F$30+(I634-N634)*tab!$G$30)</f>
        <v>0</v>
      </c>
      <c r="T634" s="249">
        <f t="shared" si="1205"/>
        <v>0</v>
      </c>
      <c r="U634" s="172" t="str">
        <f t="shared" si="1206"/>
        <v>ja</v>
      </c>
      <c r="V634" s="249">
        <f>IF(U634="nee",0,(J634-O634)*(tab!$C$44))</f>
        <v>0</v>
      </c>
      <c r="W634" s="249">
        <f>IF(AND(J634=0,O634=0),0,(G634-L634)*tab!$G$44+(H634-M634)*tab!$H$44+(I634-N634)*tab!$I$44)</f>
        <v>0</v>
      </c>
      <c r="X634" s="249">
        <f t="shared" si="1207"/>
        <v>0</v>
      </c>
      <c r="Y634" s="3"/>
      <c r="Z634" s="22"/>
    </row>
    <row r="635" spans="2:26" ht="12" customHeight="1" x14ac:dyDescent="0.2">
      <c r="B635" s="18"/>
      <c r="C635" s="1">
        <v>7</v>
      </c>
      <c r="D635" s="170">
        <f t="shared" ref="D635:E635" si="1220">+D513</f>
        <v>0</v>
      </c>
      <c r="E635" s="171">
        <f t="shared" si="1220"/>
        <v>0</v>
      </c>
      <c r="F635" s="43"/>
      <c r="G635" s="171">
        <f t="shared" ref="G635:I635" si="1221">+G513</f>
        <v>0</v>
      </c>
      <c r="H635" s="171">
        <f t="shared" si="1221"/>
        <v>0</v>
      </c>
      <c r="I635" s="171">
        <f t="shared" si="1221"/>
        <v>0</v>
      </c>
      <c r="J635" s="62">
        <f t="shared" si="1201"/>
        <v>0</v>
      </c>
      <c r="K635" s="42"/>
      <c r="L635" s="171">
        <f t="shared" ref="L635:N635" si="1222">+L513</f>
        <v>0</v>
      </c>
      <c r="M635" s="171">
        <f t="shared" si="1222"/>
        <v>0</v>
      </c>
      <c r="N635" s="171">
        <f t="shared" si="1222"/>
        <v>0</v>
      </c>
      <c r="O635" s="62">
        <f t="shared" si="1203"/>
        <v>0</v>
      </c>
      <c r="P635" s="42"/>
      <c r="Q635" s="172" t="str">
        <f t="shared" si="1204"/>
        <v>ja</v>
      </c>
      <c r="R635" s="249">
        <f>IF(Q635="nee",0,(J635-O635)*(tab!$C$20*tab!$C$8+tab!$D$24))</f>
        <v>0</v>
      </c>
      <c r="S635" s="249">
        <f>IF(AND(J635=0,O635=0),0,(G635-L635)*tab!$E$30+(H635-M635)*tab!$F$30+(I635-N635)*tab!$G$30)</f>
        <v>0</v>
      </c>
      <c r="T635" s="249">
        <f t="shared" si="1205"/>
        <v>0</v>
      </c>
      <c r="U635" s="172" t="str">
        <f t="shared" si="1206"/>
        <v>ja</v>
      </c>
      <c r="V635" s="249">
        <f>IF(U635="nee",0,(J635-O635)*(tab!$C$44))</f>
        <v>0</v>
      </c>
      <c r="W635" s="249">
        <f>IF(AND(J635=0,O635=0),0,(G635-L635)*tab!$G$44+(H635-M635)*tab!$H$44+(I635-N635)*tab!$I$44)</f>
        <v>0</v>
      </c>
      <c r="X635" s="249">
        <f t="shared" si="1207"/>
        <v>0</v>
      </c>
      <c r="Y635" s="3"/>
      <c r="Z635" s="22"/>
    </row>
    <row r="636" spans="2:26" ht="12" customHeight="1" x14ac:dyDescent="0.2">
      <c r="B636" s="18"/>
      <c r="C636" s="1">
        <v>8</v>
      </c>
      <c r="D636" s="170">
        <f t="shared" ref="D636:E636" si="1223">+D514</f>
        <v>0</v>
      </c>
      <c r="E636" s="171">
        <f t="shared" si="1223"/>
        <v>0</v>
      </c>
      <c r="F636" s="43"/>
      <c r="G636" s="171">
        <f t="shared" ref="G636:I636" si="1224">+G514</f>
        <v>0</v>
      </c>
      <c r="H636" s="171">
        <f t="shared" si="1224"/>
        <v>0</v>
      </c>
      <c r="I636" s="171">
        <f t="shared" si="1224"/>
        <v>0</v>
      </c>
      <c r="J636" s="62">
        <f t="shared" si="1201"/>
        <v>0</v>
      </c>
      <c r="K636" s="42"/>
      <c r="L636" s="171">
        <f t="shared" ref="L636:N636" si="1225">+L514</f>
        <v>0</v>
      </c>
      <c r="M636" s="171">
        <f t="shared" si="1225"/>
        <v>0</v>
      </c>
      <c r="N636" s="171">
        <f t="shared" si="1225"/>
        <v>0</v>
      </c>
      <c r="O636" s="62">
        <f t="shared" si="1203"/>
        <v>0</v>
      </c>
      <c r="P636" s="42"/>
      <c r="Q636" s="172" t="str">
        <f t="shared" si="1204"/>
        <v>ja</v>
      </c>
      <c r="R636" s="249">
        <f>IF(Q636="nee",0,(J636-O636)*(tab!$C$20*tab!$C$8+tab!$D$24))</f>
        <v>0</v>
      </c>
      <c r="S636" s="249">
        <f>IF(AND(J636=0,O636=0),0,(G636-L636)*tab!$E$30+(H636-M636)*tab!$F$30+(I636-N636)*tab!$G$30)</f>
        <v>0</v>
      </c>
      <c r="T636" s="249">
        <f t="shared" si="1205"/>
        <v>0</v>
      </c>
      <c r="U636" s="172" t="str">
        <f t="shared" si="1206"/>
        <v>ja</v>
      </c>
      <c r="V636" s="249">
        <f>IF(U636="nee",0,(J636-O636)*(tab!$C$44))</f>
        <v>0</v>
      </c>
      <c r="W636" s="249">
        <f>IF(AND(J636=0,O636=0),0,(G636-L636)*tab!$G$44+(H636-M636)*tab!$H$44+(I636-N636)*tab!$I$44)</f>
        <v>0</v>
      </c>
      <c r="X636" s="249">
        <f t="shared" si="1207"/>
        <v>0</v>
      </c>
      <c r="Y636" s="3"/>
      <c r="Z636" s="22"/>
    </row>
    <row r="637" spans="2:26" ht="12" customHeight="1" x14ac:dyDescent="0.2">
      <c r="B637" s="18"/>
      <c r="C637" s="1">
        <v>9</v>
      </c>
      <c r="D637" s="170">
        <f t="shared" ref="D637:E637" si="1226">+D515</f>
        <v>0</v>
      </c>
      <c r="E637" s="171">
        <f t="shared" si="1226"/>
        <v>0</v>
      </c>
      <c r="F637" s="43"/>
      <c r="G637" s="171">
        <f t="shared" ref="G637:I637" si="1227">+G515</f>
        <v>0</v>
      </c>
      <c r="H637" s="171">
        <f t="shared" si="1227"/>
        <v>0</v>
      </c>
      <c r="I637" s="171">
        <f t="shared" si="1227"/>
        <v>0</v>
      </c>
      <c r="J637" s="62">
        <f t="shared" si="1201"/>
        <v>0</v>
      </c>
      <c r="K637" s="42"/>
      <c r="L637" s="171">
        <f t="shared" ref="L637:N637" si="1228">+L515</f>
        <v>0</v>
      </c>
      <c r="M637" s="171">
        <f t="shared" si="1228"/>
        <v>0</v>
      </c>
      <c r="N637" s="171">
        <f t="shared" si="1228"/>
        <v>0</v>
      </c>
      <c r="O637" s="62">
        <f t="shared" si="1203"/>
        <v>0</v>
      </c>
      <c r="P637" s="42"/>
      <c r="Q637" s="172" t="str">
        <f t="shared" si="1204"/>
        <v>ja</v>
      </c>
      <c r="R637" s="249">
        <f>IF(Q637="nee",0,(J637-O637)*(tab!$C$20*tab!$C$8+tab!$D$24))</f>
        <v>0</v>
      </c>
      <c r="S637" s="249">
        <f>IF(AND(J637=0,O637=0),0,(G637-L637)*tab!$E$30+(H637-M637)*tab!$F$30+(I637-N637)*tab!$G$30)</f>
        <v>0</v>
      </c>
      <c r="T637" s="249">
        <f t="shared" si="1205"/>
        <v>0</v>
      </c>
      <c r="U637" s="172" t="str">
        <f t="shared" si="1206"/>
        <v>ja</v>
      </c>
      <c r="V637" s="249">
        <f>IF(U637="nee",0,(J637-O637)*(tab!$C$44))</f>
        <v>0</v>
      </c>
      <c r="W637" s="249">
        <f>IF(AND(J637=0,O637=0),0,(G637-L637)*tab!$G$44+(H637-M637)*tab!$H$44+(I637-N637)*tab!$I$44)</f>
        <v>0</v>
      </c>
      <c r="X637" s="249">
        <f t="shared" si="1207"/>
        <v>0</v>
      </c>
      <c r="Y637" s="3"/>
      <c r="Z637" s="22"/>
    </row>
    <row r="638" spans="2:26" ht="12" customHeight="1" x14ac:dyDescent="0.2">
      <c r="B638" s="18"/>
      <c r="C638" s="1">
        <v>10</v>
      </c>
      <c r="D638" s="170">
        <f t="shared" ref="D638:E638" si="1229">+D516</f>
        <v>0</v>
      </c>
      <c r="E638" s="171">
        <f t="shared" si="1229"/>
        <v>0</v>
      </c>
      <c r="F638" s="43"/>
      <c r="G638" s="171">
        <f t="shared" ref="G638:I638" si="1230">+G516</f>
        <v>0</v>
      </c>
      <c r="H638" s="171">
        <f t="shared" si="1230"/>
        <v>0</v>
      </c>
      <c r="I638" s="171">
        <f t="shared" si="1230"/>
        <v>0</v>
      </c>
      <c r="J638" s="62">
        <f t="shared" si="1201"/>
        <v>0</v>
      </c>
      <c r="K638" s="42"/>
      <c r="L638" s="171">
        <f t="shared" ref="L638:N638" si="1231">+L516</f>
        <v>0</v>
      </c>
      <c r="M638" s="171">
        <f t="shared" si="1231"/>
        <v>0</v>
      </c>
      <c r="N638" s="171">
        <f t="shared" si="1231"/>
        <v>0</v>
      </c>
      <c r="O638" s="62">
        <f t="shared" si="1203"/>
        <v>0</v>
      </c>
      <c r="P638" s="42"/>
      <c r="Q638" s="172" t="str">
        <f t="shared" si="1204"/>
        <v>ja</v>
      </c>
      <c r="R638" s="249">
        <f>IF(Q638="nee",0,(J638-O638)*(tab!$C$20*tab!$C$8+tab!$D$24))</f>
        <v>0</v>
      </c>
      <c r="S638" s="249">
        <f>IF(AND(J638=0,O638=0),0,(G638-L638)*tab!$E$30+(H638-M638)*tab!$F$30+(I638-N638)*tab!$G$30)</f>
        <v>0</v>
      </c>
      <c r="T638" s="249">
        <f t="shared" si="1205"/>
        <v>0</v>
      </c>
      <c r="U638" s="172" t="str">
        <f t="shared" si="1206"/>
        <v>ja</v>
      </c>
      <c r="V638" s="249">
        <f>IF(U638="nee",0,(J638-O638)*(tab!$C$44))</f>
        <v>0</v>
      </c>
      <c r="W638" s="249">
        <f>IF(AND(J638=0,O638=0),0,(G638-L638)*tab!$G$44+(H638-M638)*tab!$H$44+(I638-N638)*tab!$I$44)</f>
        <v>0</v>
      </c>
      <c r="X638" s="249">
        <f t="shared" si="1207"/>
        <v>0</v>
      </c>
      <c r="Y638" s="3"/>
      <c r="Z638" s="22"/>
    </row>
    <row r="639" spans="2:26" ht="12" customHeight="1" x14ac:dyDescent="0.2">
      <c r="B639" s="18"/>
      <c r="C639" s="1">
        <v>11</v>
      </c>
      <c r="D639" s="170">
        <f t="shared" ref="D639:E639" si="1232">+D517</f>
        <v>0</v>
      </c>
      <c r="E639" s="171">
        <f t="shared" si="1232"/>
        <v>0</v>
      </c>
      <c r="F639" s="43"/>
      <c r="G639" s="171">
        <f t="shared" ref="G639:I639" si="1233">+G517</f>
        <v>0</v>
      </c>
      <c r="H639" s="171">
        <f t="shared" si="1233"/>
        <v>0</v>
      </c>
      <c r="I639" s="171">
        <f t="shared" si="1233"/>
        <v>0</v>
      </c>
      <c r="J639" s="62">
        <f t="shared" si="1201"/>
        <v>0</v>
      </c>
      <c r="K639" s="42"/>
      <c r="L639" s="171">
        <f t="shared" ref="L639:N639" si="1234">+L517</f>
        <v>0</v>
      </c>
      <c r="M639" s="171">
        <f t="shared" si="1234"/>
        <v>0</v>
      </c>
      <c r="N639" s="171">
        <f t="shared" si="1234"/>
        <v>0</v>
      </c>
      <c r="O639" s="62">
        <f t="shared" si="1203"/>
        <v>0</v>
      </c>
      <c r="P639" s="42"/>
      <c r="Q639" s="172" t="str">
        <f t="shared" si="1204"/>
        <v>ja</v>
      </c>
      <c r="R639" s="249">
        <f>IF(Q639="nee",0,(J639-O639)*(tab!$C$20*tab!$C$8+tab!$D$24))</f>
        <v>0</v>
      </c>
      <c r="S639" s="249">
        <f>IF(AND(J639=0,O639=0),0,(G639-L639)*tab!$E$30+(H639-M639)*tab!$F$30+(I639-N639)*tab!$G$30)</f>
        <v>0</v>
      </c>
      <c r="T639" s="249">
        <f t="shared" si="1205"/>
        <v>0</v>
      </c>
      <c r="U639" s="172" t="str">
        <f t="shared" si="1206"/>
        <v>ja</v>
      </c>
      <c r="V639" s="249">
        <f>IF(U639="nee",0,(J639-O639)*(tab!$C$44))</f>
        <v>0</v>
      </c>
      <c r="W639" s="249">
        <f>IF(AND(J639=0,O639=0),0,(G639-L639)*tab!$G$44+(H639-M639)*tab!$H$44+(I639-N639)*tab!$I$44)</f>
        <v>0</v>
      </c>
      <c r="X639" s="249">
        <f t="shared" si="1207"/>
        <v>0</v>
      </c>
      <c r="Y639" s="3"/>
      <c r="Z639" s="22"/>
    </row>
    <row r="640" spans="2:26" ht="12" customHeight="1" x14ac:dyDescent="0.2">
      <c r="B640" s="18"/>
      <c r="C640" s="1">
        <v>12</v>
      </c>
      <c r="D640" s="170">
        <f t="shared" ref="D640:E640" si="1235">+D518</f>
        <v>0</v>
      </c>
      <c r="E640" s="171">
        <f t="shared" si="1235"/>
        <v>0</v>
      </c>
      <c r="F640" s="43"/>
      <c r="G640" s="171">
        <f t="shared" ref="G640:I640" si="1236">+G518</f>
        <v>0</v>
      </c>
      <c r="H640" s="171">
        <f t="shared" si="1236"/>
        <v>0</v>
      </c>
      <c r="I640" s="171">
        <f t="shared" si="1236"/>
        <v>0</v>
      </c>
      <c r="J640" s="62">
        <f t="shared" si="1201"/>
        <v>0</v>
      </c>
      <c r="K640" s="42"/>
      <c r="L640" s="171">
        <f t="shared" ref="L640:N640" si="1237">+L518</f>
        <v>0</v>
      </c>
      <c r="M640" s="171">
        <f t="shared" si="1237"/>
        <v>0</v>
      </c>
      <c r="N640" s="171">
        <f t="shared" si="1237"/>
        <v>0</v>
      </c>
      <c r="O640" s="62">
        <f t="shared" si="1203"/>
        <v>0</v>
      </c>
      <c r="P640" s="42"/>
      <c r="Q640" s="172" t="str">
        <f t="shared" si="1204"/>
        <v>ja</v>
      </c>
      <c r="R640" s="249">
        <f>IF(Q640="nee",0,(J640-O640)*(tab!$C$20*tab!$C$8+tab!$D$24))</f>
        <v>0</v>
      </c>
      <c r="S640" s="249">
        <f>IF(AND(J640=0,O640=0),0,(G640-L640)*tab!$E$30+(H640-M640)*tab!$F$30+(I640-N640)*tab!$G$30)</f>
        <v>0</v>
      </c>
      <c r="T640" s="249">
        <f t="shared" si="1205"/>
        <v>0</v>
      </c>
      <c r="U640" s="172" t="str">
        <f t="shared" si="1206"/>
        <v>ja</v>
      </c>
      <c r="V640" s="249">
        <f>IF(U640="nee",0,(J640-O640)*(tab!$C$44))</f>
        <v>0</v>
      </c>
      <c r="W640" s="249">
        <f>IF(AND(J640=0,O640=0),0,(G640-L640)*tab!$G$44+(H640-M640)*tab!$H$44+(I640-N640)*tab!$I$44)</f>
        <v>0</v>
      </c>
      <c r="X640" s="249">
        <f t="shared" si="1207"/>
        <v>0</v>
      </c>
      <c r="Y640" s="3"/>
      <c r="Z640" s="22"/>
    </row>
    <row r="641" spans="2:26" ht="12" customHeight="1" x14ac:dyDescent="0.2">
      <c r="B641" s="18"/>
      <c r="C641" s="1">
        <v>13</v>
      </c>
      <c r="D641" s="170">
        <f t="shared" ref="D641:E641" si="1238">+D519</f>
        <v>0</v>
      </c>
      <c r="E641" s="171">
        <f t="shared" si="1238"/>
        <v>0</v>
      </c>
      <c r="F641" s="43"/>
      <c r="G641" s="171">
        <f t="shared" ref="G641:I641" si="1239">+G519</f>
        <v>0</v>
      </c>
      <c r="H641" s="171">
        <f t="shared" si="1239"/>
        <v>0</v>
      </c>
      <c r="I641" s="171">
        <f t="shared" si="1239"/>
        <v>0</v>
      </c>
      <c r="J641" s="62">
        <f t="shared" si="1201"/>
        <v>0</v>
      </c>
      <c r="K641" s="42"/>
      <c r="L641" s="171">
        <f t="shared" ref="L641:N641" si="1240">+L519</f>
        <v>0</v>
      </c>
      <c r="M641" s="171">
        <f t="shared" si="1240"/>
        <v>0</v>
      </c>
      <c r="N641" s="171">
        <f t="shared" si="1240"/>
        <v>0</v>
      </c>
      <c r="O641" s="62">
        <f t="shared" si="1203"/>
        <v>0</v>
      </c>
      <c r="P641" s="42"/>
      <c r="Q641" s="172" t="str">
        <f t="shared" si="1204"/>
        <v>ja</v>
      </c>
      <c r="R641" s="249">
        <f>IF(Q641="nee",0,(J641-O641)*(tab!$C$20*tab!$C$8+tab!$D$24))</f>
        <v>0</v>
      </c>
      <c r="S641" s="249">
        <f>IF(AND(J641=0,O641=0),0,(G641-L641)*tab!$E$30+(H641-M641)*tab!$F$30+(I641-N641)*tab!$G$30)</f>
        <v>0</v>
      </c>
      <c r="T641" s="249">
        <f t="shared" si="1205"/>
        <v>0</v>
      </c>
      <c r="U641" s="172" t="str">
        <f t="shared" si="1206"/>
        <v>ja</v>
      </c>
      <c r="V641" s="249">
        <f>IF(U641="nee",0,(J641-O641)*(tab!$C$44))</f>
        <v>0</v>
      </c>
      <c r="W641" s="249">
        <f>IF(AND(J641=0,O641=0),0,(G641-L641)*tab!$G$44+(H641-M641)*tab!$H$44+(I641-N641)*tab!$I$44)</f>
        <v>0</v>
      </c>
      <c r="X641" s="249">
        <f t="shared" si="1207"/>
        <v>0</v>
      </c>
      <c r="Y641" s="3"/>
      <c r="Z641" s="22"/>
    </row>
    <row r="642" spans="2:26" ht="12" customHeight="1" x14ac:dyDescent="0.2">
      <c r="B642" s="18"/>
      <c r="C642" s="1">
        <v>14</v>
      </c>
      <c r="D642" s="170">
        <f t="shared" ref="D642:E642" si="1241">+D520</f>
        <v>0</v>
      </c>
      <c r="E642" s="171">
        <f t="shared" si="1241"/>
        <v>0</v>
      </c>
      <c r="F642" s="43"/>
      <c r="G642" s="171">
        <f t="shared" ref="G642:I642" si="1242">+G520</f>
        <v>0</v>
      </c>
      <c r="H642" s="171">
        <f t="shared" si="1242"/>
        <v>0</v>
      </c>
      <c r="I642" s="171">
        <f t="shared" si="1242"/>
        <v>0</v>
      </c>
      <c r="J642" s="62">
        <f t="shared" si="1201"/>
        <v>0</v>
      </c>
      <c r="K642" s="42"/>
      <c r="L642" s="171">
        <f t="shared" ref="L642:N642" si="1243">+L520</f>
        <v>0</v>
      </c>
      <c r="M642" s="171">
        <f t="shared" si="1243"/>
        <v>0</v>
      </c>
      <c r="N642" s="171">
        <f t="shared" si="1243"/>
        <v>0</v>
      </c>
      <c r="O642" s="62">
        <f t="shared" si="1203"/>
        <v>0</v>
      </c>
      <c r="P642" s="42"/>
      <c r="Q642" s="172" t="str">
        <f t="shared" si="1204"/>
        <v>ja</v>
      </c>
      <c r="R642" s="249">
        <f>IF(Q642="nee",0,(J642-O642)*(tab!$C$20*tab!$C$8+tab!$D$24))</f>
        <v>0</v>
      </c>
      <c r="S642" s="249">
        <f>IF(AND(J642=0,O642=0),0,(G642-L642)*tab!$E$30+(H642-M642)*tab!$F$30+(I642-N642)*tab!$G$30)</f>
        <v>0</v>
      </c>
      <c r="T642" s="249">
        <f t="shared" si="1205"/>
        <v>0</v>
      </c>
      <c r="U642" s="172" t="str">
        <f t="shared" si="1206"/>
        <v>ja</v>
      </c>
      <c r="V642" s="249">
        <f>IF(U642="nee",0,(J642-O642)*(tab!$C$44))</f>
        <v>0</v>
      </c>
      <c r="W642" s="249">
        <f>IF(AND(J642=0,O642=0),0,(G642-L642)*tab!$G$44+(H642-M642)*tab!$H$44+(I642-N642)*tab!$I$44)</f>
        <v>0</v>
      </c>
      <c r="X642" s="249">
        <f t="shared" si="1207"/>
        <v>0</v>
      </c>
      <c r="Y642" s="3"/>
      <c r="Z642" s="22"/>
    </row>
    <row r="643" spans="2:26" ht="12" customHeight="1" x14ac:dyDescent="0.2">
      <c r="B643" s="18"/>
      <c r="C643" s="1">
        <v>15</v>
      </c>
      <c r="D643" s="170">
        <f t="shared" ref="D643:E643" si="1244">+D521</f>
        <v>0</v>
      </c>
      <c r="E643" s="171">
        <f t="shared" si="1244"/>
        <v>0</v>
      </c>
      <c r="F643" s="43"/>
      <c r="G643" s="171">
        <f t="shared" ref="G643:I643" si="1245">+G521</f>
        <v>0</v>
      </c>
      <c r="H643" s="171">
        <f t="shared" si="1245"/>
        <v>0</v>
      </c>
      <c r="I643" s="171">
        <f t="shared" si="1245"/>
        <v>0</v>
      </c>
      <c r="J643" s="62">
        <f t="shared" si="1201"/>
        <v>0</v>
      </c>
      <c r="K643" s="42"/>
      <c r="L643" s="171">
        <f t="shared" ref="L643:N643" si="1246">+L521</f>
        <v>0</v>
      </c>
      <c r="M643" s="171">
        <f t="shared" si="1246"/>
        <v>0</v>
      </c>
      <c r="N643" s="171">
        <f t="shared" si="1246"/>
        <v>0</v>
      </c>
      <c r="O643" s="62">
        <f t="shared" si="1203"/>
        <v>0</v>
      </c>
      <c r="P643" s="42"/>
      <c r="Q643" s="172" t="str">
        <f t="shared" si="1204"/>
        <v>ja</v>
      </c>
      <c r="R643" s="249">
        <f>IF(Q643="nee",0,(J643-O643)*(tab!$C$20*tab!$C$8+tab!$D$24))</f>
        <v>0</v>
      </c>
      <c r="S643" s="249">
        <f>IF(AND(J643=0,O643=0),0,(G643-L643)*tab!$E$30+(H643-M643)*tab!$F$30+(I643-N643)*tab!$G$30)</f>
        <v>0</v>
      </c>
      <c r="T643" s="249">
        <f t="shared" si="1205"/>
        <v>0</v>
      </c>
      <c r="U643" s="172" t="str">
        <f t="shared" si="1206"/>
        <v>ja</v>
      </c>
      <c r="V643" s="249">
        <f>IF(U643="nee",0,(J643-O643)*(tab!$C$44))</f>
        <v>0</v>
      </c>
      <c r="W643" s="249">
        <f>IF(AND(J643=0,O643=0),0,(G643-L643)*tab!$G$44+(H643-M643)*tab!$H$44+(I643-N643)*tab!$I$44)</f>
        <v>0</v>
      </c>
      <c r="X643" s="249">
        <f t="shared" si="1207"/>
        <v>0</v>
      </c>
      <c r="Y643" s="3"/>
      <c r="Z643" s="22"/>
    </row>
    <row r="644" spans="2:26" ht="12" customHeight="1" x14ac:dyDescent="0.2">
      <c r="B644" s="18"/>
      <c r="C644" s="1">
        <v>16</v>
      </c>
      <c r="D644" s="170">
        <f t="shared" ref="D644:E644" si="1247">+D522</f>
        <v>0</v>
      </c>
      <c r="E644" s="171">
        <f t="shared" si="1247"/>
        <v>0</v>
      </c>
      <c r="F644" s="43"/>
      <c r="G644" s="171">
        <f t="shared" ref="G644:I644" si="1248">+G522</f>
        <v>0</v>
      </c>
      <c r="H644" s="171">
        <f t="shared" si="1248"/>
        <v>0</v>
      </c>
      <c r="I644" s="171">
        <f t="shared" si="1248"/>
        <v>0</v>
      </c>
      <c r="J644" s="62">
        <f t="shared" si="1201"/>
        <v>0</v>
      </c>
      <c r="K644" s="42"/>
      <c r="L644" s="171">
        <f t="shared" ref="L644:N644" si="1249">+L522</f>
        <v>0</v>
      </c>
      <c r="M644" s="171">
        <f t="shared" si="1249"/>
        <v>0</v>
      </c>
      <c r="N644" s="171">
        <f t="shared" si="1249"/>
        <v>0</v>
      </c>
      <c r="O644" s="62">
        <f t="shared" si="1203"/>
        <v>0</v>
      </c>
      <c r="P644" s="42"/>
      <c r="Q644" s="172" t="str">
        <f t="shared" si="1204"/>
        <v>ja</v>
      </c>
      <c r="R644" s="249">
        <f>IF(Q644="nee",0,(J644-O644)*(tab!$C$20*tab!$C$8+tab!$D$24))</f>
        <v>0</v>
      </c>
      <c r="S644" s="249">
        <f>IF(AND(J644=0,O644=0),0,(G644-L644)*tab!$E$30+(H644-M644)*tab!$F$30+(I644-N644)*tab!$G$30)</f>
        <v>0</v>
      </c>
      <c r="T644" s="249">
        <f t="shared" si="1205"/>
        <v>0</v>
      </c>
      <c r="U644" s="172" t="str">
        <f t="shared" si="1206"/>
        <v>ja</v>
      </c>
      <c r="V644" s="249">
        <f>IF(U644="nee",0,(J644-O644)*(tab!$C$44))</f>
        <v>0</v>
      </c>
      <c r="W644" s="249">
        <f>IF(AND(J644=0,O644=0),0,(G644-L644)*tab!$G$44+(H644-M644)*tab!$H$44+(I644-N644)*tab!$I$44)</f>
        <v>0</v>
      </c>
      <c r="X644" s="249">
        <f t="shared" si="1207"/>
        <v>0</v>
      </c>
      <c r="Y644" s="3"/>
      <c r="Z644" s="22"/>
    </row>
    <row r="645" spans="2:26" ht="12" customHeight="1" x14ac:dyDescent="0.2">
      <c r="B645" s="18"/>
      <c r="C645" s="1">
        <v>17</v>
      </c>
      <c r="D645" s="170">
        <f t="shared" ref="D645:E645" si="1250">+D523</f>
        <v>0</v>
      </c>
      <c r="E645" s="171">
        <f t="shared" si="1250"/>
        <v>0</v>
      </c>
      <c r="F645" s="43"/>
      <c r="G645" s="171">
        <f t="shared" ref="G645:I645" si="1251">+G523</f>
        <v>0</v>
      </c>
      <c r="H645" s="171">
        <f t="shared" si="1251"/>
        <v>0</v>
      </c>
      <c r="I645" s="171">
        <f t="shared" si="1251"/>
        <v>0</v>
      </c>
      <c r="J645" s="62">
        <f t="shared" si="1201"/>
        <v>0</v>
      </c>
      <c r="K645" s="42"/>
      <c r="L645" s="171">
        <f t="shared" ref="L645:N645" si="1252">+L523</f>
        <v>0</v>
      </c>
      <c r="M645" s="171">
        <f t="shared" si="1252"/>
        <v>0</v>
      </c>
      <c r="N645" s="171">
        <f t="shared" si="1252"/>
        <v>0</v>
      </c>
      <c r="O645" s="62">
        <f t="shared" si="1203"/>
        <v>0</v>
      </c>
      <c r="P645" s="42"/>
      <c r="Q645" s="172" t="str">
        <f t="shared" si="1204"/>
        <v>ja</v>
      </c>
      <c r="R645" s="249">
        <f>IF(Q645="nee",0,(J645-O645)*(tab!$C$20*tab!$C$8+tab!$D$24))</f>
        <v>0</v>
      </c>
      <c r="S645" s="249">
        <f>IF(AND(J645=0,O645=0),0,(G645-L645)*tab!$E$30+(H645-M645)*tab!$F$30+(I645-N645)*tab!$G$30)</f>
        <v>0</v>
      </c>
      <c r="T645" s="249">
        <f t="shared" si="1205"/>
        <v>0</v>
      </c>
      <c r="U645" s="172" t="str">
        <f t="shared" si="1206"/>
        <v>ja</v>
      </c>
      <c r="V645" s="249">
        <f>IF(U645="nee",0,(J645-O645)*(tab!$C$44))</f>
        <v>0</v>
      </c>
      <c r="W645" s="249">
        <f>IF(AND(J645=0,O645=0),0,(G645-L645)*tab!$G$44+(H645-M645)*tab!$H$44+(I645-N645)*tab!$I$44)</f>
        <v>0</v>
      </c>
      <c r="X645" s="249">
        <f t="shared" si="1207"/>
        <v>0</v>
      </c>
      <c r="Y645" s="3"/>
      <c r="Z645" s="22"/>
    </row>
    <row r="646" spans="2:26" ht="12" customHeight="1" x14ac:dyDescent="0.2">
      <c r="B646" s="18"/>
      <c r="C646" s="1">
        <v>18</v>
      </c>
      <c r="D646" s="170">
        <f t="shared" ref="D646:E646" si="1253">+D524</f>
        <v>0</v>
      </c>
      <c r="E646" s="171">
        <f t="shared" si="1253"/>
        <v>0</v>
      </c>
      <c r="F646" s="43"/>
      <c r="G646" s="171">
        <f t="shared" ref="G646:I646" si="1254">+G524</f>
        <v>0</v>
      </c>
      <c r="H646" s="171">
        <f t="shared" si="1254"/>
        <v>0</v>
      </c>
      <c r="I646" s="171">
        <f t="shared" si="1254"/>
        <v>0</v>
      </c>
      <c r="J646" s="62">
        <f t="shared" si="1201"/>
        <v>0</v>
      </c>
      <c r="K646" s="42"/>
      <c r="L646" s="171">
        <f t="shared" ref="L646:N646" si="1255">+L524</f>
        <v>0</v>
      </c>
      <c r="M646" s="171">
        <f t="shared" si="1255"/>
        <v>0</v>
      </c>
      <c r="N646" s="171">
        <f t="shared" si="1255"/>
        <v>0</v>
      </c>
      <c r="O646" s="62">
        <f t="shared" si="1203"/>
        <v>0</v>
      </c>
      <c r="P646" s="42"/>
      <c r="Q646" s="172" t="str">
        <f t="shared" si="1204"/>
        <v>ja</v>
      </c>
      <c r="R646" s="249">
        <f>IF(Q646="nee",0,(J646-O646)*(tab!$C$20*tab!$C$8+tab!$D$24))</f>
        <v>0</v>
      </c>
      <c r="S646" s="249">
        <f>IF(AND(J646=0,O646=0),0,(G646-L646)*tab!$E$30+(H646-M646)*tab!$F$30+(I646-N646)*tab!$G$30)</f>
        <v>0</v>
      </c>
      <c r="T646" s="249">
        <f t="shared" si="1205"/>
        <v>0</v>
      </c>
      <c r="U646" s="172" t="str">
        <f t="shared" si="1206"/>
        <v>ja</v>
      </c>
      <c r="V646" s="249">
        <f>IF(U646="nee",0,(J646-O646)*(tab!$C$44))</f>
        <v>0</v>
      </c>
      <c r="W646" s="249">
        <f>IF(AND(J646=0,O646=0),0,(G646-L646)*tab!$G$44+(H646-M646)*tab!$H$44+(I646-N646)*tab!$I$44)</f>
        <v>0</v>
      </c>
      <c r="X646" s="249">
        <f t="shared" si="1207"/>
        <v>0</v>
      </c>
      <c r="Y646" s="3"/>
      <c r="Z646" s="22"/>
    </row>
    <row r="647" spans="2:26" ht="12" customHeight="1" x14ac:dyDescent="0.2">
      <c r="B647" s="18"/>
      <c r="C647" s="1">
        <v>19</v>
      </c>
      <c r="D647" s="170">
        <f t="shared" ref="D647:E647" si="1256">+D525</f>
        <v>0</v>
      </c>
      <c r="E647" s="171">
        <f t="shared" si="1256"/>
        <v>0</v>
      </c>
      <c r="F647" s="43"/>
      <c r="G647" s="171">
        <f t="shared" ref="G647:I647" si="1257">+G525</f>
        <v>0</v>
      </c>
      <c r="H647" s="171">
        <f t="shared" si="1257"/>
        <v>0</v>
      </c>
      <c r="I647" s="171">
        <f t="shared" si="1257"/>
        <v>0</v>
      </c>
      <c r="J647" s="62">
        <f t="shared" si="1201"/>
        <v>0</v>
      </c>
      <c r="K647" s="42"/>
      <c r="L647" s="171">
        <f t="shared" ref="L647:N647" si="1258">+L525</f>
        <v>0</v>
      </c>
      <c r="M647" s="171">
        <f t="shared" si="1258"/>
        <v>0</v>
      </c>
      <c r="N647" s="171">
        <f t="shared" si="1258"/>
        <v>0</v>
      </c>
      <c r="O647" s="62">
        <f t="shared" si="1203"/>
        <v>0</v>
      </c>
      <c r="P647" s="42"/>
      <c r="Q647" s="172" t="str">
        <f t="shared" si="1204"/>
        <v>ja</v>
      </c>
      <c r="R647" s="249">
        <f>IF(Q647="nee",0,(J647-O647)*(tab!$C$20*tab!$C$8+tab!$D$24))</f>
        <v>0</v>
      </c>
      <c r="S647" s="249">
        <f>IF(AND(J647=0,O647=0),0,(G647-L647)*tab!$E$30+(H647-M647)*tab!$F$30+(I647-N647)*tab!$G$30)</f>
        <v>0</v>
      </c>
      <c r="T647" s="249">
        <f t="shared" si="1205"/>
        <v>0</v>
      </c>
      <c r="U647" s="172" t="str">
        <f t="shared" si="1206"/>
        <v>ja</v>
      </c>
      <c r="V647" s="249">
        <f>IF(U647="nee",0,(J647-O647)*(tab!$C$44))</f>
        <v>0</v>
      </c>
      <c r="W647" s="249">
        <f>IF(AND(J647=0,O647=0),0,(G647-L647)*tab!$G$44+(H647-M647)*tab!$H$44+(I647-N647)*tab!$I$44)</f>
        <v>0</v>
      </c>
      <c r="X647" s="249">
        <f t="shared" si="1207"/>
        <v>0</v>
      </c>
      <c r="Y647" s="3"/>
      <c r="Z647" s="22"/>
    </row>
    <row r="648" spans="2:26" ht="12" customHeight="1" x14ac:dyDescent="0.2">
      <c r="B648" s="18"/>
      <c r="C648" s="1">
        <v>20</v>
      </c>
      <c r="D648" s="170">
        <f t="shared" ref="D648:E648" si="1259">+D526</f>
        <v>0</v>
      </c>
      <c r="E648" s="171">
        <f t="shared" si="1259"/>
        <v>0</v>
      </c>
      <c r="F648" s="43"/>
      <c r="G648" s="171">
        <f t="shared" ref="G648:I648" si="1260">+G526</f>
        <v>0</v>
      </c>
      <c r="H648" s="171">
        <f t="shared" si="1260"/>
        <v>0</v>
      </c>
      <c r="I648" s="171">
        <f t="shared" si="1260"/>
        <v>0</v>
      </c>
      <c r="J648" s="62">
        <f t="shared" si="1201"/>
        <v>0</v>
      </c>
      <c r="K648" s="42"/>
      <c r="L648" s="171">
        <f t="shared" ref="L648:N648" si="1261">+L526</f>
        <v>0</v>
      </c>
      <c r="M648" s="171">
        <f t="shared" si="1261"/>
        <v>0</v>
      </c>
      <c r="N648" s="171">
        <f t="shared" si="1261"/>
        <v>0</v>
      </c>
      <c r="O648" s="62">
        <f t="shared" si="1203"/>
        <v>0</v>
      </c>
      <c r="P648" s="42"/>
      <c r="Q648" s="172" t="str">
        <f t="shared" si="1204"/>
        <v>ja</v>
      </c>
      <c r="R648" s="249">
        <f>IF(Q648="nee",0,(J648-O648)*(tab!$C$20*tab!$C$8+tab!$D$24))</f>
        <v>0</v>
      </c>
      <c r="S648" s="249">
        <f>IF(AND(J648=0,O648=0),0,(G648-L648)*tab!$E$30+(H648-M648)*tab!$F$30+(I648-N648)*tab!$G$30)</f>
        <v>0</v>
      </c>
      <c r="T648" s="249">
        <f t="shared" si="1205"/>
        <v>0</v>
      </c>
      <c r="U648" s="172" t="str">
        <f t="shared" si="1206"/>
        <v>ja</v>
      </c>
      <c r="V648" s="249">
        <f>IF(U648="nee",0,(J648-O648)*(tab!$C$44))</f>
        <v>0</v>
      </c>
      <c r="W648" s="249">
        <f>IF(AND(J648=0,O648=0),0,(G648-L648)*tab!$G$44+(H648-M648)*tab!$H$44+(I648-N648)*tab!$I$44)</f>
        <v>0</v>
      </c>
      <c r="X648" s="249">
        <f t="shared" si="1207"/>
        <v>0</v>
      </c>
      <c r="Y648" s="3"/>
      <c r="Z648" s="22"/>
    </row>
    <row r="649" spans="2:26" ht="12" customHeight="1" x14ac:dyDescent="0.2">
      <c r="B649" s="18"/>
      <c r="C649" s="1">
        <v>21</v>
      </c>
      <c r="D649" s="170">
        <f t="shared" ref="D649:E649" si="1262">+D527</f>
        <v>0</v>
      </c>
      <c r="E649" s="171">
        <f t="shared" si="1262"/>
        <v>0</v>
      </c>
      <c r="F649" s="43"/>
      <c r="G649" s="171">
        <f t="shared" ref="G649:I649" si="1263">+G527</f>
        <v>0</v>
      </c>
      <c r="H649" s="171">
        <f t="shared" si="1263"/>
        <v>0</v>
      </c>
      <c r="I649" s="171">
        <f t="shared" si="1263"/>
        <v>0</v>
      </c>
      <c r="J649" s="62">
        <f t="shared" si="1201"/>
        <v>0</v>
      </c>
      <c r="K649" s="42"/>
      <c r="L649" s="171">
        <f t="shared" ref="L649:N649" si="1264">+L527</f>
        <v>0</v>
      </c>
      <c r="M649" s="171">
        <f t="shared" si="1264"/>
        <v>0</v>
      </c>
      <c r="N649" s="171">
        <f t="shared" si="1264"/>
        <v>0</v>
      </c>
      <c r="O649" s="62">
        <f t="shared" si="1203"/>
        <v>0</v>
      </c>
      <c r="P649" s="42"/>
      <c r="Q649" s="172" t="str">
        <f t="shared" si="1204"/>
        <v>ja</v>
      </c>
      <c r="R649" s="249">
        <f>IF(Q649="nee",0,(J649-O649)*(tab!$C$20*tab!$C$8+tab!$D$24))</f>
        <v>0</v>
      </c>
      <c r="S649" s="249">
        <f>IF(AND(J649=0,O649=0),0,(G649-L649)*tab!$E$30+(H649-M649)*tab!$F$30+(I649-N649)*tab!$G$30)</f>
        <v>0</v>
      </c>
      <c r="T649" s="249">
        <f t="shared" si="1205"/>
        <v>0</v>
      </c>
      <c r="U649" s="172" t="str">
        <f t="shared" si="1206"/>
        <v>ja</v>
      </c>
      <c r="V649" s="249">
        <f>IF(U649="nee",0,(J649-O649)*(tab!$C$44))</f>
        <v>0</v>
      </c>
      <c r="W649" s="249">
        <f>IF(AND(J649=0,O649=0),0,(G649-L649)*tab!$G$44+(H649-M649)*tab!$H$44+(I649-N649)*tab!$I$44)</f>
        <v>0</v>
      </c>
      <c r="X649" s="249">
        <f t="shared" si="1207"/>
        <v>0</v>
      </c>
      <c r="Y649" s="3"/>
      <c r="Z649" s="22"/>
    </row>
    <row r="650" spans="2:26" ht="12" customHeight="1" x14ac:dyDescent="0.2">
      <c r="B650" s="18"/>
      <c r="C650" s="1">
        <v>22</v>
      </c>
      <c r="D650" s="170">
        <f t="shared" ref="D650:E650" si="1265">+D528</f>
        <v>0</v>
      </c>
      <c r="E650" s="171">
        <f t="shared" si="1265"/>
        <v>0</v>
      </c>
      <c r="F650" s="43"/>
      <c r="G650" s="171">
        <f t="shared" ref="G650:I650" si="1266">+G528</f>
        <v>0</v>
      </c>
      <c r="H650" s="171">
        <f t="shared" si="1266"/>
        <v>0</v>
      </c>
      <c r="I650" s="171">
        <f t="shared" si="1266"/>
        <v>0</v>
      </c>
      <c r="J650" s="62">
        <f t="shared" si="1201"/>
        <v>0</v>
      </c>
      <c r="K650" s="42"/>
      <c r="L650" s="171">
        <f t="shared" ref="L650:N650" si="1267">+L528</f>
        <v>0</v>
      </c>
      <c r="M650" s="171">
        <f t="shared" si="1267"/>
        <v>0</v>
      </c>
      <c r="N650" s="171">
        <f t="shared" si="1267"/>
        <v>0</v>
      </c>
      <c r="O650" s="62">
        <f t="shared" si="1203"/>
        <v>0</v>
      </c>
      <c r="P650" s="42"/>
      <c r="Q650" s="172" t="str">
        <f t="shared" si="1204"/>
        <v>ja</v>
      </c>
      <c r="R650" s="249">
        <f>IF(Q650="nee",0,(J650-O650)*(tab!$C$20*tab!$C$8+tab!$D$24))</f>
        <v>0</v>
      </c>
      <c r="S650" s="249">
        <f>IF(AND(J650=0,O650=0),0,(G650-L650)*tab!$E$30+(H650-M650)*tab!$F$30+(I650-N650)*tab!$G$30)</f>
        <v>0</v>
      </c>
      <c r="T650" s="249">
        <f t="shared" si="1205"/>
        <v>0</v>
      </c>
      <c r="U650" s="172" t="str">
        <f t="shared" si="1206"/>
        <v>ja</v>
      </c>
      <c r="V650" s="249">
        <f>IF(U650="nee",0,(J650-O650)*(tab!$C$44))</f>
        <v>0</v>
      </c>
      <c r="W650" s="249">
        <f>IF(AND(J650=0,O650=0),0,(G650-L650)*tab!$G$44+(H650-M650)*tab!$H$44+(I650-N650)*tab!$I$44)</f>
        <v>0</v>
      </c>
      <c r="X650" s="249">
        <f t="shared" si="1207"/>
        <v>0</v>
      </c>
      <c r="Y650" s="3"/>
      <c r="Z650" s="22"/>
    </row>
    <row r="651" spans="2:26" ht="12" customHeight="1" x14ac:dyDescent="0.2">
      <c r="B651" s="18"/>
      <c r="C651" s="1">
        <v>23</v>
      </c>
      <c r="D651" s="170">
        <f t="shared" ref="D651:E651" si="1268">+D529</f>
        <v>0</v>
      </c>
      <c r="E651" s="171">
        <f t="shared" si="1268"/>
        <v>0</v>
      </c>
      <c r="F651" s="43"/>
      <c r="G651" s="171">
        <f t="shared" ref="G651:I651" si="1269">+G529</f>
        <v>0</v>
      </c>
      <c r="H651" s="171">
        <f t="shared" si="1269"/>
        <v>0</v>
      </c>
      <c r="I651" s="171">
        <f t="shared" si="1269"/>
        <v>0</v>
      </c>
      <c r="J651" s="62">
        <f t="shared" si="1201"/>
        <v>0</v>
      </c>
      <c r="K651" s="42"/>
      <c r="L651" s="171">
        <f t="shared" ref="L651:N651" si="1270">+L529</f>
        <v>0</v>
      </c>
      <c r="M651" s="171">
        <f t="shared" si="1270"/>
        <v>0</v>
      </c>
      <c r="N651" s="171">
        <f t="shared" si="1270"/>
        <v>0</v>
      </c>
      <c r="O651" s="62">
        <f t="shared" si="1203"/>
        <v>0</v>
      </c>
      <c r="P651" s="42"/>
      <c r="Q651" s="172" t="str">
        <f t="shared" si="1204"/>
        <v>ja</v>
      </c>
      <c r="R651" s="249">
        <f>IF(Q651="nee",0,(J651-O651)*(tab!$C$20*tab!$C$8+tab!$D$24))</f>
        <v>0</v>
      </c>
      <c r="S651" s="249">
        <f>IF(AND(J651=0,O651=0),0,(G651-L651)*tab!$E$30+(H651-M651)*tab!$F$30+(I651-N651)*tab!$G$30)</f>
        <v>0</v>
      </c>
      <c r="T651" s="249">
        <f t="shared" si="1205"/>
        <v>0</v>
      </c>
      <c r="U651" s="172" t="str">
        <f t="shared" si="1206"/>
        <v>ja</v>
      </c>
      <c r="V651" s="249">
        <f>IF(U651="nee",0,(J651-O651)*(tab!$C$44))</f>
        <v>0</v>
      </c>
      <c r="W651" s="249">
        <f>IF(AND(J651=0,O651=0),0,(G651-L651)*tab!$G$44+(H651-M651)*tab!$H$44+(I651-N651)*tab!$I$44)</f>
        <v>0</v>
      </c>
      <c r="X651" s="249">
        <f t="shared" si="1207"/>
        <v>0</v>
      </c>
      <c r="Y651" s="3"/>
      <c r="Z651" s="22"/>
    </row>
    <row r="652" spans="2:26" ht="12" customHeight="1" x14ac:dyDescent="0.2">
      <c r="B652" s="18"/>
      <c r="C652" s="1">
        <v>24</v>
      </c>
      <c r="D652" s="170">
        <f t="shared" ref="D652:E652" si="1271">+D530</f>
        <v>0</v>
      </c>
      <c r="E652" s="171">
        <f t="shared" si="1271"/>
        <v>0</v>
      </c>
      <c r="F652" s="43"/>
      <c r="G652" s="171">
        <f t="shared" ref="G652:I652" si="1272">+G530</f>
        <v>0</v>
      </c>
      <c r="H652" s="171">
        <f t="shared" si="1272"/>
        <v>0</v>
      </c>
      <c r="I652" s="171">
        <f t="shared" si="1272"/>
        <v>0</v>
      </c>
      <c r="J652" s="62">
        <f t="shared" si="1201"/>
        <v>0</v>
      </c>
      <c r="K652" s="42"/>
      <c r="L652" s="171">
        <f t="shared" ref="L652:N652" si="1273">+L530</f>
        <v>0</v>
      </c>
      <c r="M652" s="171">
        <f t="shared" si="1273"/>
        <v>0</v>
      </c>
      <c r="N652" s="171">
        <f t="shared" si="1273"/>
        <v>0</v>
      </c>
      <c r="O652" s="62">
        <f t="shared" si="1203"/>
        <v>0</v>
      </c>
      <c r="P652" s="42"/>
      <c r="Q652" s="172" t="str">
        <f t="shared" si="1204"/>
        <v>ja</v>
      </c>
      <c r="R652" s="249">
        <f>IF(Q652="nee",0,(J652-O652)*(tab!$C$20*tab!$C$8+tab!$D$24))</f>
        <v>0</v>
      </c>
      <c r="S652" s="249">
        <f>IF(AND(J652=0,O652=0),0,(G652-L652)*tab!$E$30+(H652-M652)*tab!$F$30+(I652-N652)*tab!$G$30)</f>
        <v>0</v>
      </c>
      <c r="T652" s="249">
        <f t="shared" si="1205"/>
        <v>0</v>
      </c>
      <c r="U652" s="172" t="str">
        <f t="shared" si="1206"/>
        <v>ja</v>
      </c>
      <c r="V652" s="249">
        <f>IF(U652="nee",0,(J652-O652)*(tab!$C$44))</f>
        <v>0</v>
      </c>
      <c r="W652" s="249">
        <f>IF(AND(J652=0,O652=0),0,(G652-L652)*tab!$G$44+(H652-M652)*tab!$H$44+(I652-N652)*tab!$I$44)</f>
        <v>0</v>
      </c>
      <c r="X652" s="249">
        <f t="shared" si="1207"/>
        <v>0</v>
      </c>
      <c r="Y652" s="3"/>
      <c r="Z652" s="22"/>
    </row>
    <row r="653" spans="2:26" ht="12" customHeight="1" x14ac:dyDescent="0.2">
      <c r="B653" s="18"/>
      <c r="C653" s="1">
        <v>25</v>
      </c>
      <c r="D653" s="170">
        <f t="shared" ref="D653:E653" si="1274">+D531</f>
        <v>0</v>
      </c>
      <c r="E653" s="171">
        <f t="shared" si="1274"/>
        <v>0</v>
      </c>
      <c r="F653" s="43"/>
      <c r="G653" s="171">
        <f t="shared" ref="G653:I653" si="1275">+G531</f>
        <v>0</v>
      </c>
      <c r="H653" s="171">
        <f t="shared" si="1275"/>
        <v>0</v>
      </c>
      <c r="I653" s="171">
        <f t="shared" si="1275"/>
        <v>0</v>
      </c>
      <c r="J653" s="62">
        <f t="shared" si="1201"/>
        <v>0</v>
      </c>
      <c r="K653" s="42"/>
      <c r="L653" s="171">
        <f t="shared" ref="L653:N653" si="1276">+L531</f>
        <v>0</v>
      </c>
      <c r="M653" s="171">
        <f t="shared" si="1276"/>
        <v>0</v>
      </c>
      <c r="N653" s="171">
        <f t="shared" si="1276"/>
        <v>0</v>
      </c>
      <c r="O653" s="62">
        <f t="shared" si="1203"/>
        <v>0</v>
      </c>
      <c r="P653" s="42"/>
      <c r="Q653" s="172" t="str">
        <f t="shared" si="1204"/>
        <v>ja</v>
      </c>
      <c r="R653" s="249">
        <f>IF(Q653="nee",0,(J653-O653)*(tab!$C$20*tab!$C$8+tab!$D$24))</f>
        <v>0</v>
      </c>
      <c r="S653" s="249">
        <f>IF(AND(J653=0,O653=0),0,(G653-L653)*tab!$E$30+(H653-M653)*tab!$F$30+(I653-N653)*tab!$G$30)</f>
        <v>0</v>
      </c>
      <c r="T653" s="249">
        <f t="shared" si="1205"/>
        <v>0</v>
      </c>
      <c r="U653" s="172" t="str">
        <f t="shared" si="1206"/>
        <v>ja</v>
      </c>
      <c r="V653" s="249">
        <f>IF(U653="nee",0,(J653-O653)*(tab!$C$44))</f>
        <v>0</v>
      </c>
      <c r="W653" s="249">
        <f>IF(AND(J653=0,O653=0),0,(G653-L653)*tab!$G$44+(H653-M653)*tab!$H$44+(I653-N653)*tab!$I$44)</f>
        <v>0</v>
      </c>
      <c r="X653" s="249">
        <f t="shared" si="1207"/>
        <v>0</v>
      </c>
      <c r="Y653" s="3"/>
      <c r="Z653" s="22"/>
    </row>
    <row r="654" spans="2:26" ht="12" customHeight="1" x14ac:dyDescent="0.2">
      <c r="B654" s="18"/>
      <c r="C654" s="1">
        <v>26</v>
      </c>
      <c r="D654" s="170">
        <f t="shared" ref="D654:E654" si="1277">+D532</f>
        <v>0</v>
      </c>
      <c r="E654" s="171">
        <f t="shared" si="1277"/>
        <v>0</v>
      </c>
      <c r="F654" s="43"/>
      <c r="G654" s="171">
        <f t="shared" ref="G654:I654" si="1278">+G532</f>
        <v>0</v>
      </c>
      <c r="H654" s="171">
        <f t="shared" si="1278"/>
        <v>0</v>
      </c>
      <c r="I654" s="171">
        <f t="shared" si="1278"/>
        <v>0</v>
      </c>
      <c r="J654" s="62">
        <f t="shared" si="1201"/>
        <v>0</v>
      </c>
      <c r="K654" s="42"/>
      <c r="L654" s="171">
        <f t="shared" ref="L654:N654" si="1279">+L532</f>
        <v>0</v>
      </c>
      <c r="M654" s="171">
        <f t="shared" si="1279"/>
        <v>0</v>
      </c>
      <c r="N654" s="171">
        <f t="shared" si="1279"/>
        <v>0</v>
      </c>
      <c r="O654" s="62">
        <f t="shared" si="1203"/>
        <v>0</v>
      </c>
      <c r="P654" s="42"/>
      <c r="Q654" s="172" t="str">
        <f t="shared" si="1204"/>
        <v>ja</v>
      </c>
      <c r="R654" s="249">
        <f>IF(Q654="nee",0,(J654-O654)*(tab!$C$20*tab!$C$8+tab!$D$24))</f>
        <v>0</v>
      </c>
      <c r="S654" s="249">
        <f>IF(AND(J654=0,O654=0),0,(G654-L654)*tab!$E$30+(H654-M654)*tab!$F$30+(I654-N654)*tab!$G$30)</f>
        <v>0</v>
      </c>
      <c r="T654" s="249">
        <f t="shared" si="1205"/>
        <v>0</v>
      </c>
      <c r="U654" s="172" t="str">
        <f t="shared" si="1206"/>
        <v>ja</v>
      </c>
      <c r="V654" s="249">
        <f>IF(U654="nee",0,(J654-O654)*(tab!$C$44))</f>
        <v>0</v>
      </c>
      <c r="W654" s="249">
        <f>IF(AND(J654=0,O654=0),0,(G654-L654)*tab!$G$44+(H654-M654)*tab!$H$44+(I654-N654)*tab!$I$44)</f>
        <v>0</v>
      </c>
      <c r="X654" s="249">
        <f t="shared" si="1207"/>
        <v>0</v>
      </c>
      <c r="Y654" s="3"/>
      <c r="Z654" s="22"/>
    </row>
    <row r="655" spans="2:26" ht="12" customHeight="1" x14ac:dyDescent="0.2">
      <c r="B655" s="18"/>
      <c r="C655" s="1">
        <v>27</v>
      </c>
      <c r="D655" s="170">
        <f t="shared" ref="D655:E655" si="1280">+D533</f>
        <v>0</v>
      </c>
      <c r="E655" s="171">
        <f t="shared" si="1280"/>
        <v>0</v>
      </c>
      <c r="F655" s="43"/>
      <c r="G655" s="171">
        <f t="shared" ref="G655:I655" si="1281">+G533</f>
        <v>0</v>
      </c>
      <c r="H655" s="171">
        <f t="shared" si="1281"/>
        <v>0</v>
      </c>
      <c r="I655" s="171">
        <f t="shared" si="1281"/>
        <v>0</v>
      </c>
      <c r="J655" s="62">
        <f t="shared" si="1201"/>
        <v>0</v>
      </c>
      <c r="K655" s="42"/>
      <c r="L655" s="171">
        <f t="shared" ref="L655:N655" si="1282">+L533</f>
        <v>0</v>
      </c>
      <c r="M655" s="171">
        <f t="shared" si="1282"/>
        <v>0</v>
      </c>
      <c r="N655" s="171">
        <f t="shared" si="1282"/>
        <v>0</v>
      </c>
      <c r="O655" s="62">
        <f t="shared" si="1203"/>
        <v>0</v>
      </c>
      <c r="P655" s="42"/>
      <c r="Q655" s="172" t="str">
        <f t="shared" si="1204"/>
        <v>ja</v>
      </c>
      <c r="R655" s="249">
        <f>IF(Q655="nee",0,(J655-O655)*(tab!$C$20*tab!$C$8+tab!$D$24))</f>
        <v>0</v>
      </c>
      <c r="S655" s="249">
        <f>IF(AND(J655=0,O655=0),0,(G655-L655)*tab!$E$30+(H655-M655)*tab!$F$30+(I655-N655)*tab!$G$30)</f>
        <v>0</v>
      </c>
      <c r="T655" s="249">
        <f t="shared" si="1205"/>
        <v>0</v>
      </c>
      <c r="U655" s="172" t="str">
        <f t="shared" si="1206"/>
        <v>ja</v>
      </c>
      <c r="V655" s="249">
        <f>IF(U655="nee",0,(J655-O655)*(tab!$C$44))</f>
        <v>0</v>
      </c>
      <c r="W655" s="249">
        <f>IF(AND(J655=0,O655=0),0,(G655-L655)*tab!$G$44+(H655-M655)*tab!$H$44+(I655-N655)*tab!$I$44)</f>
        <v>0</v>
      </c>
      <c r="X655" s="249">
        <f t="shared" si="1207"/>
        <v>0</v>
      </c>
      <c r="Y655" s="3"/>
      <c r="Z655" s="22"/>
    </row>
    <row r="656" spans="2:26" ht="12" customHeight="1" x14ac:dyDescent="0.2">
      <c r="B656" s="18"/>
      <c r="C656" s="1">
        <v>28</v>
      </c>
      <c r="D656" s="170">
        <f t="shared" ref="D656:E656" si="1283">+D534</f>
        <v>0</v>
      </c>
      <c r="E656" s="171">
        <f t="shared" si="1283"/>
        <v>0</v>
      </c>
      <c r="F656" s="43"/>
      <c r="G656" s="171">
        <f t="shared" ref="G656:I656" si="1284">+G534</f>
        <v>0</v>
      </c>
      <c r="H656" s="171">
        <f t="shared" si="1284"/>
        <v>0</v>
      </c>
      <c r="I656" s="171">
        <f t="shared" si="1284"/>
        <v>0</v>
      </c>
      <c r="J656" s="62">
        <f t="shared" si="1201"/>
        <v>0</v>
      </c>
      <c r="K656" s="42"/>
      <c r="L656" s="171">
        <f t="shared" ref="L656:N656" si="1285">+L534</f>
        <v>0</v>
      </c>
      <c r="M656" s="171">
        <f t="shared" si="1285"/>
        <v>0</v>
      </c>
      <c r="N656" s="171">
        <f t="shared" si="1285"/>
        <v>0</v>
      </c>
      <c r="O656" s="62">
        <f t="shared" si="1203"/>
        <v>0</v>
      </c>
      <c r="P656" s="42"/>
      <c r="Q656" s="172" t="str">
        <f t="shared" si="1204"/>
        <v>ja</v>
      </c>
      <c r="R656" s="249">
        <f>IF(Q656="nee",0,(J656-O656)*(tab!$C$20*tab!$C$8+tab!$D$24))</f>
        <v>0</v>
      </c>
      <c r="S656" s="249">
        <f>IF(AND(J656=0,O656=0),0,(G656-L656)*tab!$E$30+(H656-M656)*tab!$F$30+(I656-N656)*tab!$G$30)</f>
        <v>0</v>
      </c>
      <c r="T656" s="249">
        <f t="shared" si="1205"/>
        <v>0</v>
      </c>
      <c r="U656" s="172" t="str">
        <f t="shared" si="1206"/>
        <v>ja</v>
      </c>
      <c r="V656" s="249">
        <f>IF(U656="nee",0,(J656-O656)*(tab!$C$44))</f>
        <v>0</v>
      </c>
      <c r="W656" s="249">
        <f>IF(AND(J656=0,O656=0),0,(G656-L656)*tab!$G$44+(H656-M656)*tab!$H$44+(I656-N656)*tab!$I$44)</f>
        <v>0</v>
      </c>
      <c r="X656" s="249">
        <f t="shared" si="1207"/>
        <v>0</v>
      </c>
      <c r="Y656" s="3"/>
      <c r="Z656" s="22"/>
    </row>
    <row r="657" spans="2:26" ht="12" customHeight="1" x14ac:dyDescent="0.2">
      <c r="B657" s="18"/>
      <c r="C657" s="1">
        <v>29</v>
      </c>
      <c r="D657" s="170">
        <f t="shared" ref="D657:E657" si="1286">+D535</f>
        <v>0</v>
      </c>
      <c r="E657" s="171">
        <f t="shared" si="1286"/>
        <v>0</v>
      </c>
      <c r="F657" s="43"/>
      <c r="G657" s="171">
        <f t="shared" ref="G657:I657" si="1287">+G535</f>
        <v>0</v>
      </c>
      <c r="H657" s="171">
        <f t="shared" si="1287"/>
        <v>0</v>
      </c>
      <c r="I657" s="171">
        <f t="shared" si="1287"/>
        <v>0</v>
      </c>
      <c r="J657" s="62">
        <f t="shared" si="1201"/>
        <v>0</v>
      </c>
      <c r="K657" s="42"/>
      <c r="L657" s="171">
        <f t="shared" ref="L657:N657" si="1288">+L535</f>
        <v>0</v>
      </c>
      <c r="M657" s="171">
        <f t="shared" si="1288"/>
        <v>0</v>
      </c>
      <c r="N657" s="171">
        <f t="shared" si="1288"/>
        <v>0</v>
      </c>
      <c r="O657" s="62">
        <f t="shared" si="1203"/>
        <v>0</v>
      </c>
      <c r="P657" s="42"/>
      <c r="Q657" s="172" t="str">
        <f t="shared" si="1204"/>
        <v>ja</v>
      </c>
      <c r="R657" s="249">
        <f>IF(Q657="nee",0,(J657-O657)*(tab!$C$20*tab!$C$8+tab!$D$24))</f>
        <v>0</v>
      </c>
      <c r="S657" s="249">
        <f>IF(AND(J657=0,O657=0),0,(G657-L657)*tab!$E$30+(H657-M657)*tab!$F$30+(I657-N657)*tab!$G$30)</f>
        <v>0</v>
      </c>
      <c r="T657" s="249">
        <f t="shared" si="1205"/>
        <v>0</v>
      </c>
      <c r="U657" s="172" t="str">
        <f t="shared" si="1206"/>
        <v>ja</v>
      </c>
      <c r="V657" s="249">
        <f>IF(U657="nee",0,(J657-O657)*(tab!$C$44))</f>
        <v>0</v>
      </c>
      <c r="W657" s="249">
        <f>IF(AND(J657=0,O657=0),0,(G657-L657)*tab!$G$44+(H657-M657)*tab!$H$44+(I657-N657)*tab!$I$44)</f>
        <v>0</v>
      </c>
      <c r="X657" s="249">
        <f t="shared" si="1207"/>
        <v>0</v>
      </c>
      <c r="Y657" s="3"/>
      <c r="Z657" s="22"/>
    </row>
    <row r="658" spans="2:26" ht="12" customHeight="1" x14ac:dyDescent="0.2">
      <c r="B658" s="18"/>
      <c r="C658" s="1">
        <v>30</v>
      </c>
      <c r="D658" s="170">
        <f t="shared" ref="D658:E658" si="1289">+D536</f>
        <v>0</v>
      </c>
      <c r="E658" s="171">
        <f t="shared" si="1289"/>
        <v>0</v>
      </c>
      <c r="F658" s="43"/>
      <c r="G658" s="171">
        <f t="shared" ref="G658:I658" si="1290">+G536</f>
        <v>0</v>
      </c>
      <c r="H658" s="171">
        <f t="shared" si="1290"/>
        <v>0</v>
      </c>
      <c r="I658" s="171">
        <f t="shared" si="1290"/>
        <v>0</v>
      </c>
      <c r="J658" s="62">
        <f t="shared" si="1201"/>
        <v>0</v>
      </c>
      <c r="K658" s="42"/>
      <c r="L658" s="171">
        <f t="shared" ref="L658:N658" si="1291">+L536</f>
        <v>0</v>
      </c>
      <c r="M658" s="171">
        <f t="shared" si="1291"/>
        <v>0</v>
      </c>
      <c r="N658" s="171">
        <f t="shared" si="1291"/>
        <v>0</v>
      </c>
      <c r="O658" s="62">
        <f t="shared" si="1203"/>
        <v>0</v>
      </c>
      <c r="P658" s="42"/>
      <c r="Q658" s="172" t="str">
        <f t="shared" si="1204"/>
        <v>ja</v>
      </c>
      <c r="R658" s="249">
        <f>IF(Q658="nee",0,(J658-O658)*(tab!$C$20*tab!$C$8+tab!$D$24))</f>
        <v>0</v>
      </c>
      <c r="S658" s="249">
        <f>IF(AND(J658=0,O658=0),0,(G658-L658)*tab!$E$30+(H658-M658)*tab!$F$30+(I658-N658)*tab!$G$30)</f>
        <v>0</v>
      </c>
      <c r="T658" s="249">
        <f t="shared" si="1205"/>
        <v>0</v>
      </c>
      <c r="U658" s="172" t="str">
        <f t="shared" si="1206"/>
        <v>ja</v>
      </c>
      <c r="V658" s="249">
        <f>IF(U658="nee",0,(J658-O658)*(tab!$C$44))</f>
        <v>0</v>
      </c>
      <c r="W658" s="249">
        <f>IF(AND(J658=0,O658=0),0,(G658-L658)*tab!$G$44+(H658-M658)*tab!$H$44+(I658-N658)*tab!$I$44)</f>
        <v>0</v>
      </c>
      <c r="X658" s="249">
        <f t="shared" si="1207"/>
        <v>0</v>
      </c>
      <c r="Y658" s="3"/>
      <c r="Z658" s="22"/>
    </row>
    <row r="659" spans="2:26" ht="12" customHeight="1" x14ac:dyDescent="0.2">
      <c r="B659" s="73"/>
      <c r="C659" s="67"/>
      <c r="D659" s="78"/>
      <c r="E659" s="78"/>
      <c r="F659" s="93"/>
      <c r="G659" s="94">
        <f>SUM(G629:G654)</f>
        <v>22</v>
      </c>
      <c r="H659" s="94">
        <f>SUM(H629:H654)</f>
        <v>2</v>
      </c>
      <c r="I659" s="94">
        <f>SUM(I629:I654)</f>
        <v>2</v>
      </c>
      <c r="J659" s="94">
        <f>SUM(J629:J654)</f>
        <v>26</v>
      </c>
      <c r="K659" s="95"/>
      <c r="L659" s="94">
        <f>SUM(L629:L654)</f>
        <v>10</v>
      </c>
      <c r="M659" s="94">
        <f>SUM(M629:M654)</f>
        <v>1</v>
      </c>
      <c r="N659" s="94">
        <f>SUM(N629:N654)</f>
        <v>1</v>
      </c>
      <c r="O659" s="94">
        <f>SUM(O629:O654)</f>
        <v>12</v>
      </c>
      <c r="P659" s="95"/>
      <c r="Q659" s="95"/>
      <c r="R659" s="250"/>
      <c r="S659" s="250"/>
      <c r="T659" s="251">
        <f t="shared" ref="T659" si="1292">SUM(T629:T658)</f>
        <v>192778.06240900001</v>
      </c>
      <c r="U659" s="95"/>
      <c r="V659" s="250"/>
      <c r="W659" s="250"/>
      <c r="X659" s="251">
        <f t="shared" ref="X659" si="1293">SUM(X629:X658)</f>
        <v>20096.3</v>
      </c>
      <c r="Y659" s="70"/>
      <c r="Z659" s="71"/>
    </row>
    <row r="660" spans="2:26" ht="12" customHeight="1" x14ac:dyDescent="0.2">
      <c r="B660" s="18"/>
      <c r="C660" s="1"/>
      <c r="D660" s="38"/>
      <c r="E660" s="3"/>
      <c r="F660" s="3"/>
      <c r="G660" s="42"/>
      <c r="H660" s="42"/>
      <c r="I660" s="42"/>
      <c r="J660" s="42"/>
      <c r="K660" s="42"/>
      <c r="L660" s="42"/>
      <c r="M660" s="42"/>
      <c r="N660" s="42"/>
      <c r="O660" s="42"/>
      <c r="P660" s="42"/>
      <c r="Q660" s="42"/>
      <c r="R660" s="244"/>
      <c r="S660" s="244"/>
      <c r="T660" s="244"/>
      <c r="U660" s="42"/>
      <c r="V660" s="244"/>
      <c r="W660" s="244"/>
      <c r="X660" s="244"/>
      <c r="Y660" s="3"/>
      <c r="Z660" s="22"/>
    </row>
    <row r="661" spans="2:26" ht="12" customHeight="1" x14ac:dyDescent="0.2">
      <c r="B661" s="63"/>
      <c r="C661" s="196"/>
      <c r="D661" s="195" t="s">
        <v>65</v>
      </c>
      <c r="E661" s="25"/>
      <c r="F661" s="25"/>
      <c r="G661" s="26"/>
      <c r="H661" s="27"/>
      <c r="I661" s="27"/>
      <c r="J661" s="28"/>
      <c r="K661" s="28"/>
      <c r="L661" s="26"/>
      <c r="M661" s="27"/>
      <c r="N661" s="104"/>
      <c r="O661" s="178"/>
      <c r="P661" s="178"/>
      <c r="Q661" s="178"/>
      <c r="R661" s="252"/>
      <c r="S661" s="252"/>
      <c r="T661" s="252"/>
      <c r="U661" s="178"/>
      <c r="V661" s="252"/>
      <c r="W661" s="252"/>
      <c r="X661" s="252"/>
      <c r="Y661" s="6"/>
      <c r="Z661" s="64"/>
    </row>
    <row r="662" spans="2:26" ht="12" customHeight="1" x14ac:dyDescent="0.2">
      <c r="B662" s="18"/>
      <c r="C662" s="87"/>
      <c r="D662" s="38" t="s">
        <v>59</v>
      </c>
      <c r="E662" s="26"/>
      <c r="F662" s="25"/>
      <c r="G662" s="32" t="s">
        <v>109</v>
      </c>
      <c r="H662" s="28"/>
      <c r="I662" s="28"/>
      <c r="J662" s="28"/>
      <c r="K662" s="28"/>
      <c r="L662" s="32" t="s">
        <v>110</v>
      </c>
      <c r="M662" s="28"/>
      <c r="N662" s="28"/>
      <c r="O662" s="39"/>
      <c r="P662" s="39"/>
      <c r="Q662" s="40"/>
      <c r="R662" s="246" t="s">
        <v>60</v>
      </c>
      <c r="S662" s="246"/>
      <c r="T662" s="253" t="s">
        <v>61</v>
      </c>
      <c r="U662" s="74"/>
      <c r="V662" s="253"/>
      <c r="W662" s="253"/>
      <c r="X662" s="253"/>
      <c r="Y662" s="48"/>
      <c r="Z662" s="17"/>
    </row>
    <row r="663" spans="2:26" ht="12" customHeight="1" x14ac:dyDescent="0.2">
      <c r="B663" s="18"/>
      <c r="C663" s="1"/>
      <c r="D663" s="38" t="s">
        <v>62</v>
      </c>
      <c r="E663" s="32" t="s">
        <v>63</v>
      </c>
      <c r="F663" s="38"/>
      <c r="G663" s="42" t="s">
        <v>17</v>
      </c>
      <c r="H663" s="42" t="s">
        <v>18</v>
      </c>
      <c r="I663" s="42" t="s">
        <v>19</v>
      </c>
      <c r="J663" s="42" t="s">
        <v>64</v>
      </c>
      <c r="K663" s="42"/>
      <c r="L663" s="42" t="s">
        <v>17</v>
      </c>
      <c r="M663" s="42" t="s">
        <v>18</v>
      </c>
      <c r="N663" s="42" t="s">
        <v>19</v>
      </c>
      <c r="O663" s="42" t="s">
        <v>64</v>
      </c>
      <c r="P663" s="42"/>
      <c r="Q663" s="42"/>
      <c r="R663" s="244" t="s">
        <v>69</v>
      </c>
      <c r="S663" s="244" t="s">
        <v>70</v>
      </c>
      <c r="T663" s="248" t="s">
        <v>103</v>
      </c>
      <c r="U663" s="68"/>
      <c r="V663" s="248"/>
      <c r="W663" s="248"/>
      <c r="X663" s="248"/>
      <c r="Y663" s="3"/>
      <c r="Z663" s="22"/>
    </row>
    <row r="664" spans="2:26" ht="12" customHeight="1" x14ac:dyDescent="0.2">
      <c r="B664" s="18"/>
      <c r="C664" s="1">
        <v>1</v>
      </c>
      <c r="D664" s="170" t="str">
        <f>+D542</f>
        <v>A</v>
      </c>
      <c r="E664" s="171" t="str">
        <f>+E542</f>
        <v>PO5301</v>
      </c>
      <c r="F664" s="43"/>
      <c r="G664" s="171">
        <f>+G542</f>
        <v>2</v>
      </c>
      <c r="H664" s="171">
        <f>+H542</f>
        <v>0</v>
      </c>
      <c r="I664" s="171">
        <f>+I542</f>
        <v>0</v>
      </c>
      <c r="J664" s="62">
        <f>SUM(G664:I664)</f>
        <v>2</v>
      </c>
      <c r="K664" s="42"/>
      <c r="L664" s="171">
        <f>+L542</f>
        <v>0</v>
      </c>
      <c r="M664" s="171">
        <f>+M542</f>
        <v>0</v>
      </c>
      <c r="N664" s="171">
        <f>+N542</f>
        <v>0</v>
      </c>
      <c r="O664" s="62">
        <f>SUM(L664:N664)</f>
        <v>0</v>
      </c>
      <c r="P664" s="42"/>
      <c r="Q664" s="172" t="str">
        <f>+Q542</f>
        <v>ja</v>
      </c>
      <c r="R664" s="249">
        <f>IF(Q664="nee",0,(J664-O664)*(tab!$C$20*tab!$C$8+tab!$D$24))</f>
        <v>7871.3097699999998</v>
      </c>
      <c r="S664" s="249">
        <f>IF(AND(J664=0,O664=0),0,(G664-L664)*tab!$E$31+(H664-M664)*tab!$F$31+(I664-N664)*tab!$G$31)</f>
        <v>15916.761343999999</v>
      </c>
      <c r="T664" s="249">
        <f t="shared" ref="T664:T665" si="1294">IF(SUM(R664:S664)&lt;0,0,SUM(R664:S664))</f>
        <v>23788.071113999998</v>
      </c>
      <c r="U664" s="172" t="str">
        <f>+U542</f>
        <v>ja</v>
      </c>
      <c r="V664" s="249">
        <f>IF(U664="nee",0,(J664-O664)*(tab!$C$45))</f>
        <v>1118.46</v>
      </c>
      <c r="W664" s="249">
        <f>IF(AND(J664=0,O664=0),0,(G664-L664)*tab!$G$45+(H664-M664)*tab!$H$45+(I664-N664)*tab!$I$45)</f>
        <v>1568.8</v>
      </c>
      <c r="X664" s="249">
        <f>IF(SUM(V664:W664)&lt;0,0,SUM(V664:W664))</f>
        <v>2687.26</v>
      </c>
      <c r="Y664" s="3"/>
      <c r="Z664" s="22"/>
    </row>
    <row r="665" spans="2:26" ht="12" customHeight="1" x14ac:dyDescent="0.2">
      <c r="B665" s="18"/>
      <c r="C665" s="1">
        <v>2</v>
      </c>
      <c r="D665" s="170" t="str">
        <f t="shared" ref="D665:E665" si="1295">+D543</f>
        <v xml:space="preserve">B </v>
      </c>
      <c r="E665" s="171" t="str">
        <f t="shared" si="1295"/>
        <v>PO5302</v>
      </c>
      <c r="F665" s="43"/>
      <c r="G665" s="171">
        <f t="shared" ref="G665:I665" si="1296">+G543</f>
        <v>13</v>
      </c>
      <c r="H665" s="171">
        <f t="shared" si="1296"/>
        <v>0</v>
      </c>
      <c r="I665" s="171">
        <f t="shared" si="1296"/>
        <v>0</v>
      </c>
      <c r="J665" s="62">
        <f t="shared" ref="J665:J693" si="1297">SUM(G665:I665)</f>
        <v>13</v>
      </c>
      <c r="K665" s="42"/>
      <c r="L665" s="171">
        <f t="shared" ref="L665:N665" si="1298">+L543</f>
        <v>10</v>
      </c>
      <c r="M665" s="171">
        <f t="shared" si="1298"/>
        <v>0</v>
      </c>
      <c r="N665" s="171">
        <f t="shared" si="1298"/>
        <v>0</v>
      </c>
      <c r="O665" s="62">
        <f t="shared" ref="O665:O693" si="1299">SUM(L665:N665)</f>
        <v>10</v>
      </c>
      <c r="P665" s="42"/>
      <c r="Q665" s="172" t="str">
        <f t="shared" ref="Q665:Q692" si="1300">+Q543</f>
        <v>ja</v>
      </c>
      <c r="R665" s="249">
        <f>IF(Q665="nee",0,(J665-O665)*(tab!$C$20*tab!$C$8+tab!$D$24))</f>
        <v>11806.964655</v>
      </c>
      <c r="S665" s="249">
        <f>IF(AND(J665=0,O665=0),0,(G665-L665)*tab!$E$31+(H665-M665)*tab!$F$31+(I665-N665)*tab!$G$31)</f>
        <v>23875.142015999998</v>
      </c>
      <c r="T665" s="249">
        <f t="shared" si="1294"/>
        <v>35682.106671000001</v>
      </c>
      <c r="U665" s="172" t="str">
        <f t="shared" ref="U665:U692" si="1301">+U543</f>
        <v>ja</v>
      </c>
      <c r="V665" s="249">
        <f>IF(U665="nee",0,(J665-O665)*(tab!$C$45))</f>
        <v>1677.69</v>
      </c>
      <c r="W665" s="249">
        <f>IF(AND(J665=0,O665=0),0,(G665-L665)*tab!$G$45+(H665-M665)*tab!$H$45+(I665-N665)*tab!$I$45)</f>
        <v>2353.1999999999998</v>
      </c>
      <c r="X665" s="249">
        <f t="shared" ref="X665:X693" si="1302">IF(SUM(V665:W665)&lt;0,0,SUM(V665:W665))</f>
        <v>4030.89</v>
      </c>
      <c r="Y665" s="3"/>
      <c r="Z665" s="22"/>
    </row>
    <row r="666" spans="2:26" ht="12" customHeight="1" x14ac:dyDescent="0.2">
      <c r="B666" s="18"/>
      <c r="C666" s="1">
        <v>3</v>
      </c>
      <c r="D666" s="170" t="str">
        <f t="shared" ref="D666:E666" si="1303">+D544</f>
        <v>C</v>
      </c>
      <c r="E666" s="171" t="str">
        <f t="shared" si="1303"/>
        <v>PO5303</v>
      </c>
      <c r="F666" s="43"/>
      <c r="G666" s="171">
        <f t="shared" ref="G666:I666" si="1304">+G544</f>
        <v>0</v>
      </c>
      <c r="H666" s="171">
        <f t="shared" si="1304"/>
        <v>0</v>
      </c>
      <c r="I666" s="171">
        <f t="shared" si="1304"/>
        <v>0</v>
      </c>
      <c r="J666" s="62">
        <f t="shared" si="1297"/>
        <v>0</v>
      </c>
      <c r="K666" s="42"/>
      <c r="L666" s="171">
        <f t="shared" ref="L666:N666" si="1305">+L544</f>
        <v>0</v>
      </c>
      <c r="M666" s="171">
        <f t="shared" si="1305"/>
        <v>0</v>
      </c>
      <c r="N666" s="171">
        <f t="shared" si="1305"/>
        <v>0</v>
      </c>
      <c r="O666" s="62">
        <f t="shared" si="1299"/>
        <v>0</v>
      </c>
      <c r="P666" s="42"/>
      <c r="Q666" s="172" t="str">
        <f t="shared" si="1300"/>
        <v>ja</v>
      </c>
      <c r="R666" s="249">
        <f>IF(Q666="nee",0,(J666-O666)*(tab!$C$20*tab!$C$8+tab!$D$24))</f>
        <v>0</v>
      </c>
      <c r="S666" s="249">
        <f>IF(AND(J666=0,O666=0),0,(G666-L666)*tab!$E$31+(H666-M666)*tab!$F$31+(I666-N666)*tab!$G$31)</f>
        <v>0</v>
      </c>
      <c r="T666" s="249">
        <f>IF(SUM(R666:S666)&lt;0,0,SUM(R666:S666))</f>
        <v>0</v>
      </c>
      <c r="U666" s="172" t="str">
        <f t="shared" si="1301"/>
        <v>ja</v>
      </c>
      <c r="V666" s="249">
        <f>IF(U666="nee",0,(J666-O666)*(tab!$C$45))</f>
        <v>0</v>
      </c>
      <c r="W666" s="249">
        <f>IF(AND(J666=0,O666=0),0,(G666-L666)*tab!$G$45+(H666-M666)*tab!$H$45+(I666-N666)*tab!$I$45)</f>
        <v>0</v>
      </c>
      <c r="X666" s="249">
        <f t="shared" si="1302"/>
        <v>0</v>
      </c>
      <c r="Y666" s="3"/>
      <c r="Z666" s="22"/>
    </row>
    <row r="667" spans="2:26" ht="12" customHeight="1" x14ac:dyDescent="0.2">
      <c r="B667" s="18"/>
      <c r="C667" s="1">
        <v>4</v>
      </c>
      <c r="D667" s="170" t="str">
        <f t="shared" ref="D667:E667" si="1306">+D545</f>
        <v>D</v>
      </c>
      <c r="E667" s="171" t="str">
        <f t="shared" si="1306"/>
        <v>PO5304</v>
      </c>
      <c r="F667" s="43"/>
      <c r="G667" s="171">
        <f t="shared" ref="G667:I667" si="1307">+G545</f>
        <v>1</v>
      </c>
      <c r="H667" s="171">
        <f t="shared" si="1307"/>
        <v>0</v>
      </c>
      <c r="I667" s="171">
        <f t="shared" si="1307"/>
        <v>0</v>
      </c>
      <c r="J667" s="62">
        <f t="shared" si="1297"/>
        <v>1</v>
      </c>
      <c r="K667" s="42"/>
      <c r="L667" s="171">
        <f t="shared" ref="L667:N667" si="1308">+L545</f>
        <v>0</v>
      </c>
      <c r="M667" s="171">
        <f t="shared" si="1308"/>
        <v>0</v>
      </c>
      <c r="N667" s="171">
        <f t="shared" si="1308"/>
        <v>0</v>
      </c>
      <c r="O667" s="62">
        <f t="shared" si="1299"/>
        <v>0</v>
      </c>
      <c r="P667" s="42"/>
      <c r="Q667" s="172" t="str">
        <f t="shared" si="1300"/>
        <v>ja</v>
      </c>
      <c r="R667" s="249">
        <f>IF(Q667="nee",0,(J667-O667)*(tab!$C$20*tab!$C$8+tab!$D$24))</f>
        <v>3935.6548849999999</v>
      </c>
      <c r="S667" s="249">
        <f>IF(AND(J667=0,O667=0),0,(G667-L667)*tab!$E$31+(H667-M667)*tab!$F$31+(I667-N667)*tab!$G$31)</f>
        <v>7958.3806719999993</v>
      </c>
      <c r="T667" s="249">
        <f t="shared" ref="T667:T693" si="1309">IF(SUM(R667:S667)&lt;0,0,SUM(R667:S667))</f>
        <v>11894.035556999999</v>
      </c>
      <c r="U667" s="172" t="str">
        <f t="shared" si="1301"/>
        <v>ja</v>
      </c>
      <c r="V667" s="249">
        <f>IF(U667="nee",0,(J667-O667)*(tab!$C$45))</f>
        <v>559.23</v>
      </c>
      <c r="W667" s="249">
        <f>IF(AND(J667=0,O667=0),0,(G667-L667)*tab!$G$45+(H667-M667)*tab!$H$45+(I667-N667)*tab!$I$45)</f>
        <v>784.4</v>
      </c>
      <c r="X667" s="249">
        <f t="shared" si="1302"/>
        <v>1343.63</v>
      </c>
      <c r="Y667" s="3"/>
      <c r="Z667" s="22"/>
    </row>
    <row r="668" spans="2:26" ht="12" customHeight="1" x14ac:dyDescent="0.2">
      <c r="B668" s="18"/>
      <c r="C668" s="1">
        <v>5</v>
      </c>
      <c r="D668" s="170" t="str">
        <f t="shared" ref="D668:E668" si="1310">+D546</f>
        <v>E</v>
      </c>
      <c r="E668" s="171" t="str">
        <f t="shared" si="1310"/>
        <v>PO5501</v>
      </c>
      <c r="F668" s="43"/>
      <c r="G668" s="171">
        <f t="shared" ref="G668:I668" si="1311">+G546</f>
        <v>2</v>
      </c>
      <c r="H668" s="171">
        <f t="shared" si="1311"/>
        <v>0</v>
      </c>
      <c r="I668" s="171">
        <f t="shared" si="1311"/>
        <v>0</v>
      </c>
      <c r="J668" s="62">
        <f t="shared" si="1297"/>
        <v>2</v>
      </c>
      <c r="K668" s="42"/>
      <c r="L668" s="171">
        <f t="shared" ref="L668:N668" si="1312">+L546</f>
        <v>1</v>
      </c>
      <c r="M668" s="171">
        <f t="shared" si="1312"/>
        <v>0</v>
      </c>
      <c r="N668" s="171">
        <f t="shared" si="1312"/>
        <v>0</v>
      </c>
      <c r="O668" s="62">
        <f t="shared" si="1299"/>
        <v>1</v>
      </c>
      <c r="P668" s="42"/>
      <c r="Q668" s="172" t="str">
        <f t="shared" si="1300"/>
        <v>ja</v>
      </c>
      <c r="R668" s="249">
        <f>IF(Q668="nee",0,(J668-O668)*(tab!$C$20*tab!$C$8+tab!$D$24))</f>
        <v>3935.6548849999999</v>
      </c>
      <c r="S668" s="249">
        <f>IF(AND(J668=0,O668=0),0,(G668-L668)*tab!$E$31+(H668-M668)*tab!$F$31+(I668-N668)*tab!$G$31)</f>
        <v>7958.3806719999993</v>
      </c>
      <c r="T668" s="249">
        <f t="shared" si="1309"/>
        <v>11894.035556999999</v>
      </c>
      <c r="U668" s="172" t="str">
        <f t="shared" si="1301"/>
        <v>ja</v>
      </c>
      <c r="V668" s="249">
        <f>IF(U668="nee",0,(J668-O668)*(tab!$C$45))</f>
        <v>559.23</v>
      </c>
      <c r="W668" s="249">
        <f>IF(AND(J668=0,O668=0),0,(G668-L668)*tab!$G$45+(H668-M668)*tab!$H$45+(I668-N668)*tab!$I$45)</f>
        <v>784.4</v>
      </c>
      <c r="X668" s="249">
        <f t="shared" si="1302"/>
        <v>1343.63</v>
      </c>
      <c r="Y668" s="3"/>
      <c r="Z668" s="22"/>
    </row>
    <row r="669" spans="2:26" ht="12" customHeight="1" x14ac:dyDescent="0.2">
      <c r="B669" s="18"/>
      <c r="C669" s="1">
        <v>6</v>
      </c>
      <c r="D669" s="170" t="str">
        <f t="shared" ref="D669:E669" si="1313">+D547</f>
        <v>F</v>
      </c>
      <c r="E669" s="171" t="str">
        <f t="shared" si="1313"/>
        <v>PO5707</v>
      </c>
      <c r="F669" s="43"/>
      <c r="G669" s="171">
        <f t="shared" ref="G669:I669" si="1314">+G547</f>
        <v>0</v>
      </c>
      <c r="H669" s="171">
        <f t="shared" si="1314"/>
        <v>0</v>
      </c>
      <c r="I669" s="171">
        <f t="shared" si="1314"/>
        <v>0</v>
      </c>
      <c r="J669" s="62">
        <f t="shared" si="1297"/>
        <v>0</v>
      </c>
      <c r="K669" s="42"/>
      <c r="L669" s="171">
        <f t="shared" ref="L669:N669" si="1315">+L547</f>
        <v>0</v>
      </c>
      <c r="M669" s="171">
        <f t="shared" si="1315"/>
        <v>0</v>
      </c>
      <c r="N669" s="171">
        <f t="shared" si="1315"/>
        <v>0</v>
      </c>
      <c r="O669" s="62">
        <f t="shared" si="1299"/>
        <v>0</v>
      </c>
      <c r="P669" s="42"/>
      <c r="Q669" s="172" t="str">
        <f t="shared" si="1300"/>
        <v>ja</v>
      </c>
      <c r="R669" s="249">
        <f>IF(Q669="nee",0,(J669-O669)*(tab!$C$20*tab!$C$8+tab!$D$24))</f>
        <v>0</v>
      </c>
      <c r="S669" s="249">
        <f>IF(AND(J669=0,O669=0),0,(G669-L669)*tab!$E$31+(H669-M669)*tab!$F$31+(I669-N669)*tab!$G$31)</f>
        <v>0</v>
      </c>
      <c r="T669" s="249">
        <f t="shared" si="1309"/>
        <v>0</v>
      </c>
      <c r="U669" s="172" t="str">
        <f t="shared" si="1301"/>
        <v>ja</v>
      </c>
      <c r="V669" s="249">
        <f>IF(U669="nee",0,(J669-O669)*(tab!$C$45))</f>
        <v>0</v>
      </c>
      <c r="W669" s="249">
        <f>IF(AND(J669=0,O669=0),0,(G669-L669)*tab!$G$45+(H669-M669)*tab!$H$45+(I669-N669)*tab!$I$45)</f>
        <v>0</v>
      </c>
      <c r="X669" s="249">
        <f t="shared" si="1302"/>
        <v>0</v>
      </c>
      <c r="Y669" s="3"/>
      <c r="Z669" s="22"/>
    </row>
    <row r="670" spans="2:26" ht="12" customHeight="1" x14ac:dyDescent="0.2">
      <c r="B670" s="18"/>
      <c r="C670" s="1">
        <v>7</v>
      </c>
      <c r="D670" s="170">
        <f t="shared" ref="D670:E670" si="1316">+D548</f>
        <v>0</v>
      </c>
      <c r="E670" s="171">
        <f t="shared" si="1316"/>
        <v>0</v>
      </c>
      <c r="F670" s="43"/>
      <c r="G670" s="171">
        <f t="shared" ref="G670:I670" si="1317">+G548</f>
        <v>0</v>
      </c>
      <c r="H670" s="171">
        <f t="shared" si="1317"/>
        <v>0</v>
      </c>
      <c r="I670" s="171">
        <f t="shared" si="1317"/>
        <v>0</v>
      </c>
      <c r="J670" s="62">
        <f t="shared" si="1297"/>
        <v>0</v>
      </c>
      <c r="K670" s="42"/>
      <c r="L670" s="171">
        <f t="shared" ref="L670:N670" si="1318">+L548</f>
        <v>0</v>
      </c>
      <c r="M670" s="171">
        <f t="shared" si="1318"/>
        <v>0</v>
      </c>
      <c r="N670" s="171">
        <f t="shared" si="1318"/>
        <v>0</v>
      </c>
      <c r="O670" s="62">
        <f t="shared" si="1299"/>
        <v>0</v>
      </c>
      <c r="P670" s="42"/>
      <c r="Q670" s="172" t="str">
        <f t="shared" si="1300"/>
        <v>ja</v>
      </c>
      <c r="R670" s="249">
        <f>IF(Q670="nee",0,(J670-O670)*(tab!$C$20*tab!$C$8+tab!$D$24))</f>
        <v>0</v>
      </c>
      <c r="S670" s="249">
        <f>IF(AND(J670=0,O670=0),0,(G670-L670)*tab!$E$31+(H670-M670)*tab!$F$31+(I670-N670)*tab!$G$31)</f>
        <v>0</v>
      </c>
      <c r="T670" s="249">
        <f t="shared" si="1309"/>
        <v>0</v>
      </c>
      <c r="U670" s="172" t="str">
        <f t="shared" si="1301"/>
        <v>ja</v>
      </c>
      <c r="V670" s="249">
        <f>IF(U670="nee",0,(J670-O670)*(tab!$C$45))</f>
        <v>0</v>
      </c>
      <c r="W670" s="249">
        <f>IF(AND(J670=0,O670=0),0,(G670-L670)*tab!$G$45+(H670-M670)*tab!$H$45+(I670-N670)*tab!$I$45)</f>
        <v>0</v>
      </c>
      <c r="X670" s="249">
        <f t="shared" si="1302"/>
        <v>0</v>
      </c>
      <c r="Y670" s="3"/>
      <c r="Z670" s="22"/>
    </row>
    <row r="671" spans="2:26" ht="12" customHeight="1" x14ac:dyDescent="0.2">
      <c r="B671" s="18"/>
      <c r="C671" s="1">
        <v>8</v>
      </c>
      <c r="D671" s="170">
        <f t="shared" ref="D671:E671" si="1319">+D549</f>
        <v>0</v>
      </c>
      <c r="E671" s="171">
        <f t="shared" si="1319"/>
        <v>0</v>
      </c>
      <c r="F671" s="43"/>
      <c r="G671" s="171">
        <f t="shared" ref="G671:I671" si="1320">+G549</f>
        <v>0</v>
      </c>
      <c r="H671" s="171">
        <f t="shared" si="1320"/>
        <v>0</v>
      </c>
      <c r="I671" s="171">
        <f t="shared" si="1320"/>
        <v>0</v>
      </c>
      <c r="J671" s="62">
        <f t="shared" si="1297"/>
        <v>0</v>
      </c>
      <c r="K671" s="42"/>
      <c r="L671" s="171">
        <f t="shared" ref="L671:N671" si="1321">+L549</f>
        <v>0</v>
      </c>
      <c r="M671" s="171">
        <f t="shared" si="1321"/>
        <v>0</v>
      </c>
      <c r="N671" s="171">
        <f t="shared" si="1321"/>
        <v>0</v>
      </c>
      <c r="O671" s="62">
        <f t="shared" si="1299"/>
        <v>0</v>
      </c>
      <c r="P671" s="42"/>
      <c r="Q671" s="172" t="str">
        <f t="shared" si="1300"/>
        <v>ja</v>
      </c>
      <c r="R671" s="249">
        <f>IF(Q671="nee",0,(J671-O671)*(tab!$C$20*tab!$C$8+tab!$D$24))</f>
        <v>0</v>
      </c>
      <c r="S671" s="249">
        <f>IF(AND(J671=0,O671=0),0,(G671-L671)*tab!$E$31+(H671-M671)*tab!$F$31+(I671-N671)*tab!$G$31)</f>
        <v>0</v>
      </c>
      <c r="T671" s="249">
        <f t="shared" si="1309"/>
        <v>0</v>
      </c>
      <c r="U671" s="172" t="str">
        <f t="shared" si="1301"/>
        <v>ja</v>
      </c>
      <c r="V671" s="249">
        <f>IF(U671="nee",0,(J671-O671)*(tab!$C$45))</f>
        <v>0</v>
      </c>
      <c r="W671" s="249">
        <f>IF(AND(J671=0,O671=0),0,(G671-L671)*tab!$G$45+(H671-M671)*tab!$H$45+(I671-N671)*tab!$I$45)</f>
        <v>0</v>
      </c>
      <c r="X671" s="249">
        <f t="shared" si="1302"/>
        <v>0</v>
      </c>
      <c r="Y671" s="3"/>
      <c r="Z671" s="22"/>
    </row>
    <row r="672" spans="2:26" ht="12" customHeight="1" x14ac:dyDescent="0.2">
      <c r="B672" s="18"/>
      <c r="C672" s="1">
        <v>9</v>
      </c>
      <c r="D672" s="170">
        <f t="shared" ref="D672:E672" si="1322">+D550</f>
        <v>0</v>
      </c>
      <c r="E672" s="171">
        <f t="shared" si="1322"/>
        <v>0</v>
      </c>
      <c r="F672" s="43"/>
      <c r="G672" s="171">
        <f t="shared" ref="G672:I672" si="1323">+G550</f>
        <v>0</v>
      </c>
      <c r="H672" s="171">
        <f t="shared" si="1323"/>
        <v>0</v>
      </c>
      <c r="I672" s="171">
        <f t="shared" si="1323"/>
        <v>0</v>
      </c>
      <c r="J672" s="62">
        <f t="shared" si="1297"/>
        <v>0</v>
      </c>
      <c r="K672" s="42"/>
      <c r="L672" s="171">
        <f t="shared" ref="L672:N672" si="1324">+L550</f>
        <v>0</v>
      </c>
      <c r="M672" s="171">
        <f t="shared" si="1324"/>
        <v>0</v>
      </c>
      <c r="N672" s="171">
        <f t="shared" si="1324"/>
        <v>0</v>
      </c>
      <c r="O672" s="62">
        <f t="shared" si="1299"/>
        <v>0</v>
      </c>
      <c r="P672" s="42"/>
      <c r="Q672" s="172" t="str">
        <f t="shared" si="1300"/>
        <v>ja</v>
      </c>
      <c r="R672" s="249">
        <f>IF(Q672="nee",0,(J672-O672)*(tab!$C$20*tab!$C$8+tab!$D$24))</f>
        <v>0</v>
      </c>
      <c r="S672" s="249">
        <f>IF(AND(J672=0,O672=0),0,(G672-L672)*tab!$E$31+(H672-M672)*tab!$F$31+(I672-N672)*tab!$G$31)</f>
        <v>0</v>
      </c>
      <c r="T672" s="249">
        <f t="shared" si="1309"/>
        <v>0</v>
      </c>
      <c r="U672" s="172" t="str">
        <f t="shared" si="1301"/>
        <v>ja</v>
      </c>
      <c r="V672" s="249">
        <f>IF(U672="nee",0,(J672-O672)*(tab!$C$45))</f>
        <v>0</v>
      </c>
      <c r="W672" s="249">
        <f>IF(AND(J672=0,O672=0),0,(G672-L672)*tab!$G$45+(H672-M672)*tab!$H$45+(I672-N672)*tab!$I$45)</f>
        <v>0</v>
      </c>
      <c r="X672" s="249">
        <f t="shared" si="1302"/>
        <v>0</v>
      </c>
      <c r="Y672" s="3"/>
      <c r="Z672" s="22"/>
    </row>
    <row r="673" spans="2:26" ht="12" customHeight="1" x14ac:dyDescent="0.2">
      <c r="B673" s="18"/>
      <c r="C673" s="1">
        <v>10</v>
      </c>
      <c r="D673" s="170">
        <f t="shared" ref="D673:E673" si="1325">+D551</f>
        <v>0</v>
      </c>
      <c r="E673" s="171">
        <f t="shared" si="1325"/>
        <v>0</v>
      </c>
      <c r="F673" s="43"/>
      <c r="G673" s="171">
        <f t="shared" ref="G673:I673" si="1326">+G551</f>
        <v>0</v>
      </c>
      <c r="H673" s="171">
        <f t="shared" si="1326"/>
        <v>0</v>
      </c>
      <c r="I673" s="171">
        <f t="shared" si="1326"/>
        <v>0</v>
      </c>
      <c r="J673" s="62">
        <f t="shared" si="1297"/>
        <v>0</v>
      </c>
      <c r="K673" s="42"/>
      <c r="L673" s="171">
        <f t="shared" ref="L673:N673" si="1327">+L551</f>
        <v>0</v>
      </c>
      <c r="M673" s="171">
        <f t="shared" si="1327"/>
        <v>0</v>
      </c>
      <c r="N673" s="171">
        <f t="shared" si="1327"/>
        <v>0</v>
      </c>
      <c r="O673" s="62">
        <f t="shared" si="1299"/>
        <v>0</v>
      </c>
      <c r="P673" s="42"/>
      <c r="Q673" s="172" t="str">
        <f t="shared" si="1300"/>
        <v>ja</v>
      </c>
      <c r="R673" s="249">
        <f>IF(Q673="nee",0,(J673-O673)*(tab!$C$20*tab!$C$8+tab!$D$24))</f>
        <v>0</v>
      </c>
      <c r="S673" s="249">
        <f>IF(AND(J673=0,O673=0),0,(G673-L673)*tab!$E$31+(H673-M673)*tab!$F$31+(I673-N673)*tab!$G$31)</f>
        <v>0</v>
      </c>
      <c r="T673" s="249">
        <f t="shared" si="1309"/>
        <v>0</v>
      </c>
      <c r="U673" s="172" t="str">
        <f t="shared" si="1301"/>
        <v>ja</v>
      </c>
      <c r="V673" s="249">
        <f>IF(U673="nee",0,(J673-O673)*(tab!$C$45))</f>
        <v>0</v>
      </c>
      <c r="W673" s="249">
        <f>IF(AND(J673=0,O673=0),0,(G673-L673)*tab!$G$45+(H673-M673)*tab!$H$45+(I673-N673)*tab!$I$45)</f>
        <v>0</v>
      </c>
      <c r="X673" s="249">
        <f t="shared" si="1302"/>
        <v>0</v>
      </c>
      <c r="Y673" s="3"/>
      <c r="Z673" s="22"/>
    </row>
    <row r="674" spans="2:26" ht="12" customHeight="1" x14ac:dyDescent="0.2">
      <c r="B674" s="18"/>
      <c r="C674" s="1">
        <v>11</v>
      </c>
      <c r="D674" s="170">
        <f t="shared" ref="D674:E674" si="1328">+D552</f>
        <v>0</v>
      </c>
      <c r="E674" s="171">
        <f t="shared" si="1328"/>
        <v>0</v>
      </c>
      <c r="F674" s="43"/>
      <c r="G674" s="171">
        <f t="shared" ref="G674:I674" si="1329">+G552</f>
        <v>0</v>
      </c>
      <c r="H674" s="171">
        <f t="shared" si="1329"/>
        <v>0</v>
      </c>
      <c r="I674" s="171">
        <f t="shared" si="1329"/>
        <v>0</v>
      </c>
      <c r="J674" s="62">
        <f t="shared" si="1297"/>
        <v>0</v>
      </c>
      <c r="K674" s="42"/>
      <c r="L674" s="171">
        <f t="shared" ref="L674:N674" si="1330">+L552</f>
        <v>0</v>
      </c>
      <c r="M674" s="171">
        <f t="shared" si="1330"/>
        <v>0</v>
      </c>
      <c r="N674" s="171">
        <f t="shared" si="1330"/>
        <v>0</v>
      </c>
      <c r="O674" s="62">
        <f t="shared" si="1299"/>
        <v>0</v>
      </c>
      <c r="P674" s="42"/>
      <c r="Q674" s="172" t="str">
        <f t="shared" si="1300"/>
        <v>ja</v>
      </c>
      <c r="R674" s="249">
        <f>IF(Q674="nee",0,(J674-O674)*(tab!$C$20*tab!$C$8+tab!$D$24))</f>
        <v>0</v>
      </c>
      <c r="S674" s="249">
        <f>IF(AND(J674=0,O674=0),0,(G674-L674)*tab!$E$31+(H674-M674)*tab!$F$31+(I674-N674)*tab!$G$31)</f>
        <v>0</v>
      </c>
      <c r="T674" s="249">
        <f t="shared" si="1309"/>
        <v>0</v>
      </c>
      <c r="U674" s="172" t="str">
        <f t="shared" si="1301"/>
        <v>ja</v>
      </c>
      <c r="V674" s="249">
        <f>IF(U674="nee",0,(J674-O674)*(tab!$C$45))</f>
        <v>0</v>
      </c>
      <c r="W674" s="249">
        <f>IF(AND(J674=0,O674=0),0,(G674-L674)*tab!$G$45+(H674-M674)*tab!$H$45+(I674-N674)*tab!$I$45)</f>
        <v>0</v>
      </c>
      <c r="X674" s="249">
        <f t="shared" si="1302"/>
        <v>0</v>
      </c>
      <c r="Y674" s="3"/>
      <c r="Z674" s="22"/>
    </row>
    <row r="675" spans="2:26" ht="12" customHeight="1" x14ac:dyDescent="0.2">
      <c r="B675" s="18"/>
      <c r="C675" s="1">
        <v>12</v>
      </c>
      <c r="D675" s="170">
        <f t="shared" ref="D675:E675" si="1331">+D553</f>
        <v>0</v>
      </c>
      <c r="E675" s="171">
        <f t="shared" si="1331"/>
        <v>0</v>
      </c>
      <c r="F675" s="43"/>
      <c r="G675" s="171">
        <f t="shared" ref="G675:I675" si="1332">+G553</f>
        <v>0</v>
      </c>
      <c r="H675" s="171">
        <f t="shared" si="1332"/>
        <v>0</v>
      </c>
      <c r="I675" s="171">
        <f t="shared" si="1332"/>
        <v>0</v>
      </c>
      <c r="J675" s="62">
        <f t="shared" si="1297"/>
        <v>0</v>
      </c>
      <c r="K675" s="42"/>
      <c r="L675" s="171">
        <f t="shared" ref="L675:N675" si="1333">+L553</f>
        <v>0</v>
      </c>
      <c r="M675" s="171">
        <f t="shared" si="1333"/>
        <v>0</v>
      </c>
      <c r="N675" s="171">
        <f t="shared" si="1333"/>
        <v>0</v>
      </c>
      <c r="O675" s="62">
        <f t="shared" si="1299"/>
        <v>0</v>
      </c>
      <c r="P675" s="42"/>
      <c r="Q675" s="172" t="str">
        <f t="shared" si="1300"/>
        <v>ja</v>
      </c>
      <c r="R675" s="249">
        <f>IF(Q675="nee",0,(J675-O675)*(tab!$C$20*tab!$C$8+tab!$D$24))</f>
        <v>0</v>
      </c>
      <c r="S675" s="249">
        <f>IF(AND(J675=0,O675=0),0,(G675-L675)*tab!$E$31+(H675-M675)*tab!$F$31+(I675-N675)*tab!$G$31)</f>
        <v>0</v>
      </c>
      <c r="T675" s="249">
        <f t="shared" si="1309"/>
        <v>0</v>
      </c>
      <c r="U675" s="172" t="str">
        <f t="shared" si="1301"/>
        <v>ja</v>
      </c>
      <c r="V675" s="249">
        <f>IF(U675="nee",0,(J675-O675)*(tab!$C$45))</f>
        <v>0</v>
      </c>
      <c r="W675" s="249">
        <f>IF(AND(J675=0,O675=0),0,(G675-L675)*tab!$G$45+(H675-M675)*tab!$H$45+(I675-N675)*tab!$I$45)</f>
        <v>0</v>
      </c>
      <c r="X675" s="249">
        <f t="shared" si="1302"/>
        <v>0</v>
      </c>
      <c r="Y675" s="3"/>
      <c r="Z675" s="22"/>
    </row>
    <row r="676" spans="2:26" ht="12" customHeight="1" x14ac:dyDescent="0.2">
      <c r="B676" s="18"/>
      <c r="C676" s="1">
        <v>13</v>
      </c>
      <c r="D676" s="170">
        <f t="shared" ref="D676:E676" si="1334">+D554</f>
        <v>0</v>
      </c>
      <c r="E676" s="171">
        <f t="shared" si="1334"/>
        <v>0</v>
      </c>
      <c r="F676" s="43"/>
      <c r="G676" s="171">
        <f t="shared" ref="G676:I676" si="1335">+G554</f>
        <v>0</v>
      </c>
      <c r="H676" s="171">
        <f t="shared" si="1335"/>
        <v>0</v>
      </c>
      <c r="I676" s="171">
        <f t="shared" si="1335"/>
        <v>0</v>
      </c>
      <c r="J676" s="62">
        <f t="shared" si="1297"/>
        <v>0</v>
      </c>
      <c r="K676" s="42"/>
      <c r="L676" s="171">
        <f t="shared" ref="L676:N676" si="1336">+L554</f>
        <v>0</v>
      </c>
      <c r="M676" s="171">
        <f t="shared" si="1336"/>
        <v>0</v>
      </c>
      <c r="N676" s="171">
        <f t="shared" si="1336"/>
        <v>0</v>
      </c>
      <c r="O676" s="62">
        <f t="shared" si="1299"/>
        <v>0</v>
      </c>
      <c r="P676" s="42"/>
      <c r="Q676" s="172" t="str">
        <f t="shared" si="1300"/>
        <v>ja</v>
      </c>
      <c r="R676" s="249">
        <f>IF(Q676="nee",0,(J676-O676)*(tab!$C$20*tab!$C$8+tab!$D$24))</f>
        <v>0</v>
      </c>
      <c r="S676" s="249">
        <f>IF(AND(J676=0,O676=0),0,(G676-L676)*tab!$E$31+(H676-M676)*tab!$F$31+(I676-N676)*tab!$G$31)</f>
        <v>0</v>
      </c>
      <c r="T676" s="249">
        <f t="shared" si="1309"/>
        <v>0</v>
      </c>
      <c r="U676" s="172" t="str">
        <f t="shared" si="1301"/>
        <v>ja</v>
      </c>
      <c r="V676" s="249">
        <f>IF(U676="nee",0,(J676-O676)*(tab!$C$45))</f>
        <v>0</v>
      </c>
      <c r="W676" s="249">
        <f>IF(AND(J676=0,O676=0),0,(G676-L676)*tab!$G$45+(H676-M676)*tab!$H$45+(I676-N676)*tab!$I$45)</f>
        <v>0</v>
      </c>
      <c r="X676" s="249">
        <f t="shared" si="1302"/>
        <v>0</v>
      </c>
      <c r="Y676" s="3"/>
      <c r="Z676" s="22"/>
    </row>
    <row r="677" spans="2:26" ht="12" customHeight="1" x14ac:dyDescent="0.2">
      <c r="B677" s="18"/>
      <c r="C677" s="1">
        <v>14</v>
      </c>
      <c r="D677" s="170">
        <f t="shared" ref="D677:E677" si="1337">+D555</f>
        <v>0</v>
      </c>
      <c r="E677" s="171">
        <f t="shared" si="1337"/>
        <v>0</v>
      </c>
      <c r="F677" s="43"/>
      <c r="G677" s="171">
        <f t="shared" ref="G677:I677" si="1338">+G555</f>
        <v>0</v>
      </c>
      <c r="H677" s="171">
        <f t="shared" si="1338"/>
        <v>0</v>
      </c>
      <c r="I677" s="171">
        <f t="shared" si="1338"/>
        <v>0</v>
      </c>
      <c r="J677" s="62">
        <f t="shared" si="1297"/>
        <v>0</v>
      </c>
      <c r="K677" s="42"/>
      <c r="L677" s="171">
        <f t="shared" ref="L677:N677" si="1339">+L555</f>
        <v>0</v>
      </c>
      <c r="M677" s="171">
        <f t="shared" si="1339"/>
        <v>0</v>
      </c>
      <c r="N677" s="171">
        <f t="shared" si="1339"/>
        <v>0</v>
      </c>
      <c r="O677" s="62">
        <f t="shared" si="1299"/>
        <v>0</v>
      </c>
      <c r="P677" s="42"/>
      <c r="Q677" s="172" t="str">
        <f t="shared" si="1300"/>
        <v>ja</v>
      </c>
      <c r="R677" s="249">
        <f>IF(Q677="nee",0,(J677-O677)*(tab!$C$20*tab!$C$8+tab!$D$24))</f>
        <v>0</v>
      </c>
      <c r="S677" s="249">
        <f>IF(AND(J677=0,O677=0),0,(G677-L677)*tab!$E$31+(H677-M677)*tab!$F$31+(I677-N677)*tab!$G$31)</f>
        <v>0</v>
      </c>
      <c r="T677" s="249">
        <f t="shared" si="1309"/>
        <v>0</v>
      </c>
      <c r="U677" s="172" t="str">
        <f t="shared" si="1301"/>
        <v>ja</v>
      </c>
      <c r="V677" s="249">
        <f>IF(U677="nee",0,(J677-O677)*(tab!$C$45))</f>
        <v>0</v>
      </c>
      <c r="W677" s="249">
        <f>IF(AND(J677=0,O677=0),0,(G677-L677)*tab!$G$45+(H677-M677)*tab!$H$45+(I677-N677)*tab!$I$45)</f>
        <v>0</v>
      </c>
      <c r="X677" s="249">
        <f t="shared" si="1302"/>
        <v>0</v>
      </c>
      <c r="Y677" s="3"/>
      <c r="Z677" s="22"/>
    </row>
    <row r="678" spans="2:26" ht="12" customHeight="1" x14ac:dyDescent="0.2">
      <c r="B678" s="18"/>
      <c r="C678" s="1">
        <v>15</v>
      </c>
      <c r="D678" s="170">
        <f t="shared" ref="D678:E678" si="1340">+D556</f>
        <v>0</v>
      </c>
      <c r="E678" s="171">
        <f t="shared" si="1340"/>
        <v>0</v>
      </c>
      <c r="F678" s="43"/>
      <c r="G678" s="171">
        <f t="shared" ref="G678:I678" si="1341">+G556</f>
        <v>0</v>
      </c>
      <c r="H678" s="171">
        <f t="shared" si="1341"/>
        <v>0</v>
      </c>
      <c r="I678" s="171">
        <f t="shared" si="1341"/>
        <v>0</v>
      </c>
      <c r="J678" s="62">
        <f t="shared" si="1297"/>
        <v>0</v>
      </c>
      <c r="K678" s="42"/>
      <c r="L678" s="171">
        <f t="shared" ref="L678:N678" si="1342">+L556</f>
        <v>0</v>
      </c>
      <c r="M678" s="171">
        <f t="shared" si="1342"/>
        <v>0</v>
      </c>
      <c r="N678" s="171">
        <f t="shared" si="1342"/>
        <v>0</v>
      </c>
      <c r="O678" s="62">
        <f t="shared" si="1299"/>
        <v>0</v>
      </c>
      <c r="P678" s="42"/>
      <c r="Q678" s="172" t="str">
        <f t="shared" si="1300"/>
        <v>ja</v>
      </c>
      <c r="R678" s="249">
        <f>IF(Q678="nee",0,(J678-O678)*(tab!$C$20*tab!$C$8+tab!$D$24))</f>
        <v>0</v>
      </c>
      <c r="S678" s="249">
        <f>IF(AND(J678=0,O678=0),0,(G678-L678)*tab!$E$31+(H678-M678)*tab!$F$31+(I678-N678)*tab!$G$31)</f>
        <v>0</v>
      </c>
      <c r="T678" s="249">
        <f t="shared" si="1309"/>
        <v>0</v>
      </c>
      <c r="U678" s="172" t="str">
        <f t="shared" si="1301"/>
        <v>ja</v>
      </c>
      <c r="V678" s="249">
        <f>IF(U678="nee",0,(J678-O678)*(tab!$C$45))</f>
        <v>0</v>
      </c>
      <c r="W678" s="249">
        <f>IF(AND(J678=0,O678=0),0,(G678-L678)*tab!$G$45+(H678-M678)*tab!$H$45+(I678-N678)*tab!$I$45)</f>
        <v>0</v>
      </c>
      <c r="X678" s="249">
        <f t="shared" si="1302"/>
        <v>0</v>
      </c>
      <c r="Y678" s="3"/>
      <c r="Z678" s="22"/>
    </row>
    <row r="679" spans="2:26" ht="12" customHeight="1" x14ac:dyDescent="0.2">
      <c r="B679" s="18"/>
      <c r="C679" s="1">
        <v>16</v>
      </c>
      <c r="D679" s="170">
        <f t="shared" ref="D679:E679" si="1343">+D557</f>
        <v>0</v>
      </c>
      <c r="E679" s="171">
        <f t="shared" si="1343"/>
        <v>0</v>
      </c>
      <c r="F679" s="43"/>
      <c r="G679" s="171">
        <f t="shared" ref="G679:I679" si="1344">+G557</f>
        <v>0</v>
      </c>
      <c r="H679" s="171">
        <f t="shared" si="1344"/>
        <v>0</v>
      </c>
      <c r="I679" s="171">
        <f t="shared" si="1344"/>
        <v>0</v>
      </c>
      <c r="J679" s="62">
        <f t="shared" si="1297"/>
        <v>0</v>
      </c>
      <c r="K679" s="42"/>
      <c r="L679" s="171">
        <f t="shared" ref="L679:N679" si="1345">+L557</f>
        <v>0</v>
      </c>
      <c r="M679" s="171">
        <f t="shared" si="1345"/>
        <v>0</v>
      </c>
      <c r="N679" s="171">
        <f t="shared" si="1345"/>
        <v>0</v>
      </c>
      <c r="O679" s="62">
        <f t="shared" si="1299"/>
        <v>0</v>
      </c>
      <c r="P679" s="42"/>
      <c r="Q679" s="172" t="str">
        <f t="shared" si="1300"/>
        <v>ja</v>
      </c>
      <c r="R679" s="249">
        <f>IF(Q679="nee",0,(J679-O679)*(tab!$C$20*tab!$C$8+tab!$D$24))</f>
        <v>0</v>
      </c>
      <c r="S679" s="249">
        <f>IF(AND(J679=0,O679=0),0,(G679-L679)*tab!$E$31+(H679-M679)*tab!$F$31+(I679-N679)*tab!$G$31)</f>
        <v>0</v>
      </c>
      <c r="T679" s="249">
        <f t="shared" si="1309"/>
        <v>0</v>
      </c>
      <c r="U679" s="172" t="str">
        <f t="shared" si="1301"/>
        <v>ja</v>
      </c>
      <c r="V679" s="249">
        <f>IF(U679="nee",0,(J679-O679)*(tab!$C$45))</f>
        <v>0</v>
      </c>
      <c r="W679" s="249">
        <f>IF(AND(J679=0,O679=0),0,(G679-L679)*tab!$G$45+(H679-M679)*tab!$H$45+(I679-N679)*tab!$I$45)</f>
        <v>0</v>
      </c>
      <c r="X679" s="249">
        <f t="shared" si="1302"/>
        <v>0</v>
      </c>
      <c r="Y679" s="3"/>
      <c r="Z679" s="22"/>
    </row>
    <row r="680" spans="2:26" ht="12" customHeight="1" x14ac:dyDescent="0.2">
      <c r="B680" s="18"/>
      <c r="C680" s="1">
        <v>17</v>
      </c>
      <c r="D680" s="170">
        <f t="shared" ref="D680:E680" si="1346">+D558</f>
        <v>0</v>
      </c>
      <c r="E680" s="171">
        <f t="shared" si="1346"/>
        <v>0</v>
      </c>
      <c r="F680" s="43"/>
      <c r="G680" s="171">
        <f t="shared" ref="G680:I680" si="1347">+G558</f>
        <v>0</v>
      </c>
      <c r="H680" s="171">
        <f t="shared" si="1347"/>
        <v>0</v>
      </c>
      <c r="I680" s="171">
        <f t="shared" si="1347"/>
        <v>0</v>
      </c>
      <c r="J680" s="62">
        <f t="shared" si="1297"/>
        <v>0</v>
      </c>
      <c r="K680" s="42"/>
      <c r="L680" s="171">
        <f t="shared" ref="L680:N680" si="1348">+L558</f>
        <v>0</v>
      </c>
      <c r="M680" s="171">
        <f t="shared" si="1348"/>
        <v>0</v>
      </c>
      <c r="N680" s="171">
        <f t="shared" si="1348"/>
        <v>0</v>
      </c>
      <c r="O680" s="62">
        <f t="shared" si="1299"/>
        <v>0</v>
      </c>
      <c r="P680" s="42"/>
      <c r="Q680" s="172" t="str">
        <f t="shared" si="1300"/>
        <v>ja</v>
      </c>
      <c r="R680" s="249">
        <f>IF(Q680="nee",0,(J680-O680)*(tab!$C$20*tab!$C$8+tab!$D$24))</f>
        <v>0</v>
      </c>
      <c r="S680" s="249">
        <f>IF(AND(J680=0,O680=0),0,(G680-L680)*tab!$E$31+(H680-M680)*tab!$F$31+(I680-N680)*tab!$G$31)</f>
        <v>0</v>
      </c>
      <c r="T680" s="249">
        <f t="shared" si="1309"/>
        <v>0</v>
      </c>
      <c r="U680" s="172" t="str">
        <f t="shared" si="1301"/>
        <v>ja</v>
      </c>
      <c r="V680" s="249">
        <f>IF(U680="nee",0,(J680-O680)*(tab!$C$45))</f>
        <v>0</v>
      </c>
      <c r="W680" s="249">
        <f>IF(AND(J680=0,O680=0),0,(G680-L680)*tab!$G$45+(H680-M680)*tab!$H$45+(I680-N680)*tab!$I$45)</f>
        <v>0</v>
      </c>
      <c r="X680" s="249">
        <f t="shared" si="1302"/>
        <v>0</v>
      </c>
      <c r="Y680" s="3"/>
      <c r="Z680" s="22"/>
    </row>
    <row r="681" spans="2:26" ht="12" customHeight="1" x14ac:dyDescent="0.2">
      <c r="B681" s="18"/>
      <c r="C681" s="1">
        <v>18</v>
      </c>
      <c r="D681" s="170">
        <f t="shared" ref="D681:E681" si="1349">+D559</f>
        <v>0</v>
      </c>
      <c r="E681" s="171">
        <f t="shared" si="1349"/>
        <v>0</v>
      </c>
      <c r="F681" s="43"/>
      <c r="G681" s="171">
        <f t="shared" ref="G681:I681" si="1350">+G559</f>
        <v>0</v>
      </c>
      <c r="H681" s="171">
        <f t="shared" si="1350"/>
        <v>0</v>
      </c>
      <c r="I681" s="171">
        <f t="shared" si="1350"/>
        <v>0</v>
      </c>
      <c r="J681" s="62">
        <f t="shared" si="1297"/>
        <v>0</v>
      </c>
      <c r="K681" s="42"/>
      <c r="L681" s="171">
        <f t="shared" ref="L681:N681" si="1351">+L559</f>
        <v>0</v>
      </c>
      <c r="M681" s="171">
        <f t="shared" si="1351"/>
        <v>0</v>
      </c>
      <c r="N681" s="171">
        <f t="shared" si="1351"/>
        <v>0</v>
      </c>
      <c r="O681" s="62">
        <f t="shared" si="1299"/>
        <v>0</v>
      </c>
      <c r="P681" s="42"/>
      <c r="Q681" s="172" t="str">
        <f t="shared" si="1300"/>
        <v>ja</v>
      </c>
      <c r="R681" s="249">
        <f>IF(Q681="nee",0,(J681-O681)*(tab!$C$20*tab!$C$8+tab!$D$24))</f>
        <v>0</v>
      </c>
      <c r="S681" s="249">
        <f>IF(AND(J681=0,O681=0),0,(G681-L681)*tab!$E$31+(H681-M681)*tab!$F$31+(I681-N681)*tab!$G$31)</f>
        <v>0</v>
      </c>
      <c r="T681" s="249">
        <f t="shared" si="1309"/>
        <v>0</v>
      </c>
      <c r="U681" s="172" t="str">
        <f t="shared" si="1301"/>
        <v>ja</v>
      </c>
      <c r="V681" s="249">
        <f>IF(U681="nee",0,(J681-O681)*(tab!$C$45))</f>
        <v>0</v>
      </c>
      <c r="W681" s="249">
        <f>IF(AND(J681=0,O681=0),0,(G681-L681)*tab!$G$45+(H681-M681)*tab!$H$45+(I681-N681)*tab!$I$45)</f>
        <v>0</v>
      </c>
      <c r="X681" s="249">
        <f t="shared" si="1302"/>
        <v>0</v>
      </c>
      <c r="Y681" s="3"/>
      <c r="Z681" s="22"/>
    </row>
    <row r="682" spans="2:26" ht="12" customHeight="1" x14ac:dyDescent="0.2">
      <c r="B682" s="18"/>
      <c r="C682" s="1">
        <v>19</v>
      </c>
      <c r="D682" s="170">
        <f t="shared" ref="D682:E682" si="1352">+D560</f>
        <v>0</v>
      </c>
      <c r="E682" s="171">
        <f t="shared" si="1352"/>
        <v>0</v>
      </c>
      <c r="F682" s="43"/>
      <c r="G682" s="171">
        <f t="shared" ref="G682:I682" si="1353">+G560</f>
        <v>0</v>
      </c>
      <c r="H682" s="171">
        <f t="shared" si="1353"/>
        <v>0</v>
      </c>
      <c r="I682" s="171">
        <f t="shared" si="1353"/>
        <v>0</v>
      </c>
      <c r="J682" s="62">
        <f t="shared" si="1297"/>
        <v>0</v>
      </c>
      <c r="K682" s="42"/>
      <c r="L682" s="171">
        <f t="shared" ref="L682:N682" si="1354">+L560</f>
        <v>0</v>
      </c>
      <c r="M682" s="171">
        <f t="shared" si="1354"/>
        <v>0</v>
      </c>
      <c r="N682" s="171">
        <f t="shared" si="1354"/>
        <v>0</v>
      </c>
      <c r="O682" s="62">
        <f t="shared" si="1299"/>
        <v>0</v>
      </c>
      <c r="P682" s="42"/>
      <c r="Q682" s="172" t="str">
        <f t="shared" si="1300"/>
        <v>ja</v>
      </c>
      <c r="R682" s="249">
        <f>IF(Q682="nee",0,(J682-O682)*(tab!$C$20*tab!$C$8+tab!$D$24))</f>
        <v>0</v>
      </c>
      <c r="S682" s="249">
        <f>IF(AND(J682=0,O682=0),0,(G682-L682)*tab!$E$31+(H682-M682)*tab!$F$31+(I682-N682)*tab!$G$31)</f>
        <v>0</v>
      </c>
      <c r="T682" s="249">
        <f t="shared" si="1309"/>
        <v>0</v>
      </c>
      <c r="U682" s="172" t="str">
        <f t="shared" si="1301"/>
        <v>ja</v>
      </c>
      <c r="V682" s="249">
        <f>IF(U682="nee",0,(J682-O682)*(tab!$C$45))</f>
        <v>0</v>
      </c>
      <c r="W682" s="249">
        <f>IF(AND(J682=0,O682=0),0,(G682-L682)*tab!$G$45+(H682-M682)*tab!$H$45+(I682-N682)*tab!$I$45)</f>
        <v>0</v>
      </c>
      <c r="X682" s="249">
        <f t="shared" si="1302"/>
        <v>0</v>
      </c>
      <c r="Y682" s="3"/>
      <c r="Z682" s="22"/>
    </row>
    <row r="683" spans="2:26" ht="12" customHeight="1" x14ac:dyDescent="0.2">
      <c r="B683" s="18"/>
      <c r="C683" s="1">
        <v>20</v>
      </c>
      <c r="D683" s="170">
        <f t="shared" ref="D683:E683" si="1355">+D561</f>
        <v>0</v>
      </c>
      <c r="E683" s="171">
        <f t="shared" si="1355"/>
        <v>0</v>
      </c>
      <c r="F683" s="43"/>
      <c r="G683" s="171">
        <f t="shared" ref="G683:I683" si="1356">+G561</f>
        <v>0</v>
      </c>
      <c r="H683" s="171">
        <f t="shared" si="1356"/>
        <v>0</v>
      </c>
      <c r="I683" s="171">
        <f t="shared" si="1356"/>
        <v>0</v>
      </c>
      <c r="J683" s="62">
        <f t="shared" si="1297"/>
        <v>0</v>
      </c>
      <c r="K683" s="42"/>
      <c r="L683" s="171">
        <f t="shared" ref="L683:N683" si="1357">+L561</f>
        <v>0</v>
      </c>
      <c r="M683" s="171">
        <f t="shared" si="1357"/>
        <v>0</v>
      </c>
      <c r="N683" s="171">
        <f t="shared" si="1357"/>
        <v>0</v>
      </c>
      <c r="O683" s="62">
        <f t="shared" si="1299"/>
        <v>0</v>
      </c>
      <c r="P683" s="42"/>
      <c r="Q683" s="172" t="str">
        <f t="shared" si="1300"/>
        <v>ja</v>
      </c>
      <c r="R683" s="249">
        <f>IF(Q683="nee",0,(J683-O683)*(tab!$C$20*tab!$C$8+tab!$D$24))</f>
        <v>0</v>
      </c>
      <c r="S683" s="249">
        <f>IF(AND(J683=0,O683=0),0,(G683-L683)*tab!$E$31+(H683-M683)*tab!$F$31+(I683-N683)*tab!$G$31)</f>
        <v>0</v>
      </c>
      <c r="T683" s="249">
        <f t="shared" si="1309"/>
        <v>0</v>
      </c>
      <c r="U683" s="172" t="str">
        <f t="shared" si="1301"/>
        <v>ja</v>
      </c>
      <c r="V683" s="249">
        <f>IF(U683="nee",0,(J683-O683)*(tab!$C$45))</f>
        <v>0</v>
      </c>
      <c r="W683" s="249">
        <f>IF(AND(J683=0,O683=0),0,(G683-L683)*tab!$G$45+(H683-M683)*tab!$H$45+(I683-N683)*tab!$I$45)</f>
        <v>0</v>
      </c>
      <c r="X683" s="249">
        <f t="shared" si="1302"/>
        <v>0</v>
      </c>
      <c r="Y683" s="3"/>
      <c r="Z683" s="22"/>
    </row>
    <row r="684" spans="2:26" ht="12" customHeight="1" x14ac:dyDescent="0.2">
      <c r="B684" s="18"/>
      <c r="C684" s="1">
        <v>21</v>
      </c>
      <c r="D684" s="170">
        <f t="shared" ref="D684:E684" si="1358">+D562</f>
        <v>0</v>
      </c>
      <c r="E684" s="171">
        <f t="shared" si="1358"/>
        <v>0</v>
      </c>
      <c r="F684" s="43"/>
      <c r="G684" s="171">
        <f t="shared" ref="G684:I684" si="1359">+G562</f>
        <v>0</v>
      </c>
      <c r="H684" s="171">
        <f t="shared" si="1359"/>
        <v>0</v>
      </c>
      <c r="I684" s="171">
        <f t="shared" si="1359"/>
        <v>0</v>
      </c>
      <c r="J684" s="62">
        <f t="shared" si="1297"/>
        <v>0</v>
      </c>
      <c r="K684" s="42"/>
      <c r="L684" s="171">
        <f t="shared" ref="L684:N684" si="1360">+L562</f>
        <v>0</v>
      </c>
      <c r="M684" s="171">
        <f t="shared" si="1360"/>
        <v>0</v>
      </c>
      <c r="N684" s="171">
        <f t="shared" si="1360"/>
        <v>0</v>
      </c>
      <c r="O684" s="62">
        <f t="shared" si="1299"/>
        <v>0</v>
      </c>
      <c r="P684" s="42"/>
      <c r="Q684" s="172" t="str">
        <f t="shared" si="1300"/>
        <v>ja</v>
      </c>
      <c r="R684" s="249">
        <f>IF(Q684="nee",0,(J684-O684)*(tab!$C$20*tab!$C$8+tab!$D$24))</f>
        <v>0</v>
      </c>
      <c r="S684" s="249">
        <f>IF(AND(J684=0,O684=0),0,(G684-L684)*tab!$E$31+(H684-M684)*tab!$F$31+(I684-N684)*tab!$G$31)</f>
        <v>0</v>
      </c>
      <c r="T684" s="249">
        <f t="shared" si="1309"/>
        <v>0</v>
      </c>
      <c r="U684" s="172" t="str">
        <f t="shared" si="1301"/>
        <v>ja</v>
      </c>
      <c r="V684" s="249">
        <f>IF(U684="nee",0,(J684-O684)*(tab!$C$45))</f>
        <v>0</v>
      </c>
      <c r="W684" s="249">
        <f>IF(AND(J684=0,O684=0),0,(G684-L684)*tab!$G$45+(H684-M684)*tab!$H$45+(I684-N684)*tab!$I$45)</f>
        <v>0</v>
      </c>
      <c r="X684" s="249">
        <f t="shared" si="1302"/>
        <v>0</v>
      </c>
      <c r="Y684" s="3"/>
      <c r="Z684" s="22"/>
    </row>
    <row r="685" spans="2:26" ht="12" customHeight="1" x14ac:dyDescent="0.2">
      <c r="B685" s="18"/>
      <c r="C685" s="1">
        <v>22</v>
      </c>
      <c r="D685" s="170">
        <f t="shared" ref="D685:E685" si="1361">+D563</f>
        <v>0</v>
      </c>
      <c r="E685" s="171">
        <f t="shared" si="1361"/>
        <v>0</v>
      </c>
      <c r="F685" s="43"/>
      <c r="G685" s="171">
        <f t="shared" ref="G685:I685" si="1362">+G563</f>
        <v>0</v>
      </c>
      <c r="H685" s="171">
        <f t="shared" si="1362"/>
        <v>0</v>
      </c>
      <c r="I685" s="171">
        <f t="shared" si="1362"/>
        <v>0</v>
      </c>
      <c r="J685" s="62">
        <f t="shared" si="1297"/>
        <v>0</v>
      </c>
      <c r="K685" s="42"/>
      <c r="L685" s="171">
        <f t="shared" ref="L685:N685" si="1363">+L563</f>
        <v>0</v>
      </c>
      <c r="M685" s="171">
        <f t="shared" si="1363"/>
        <v>0</v>
      </c>
      <c r="N685" s="171">
        <f t="shared" si="1363"/>
        <v>0</v>
      </c>
      <c r="O685" s="62">
        <f t="shared" si="1299"/>
        <v>0</v>
      </c>
      <c r="P685" s="42"/>
      <c r="Q685" s="172" t="str">
        <f t="shared" si="1300"/>
        <v>ja</v>
      </c>
      <c r="R685" s="249">
        <f>IF(Q685="nee",0,(J685-O685)*(tab!$C$20*tab!$C$8+tab!$D$24))</f>
        <v>0</v>
      </c>
      <c r="S685" s="249">
        <f>IF(AND(J685=0,O685=0),0,(G685-L685)*tab!$E$31+(H685-M685)*tab!$F$31+(I685-N685)*tab!$G$31)</f>
        <v>0</v>
      </c>
      <c r="T685" s="249">
        <f t="shared" si="1309"/>
        <v>0</v>
      </c>
      <c r="U685" s="172" t="str">
        <f t="shared" si="1301"/>
        <v>ja</v>
      </c>
      <c r="V685" s="249">
        <f>IF(U685="nee",0,(J685-O685)*(tab!$C$45))</f>
        <v>0</v>
      </c>
      <c r="W685" s="249">
        <f>IF(AND(J685=0,O685=0),0,(G685-L685)*tab!$G$45+(H685-M685)*tab!$H$45+(I685-N685)*tab!$I$45)</f>
        <v>0</v>
      </c>
      <c r="X685" s="249">
        <f t="shared" si="1302"/>
        <v>0</v>
      </c>
      <c r="Y685" s="3"/>
      <c r="Z685" s="22"/>
    </row>
    <row r="686" spans="2:26" ht="12" customHeight="1" x14ac:dyDescent="0.2">
      <c r="B686" s="18"/>
      <c r="C686" s="1">
        <v>23</v>
      </c>
      <c r="D686" s="170">
        <f t="shared" ref="D686:E686" si="1364">+D564</f>
        <v>0</v>
      </c>
      <c r="E686" s="171">
        <f t="shared" si="1364"/>
        <v>0</v>
      </c>
      <c r="F686" s="43"/>
      <c r="G686" s="171">
        <f t="shared" ref="G686:I686" si="1365">+G564</f>
        <v>0</v>
      </c>
      <c r="H686" s="171">
        <f t="shared" si="1365"/>
        <v>0</v>
      </c>
      <c r="I686" s="171">
        <f t="shared" si="1365"/>
        <v>0</v>
      </c>
      <c r="J686" s="62">
        <f t="shared" si="1297"/>
        <v>0</v>
      </c>
      <c r="K686" s="42"/>
      <c r="L686" s="171">
        <f t="shared" ref="L686:N686" si="1366">+L564</f>
        <v>0</v>
      </c>
      <c r="M686" s="171">
        <f t="shared" si="1366"/>
        <v>0</v>
      </c>
      <c r="N686" s="171">
        <f t="shared" si="1366"/>
        <v>0</v>
      </c>
      <c r="O686" s="62">
        <f t="shared" si="1299"/>
        <v>0</v>
      </c>
      <c r="P686" s="42"/>
      <c r="Q686" s="172" t="str">
        <f t="shared" si="1300"/>
        <v>ja</v>
      </c>
      <c r="R686" s="249">
        <f>IF(Q686="nee",0,(J686-O686)*(tab!$C$20*tab!$C$8+tab!$D$24))</f>
        <v>0</v>
      </c>
      <c r="S686" s="249">
        <f>IF(AND(J686=0,O686=0),0,(G686-L686)*tab!$E$31+(H686-M686)*tab!$F$31+(I686-N686)*tab!$G$31)</f>
        <v>0</v>
      </c>
      <c r="T686" s="249">
        <f t="shared" si="1309"/>
        <v>0</v>
      </c>
      <c r="U686" s="172" t="str">
        <f t="shared" si="1301"/>
        <v>ja</v>
      </c>
      <c r="V686" s="249">
        <f>IF(U686="nee",0,(J686-O686)*(tab!$C$45))</f>
        <v>0</v>
      </c>
      <c r="W686" s="249">
        <f>IF(AND(J686=0,O686=0),0,(G686-L686)*tab!$G$45+(H686-M686)*tab!$H$45+(I686-N686)*tab!$I$45)</f>
        <v>0</v>
      </c>
      <c r="X686" s="249">
        <f t="shared" si="1302"/>
        <v>0</v>
      </c>
      <c r="Y686" s="3"/>
      <c r="Z686" s="22"/>
    </row>
    <row r="687" spans="2:26" ht="12" customHeight="1" x14ac:dyDescent="0.2">
      <c r="B687" s="18"/>
      <c r="C687" s="1">
        <v>24</v>
      </c>
      <c r="D687" s="170">
        <f t="shared" ref="D687:E687" si="1367">+D565</f>
        <v>0</v>
      </c>
      <c r="E687" s="171">
        <f t="shared" si="1367"/>
        <v>0</v>
      </c>
      <c r="F687" s="43"/>
      <c r="G687" s="171">
        <f t="shared" ref="G687:I687" si="1368">+G565</f>
        <v>0</v>
      </c>
      <c r="H687" s="171">
        <f t="shared" si="1368"/>
        <v>0</v>
      </c>
      <c r="I687" s="171">
        <f t="shared" si="1368"/>
        <v>0</v>
      </c>
      <c r="J687" s="62">
        <f t="shared" si="1297"/>
        <v>0</v>
      </c>
      <c r="K687" s="42"/>
      <c r="L687" s="171">
        <f t="shared" ref="L687:N687" si="1369">+L565</f>
        <v>0</v>
      </c>
      <c r="M687" s="171">
        <f t="shared" si="1369"/>
        <v>0</v>
      </c>
      <c r="N687" s="171">
        <f t="shared" si="1369"/>
        <v>0</v>
      </c>
      <c r="O687" s="62">
        <f t="shared" si="1299"/>
        <v>0</v>
      </c>
      <c r="P687" s="42"/>
      <c r="Q687" s="172" t="str">
        <f t="shared" si="1300"/>
        <v>ja</v>
      </c>
      <c r="R687" s="249">
        <f>IF(Q687="nee",0,(J687-O687)*(tab!$C$20*tab!$C$8+tab!$D$24))</f>
        <v>0</v>
      </c>
      <c r="S687" s="249">
        <f>IF(AND(J687=0,O687=0),0,(G687-L687)*tab!$E$31+(H687-M687)*tab!$F$31+(I687-N687)*tab!$G$31)</f>
        <v>0</v>
      </c>
      <c r="T687" s="249">
        <f t="shared" si="1309"/>
        <v>0</v>
      </c>
      <c r="U687" s="172" t="str">
        <f t="shared" si="1301"/>
        <v>ja</v>
      </c>
      <c r="V687" s="249">
        <f>IF(U687="nee",0,(J687-O687)*(tab!$C$45))</f>
        <v>0</v>
      </c>
      <c r="W687" s="249">
        <f>IF(AND(J687=0,O687=0),0,(G687-L687)*tab!$G$45+(H687-M687)*tab!$H$45+(I687-N687)*tab!$I$45)</f>
        <v>0</v>
      </c>
      <c r="X687" s="249">
        <f t="shared" si="1302"/>
        <v>0</v>
      </c>
      <c r="Y687" s="3"/>
      <c r="Z687" s="22"/>
    </row>
    <row r="688" spans="2:26" ht="12" customHeight="1" x14ac:dyDescent="0.2">
      <c r="B688" s="18"/>
      <c r="C688" s="1">
        <v>25</v>
      </c>
      <c r="D688" s="170">
        <f t="shared" ref="D688:E688" si="1370">+D566</f>
        <v>0</v>
      </c>
      <c r="E688" s="171">
        <f t="shared" si="1370"/>
        <v>0</v>
      </c>
      <c r="F688" s="43"/>
      <c r="G688" s="171">
        <f t="shared" ref="G688:I688" si="1371">+G566</f>
        <v>0</v>
      </c>
      <c r="H688" s="171">
        <f t="shared" si="1371"/>
        <v>0</v>
      </c>
      <c r="I688" s="171">
        <f t="shared" si="1371"/>
        <v>0</v>
      </c>
      <c r="J688" s="62">
        <f t="shared" si="1297"/>
        <v>0</v>
      </c>
      <c r="K688" s="42"/>
      <c r="L688" s="171">
        <f t="shared" ref="L688:N688" si="1372">+L566</f>
        <v>0</v>
      </c>
      <c r="M688" s="171">
        <f t="shared" si="1372"/>
        <v>0</v>
      </c>
      <c r="N688" s="171">
        <f t="shared" si="1372"/>
        <v>0</v>
      </c>
      <c r="O688" s="62">
        <f t="shared" si="1299"/>
        <v>0</v>
      </c>
      <c r="P688" s="42"/>
      <c r="Q688" s="172" t="str">
        <f t="shared" si="1300"/>
        <v>ja</v>
      </c>
      <c r="R688" s="249">
        <f>IF(Q688="nee",0,(J688-O688)*(tab!$C$20*tab!$C$8+tab!$D$24))</f>
        <v>0</v>
      </c>
      <c r="S688" s="249">
        <f>IF(AND(J688=0,O688=0),0,(G688-L688)*tab!$E$31+(H688-M688)*tab!$F$31+(I688-N688)*tab!$G$31)</f>
        <v>0</v>
      </c>
      <c r="T688" s="249">
        <f t="shared" si="1309"/>
        <v>0</v>
      </c>
      <c r="U688" s="172" t="str">
        <f t="shared" si="1301"/>
        <v>ja</v>
      </c>
      <c r="V688" s="249">
        <f>IF(U688="nee",0,(J688-O688)*(tab!$C$45))</f>
        <v>0</v>
      </c>
      <c r="W688" s="249">
        <f>IF(AND(J688=0,O688=0),0,(G688-L688)*tab!$G$45+(H688-M688)*tab!$H$45+(I688-N688)*tab!$I$45)</f>
        <v>0</v>
      </c>
      <c r="X688" s="249">
        <f t="shared" si="1302"/>
        <v>0</v>
      </c>
      <c r="Y688" s="3"/>
      <c r="Z688" s="22"/>
    </row>
    <row r="689" spans="2:26" ht="12" customHeight="1" x14ac:dyDescent="0.2">
      <c r="B689" s="18"/>
      <c r="C689" s="1">
        <v>26</v>
      </c>
      <c r="D689" s="170">
        <f t="shared" ref="D689:E689" si="1373">+D567</f>
        <v>0</v>
      </c>
      <c r="E689" s="171">
        <f t="shared" si="1373"/>
        <v>0</v>
      </c>
      <c r="F689" s="43"/>
      <c r="G689" s="171">
        <f t="shared" ref="G689:I689" si="1374">+G567</f>
        <v>0</v>
      </c>
      <c r="H689" s="171">
        <f t="shared" si="1374"/>
        <v>0</v>
      </c>
      <c r="I689" s="171">
        <f t="shared" si="1374"/>
        <v>0</v>
      </c>
      <c r="J689" s="62">
        <f t="shared" si="1297"/>
        <v>0</v>
      </c>
      <c r="K689" s="42"/>
      <c r="L689" s="171">
        <f t="shared" ref="L689:N689" si="1375">+L567</f>
        <v>0</v>
      </c>
      <c r="M689" s="171">
        <f t="shared" si="1375"/>
        <v>0</v>
      </c>
      <c r="N689" s="171">
        <f t="shared" si="1375"/>
        <v>0</v>
      </c>
      <c r="O689" s="62">
        <f t="shared" si="1299"/>
        <v>0</v>
      </c>
      <c r="P689" s="42"/>
      <c r="Q689" s="172" t="str">
        <f t="shared" si="1300"/>
        <v>ja</v>
      </c>
      <c r="R689" s="249">
        <f>IF(Q689="nee",0,(J689-O689)*(tab!$C$20*tab!$C$8+tab!$D$24))</f>
        <v>0</v>
      </c>
      <c r="S689" s="249">
        <f>IF(AND(J689=0,O689=0),0,(G689-L689)*tab!$E$31+(H689-M689)*tab!$F$31+(I689-N689)*tab!$G$31)</f>
        <v>0</v>
      </c>
      <c r="T689" s="249">
        <f t="shared" si="1309"/>
        <v>0</v>
      </c>
      <c r="U689" s="172" t="str">
        <f t="shared" si="1301"/>
        <v>ja</v>
      </c>
      <c r="V689" s="249">
        <f>IF(U689="nee",0,(J689-O689)*(tab!$C$45))</f>
        <v>0</v>
      </c>
      <c r="W689" s="249">
        <f>IF(AND(J689=0,O689=0),0,(G689-L689)*tab!$G$45+(H689-M689)*tab!$H$45+(I689-N689)*tab!$I$45)</f>
        <v>0</v>
      </c>
      <c r="X689" s="249">
        <f t="shared" si="1302"/>
        <v>0</v>
      </c>
      <c r="Y689" s="3"/>
      <c r="Z689" s="22"/>
    </row>
    <row r="690" spans="2:26" ht="12" customHeight="1" x14ac:dyDescent="0.2">
      <c r="B690" s="18"/>
      <c r="C690" s="1">
        <v>27</v>
      </c>
      <c r="D690" s="170">
        <f t="shared" ref="D690:E690" si="1376">+D568</f>
        <v>0</v>
      </c>
      <c r="E690" s="171">
        <f t="shared" si="1376"/>
        <v>0</v>
      </c>
      <c r="F690" s="43"/>
      <c r="G690" s="171">
        <f t="shared" ref="G690:I690" si="1377">+G568</f>
        <v>0</v>
      </c>
      <c r="H690" s="171">
        <f t="shared" si="1377"/>
        <v>0</v>
      </c>
      <c r="I690" s="171">
        <f t="shared" si="1377"/>
        <v>0</v>
      </c>
      <c r="J690" s="62">
        <f t="shared" si="1297"/>
        <v>0</v>
      </c>
      <c r="K690" s="42"/>
      <c r="L690" s="171">
        <f t="shared" ref="L690:N690" si="1378">+L568</f>
        <v>0</v>
      </c>
      <c r="M690" s="171">
        <f t="shared" si="1378"/>
        <v>0</v>
      </c>
      <c r="N690" s="171">
        <f t="shared" si="1378"/>
        <v>0</v>
      </c>
      <c r="O690" s="62">
        <f t="shared" si="1299"/>
        <v>0</v>
      </c>
      <c r="P690" s="42"/>
      <c r="Q690" s="172" t="str">
        <f t="shared" si="1300"/>
        <v>ja</v>
      </c>
      <c r="R690" s="249">
        <f>IF(Q690="nee",0,(J690-O690)*(tab!$C$20*tab!$C$8+tab!$D$24))</f>
        <v>0</v>
      </c>
      <c r="S690" s="249">
        <f>IF(AND(J690=0,O690=0),0,(G690-L690)*tab!$E$31+(H690-M690)*tab!$F$31+(I690-N690)*tab!$G$31)</f>
        <v>0</v>
      </c>
      <c r="T690" s="249">
        <f t="shared" si="1309"/>
        <v>0</v>
      </c>
      <c r="U690" s="172" t="str">
        <f t="shared" si="1301"/>
        <v>ja</v>
      </c>
      <c r="V690" s="249">
        <f>IF(U690="nee",0,(J690-O690)*(tab!$C$45))</f>
        <v>0</v>
      </c>
      <c r="W690" s="249">
        <f>IF(AND(J690=0,O690=0),0,(G690-L690)*tab!$G$45+(H690-M690)*tab!$H$45+(I690-N690)*tab!$I$45)</f>
        <v>0</v>
      </c>
      <c r="X690" s="249">
        <f t="shared" si="1302"/>
        <v>0</v>
      </c>
      <c r="Y690" s="3"/>
      <c r="Z690" s="22"/>
    </row>
    <row r="691" spans="2:26" ht="12" customHeight="1" x14ac:dyDescent="0.2">
      <c r="B691" s="18"/>
      <c r="C691" s="1">
        <v>28</v>
      </c>
      <c r="D691" s="170">
        <f t="shared" ref="D691:E691" si="1379">+D569</f>
        <v>0</v>
      </c>
      <c r="E691" s="171">
        <f t="shared" si="1379"/>
        <v>0</v>
      </c>
      <c r="F691" s="43"/>
      <c r="G691" s="171">
        <f t="shared" ref="G691:I691" si="1380">+G569</f>
        <v>0</v>
      </c>
      <c r="H691" s="171">
        <f t="shared" si="1380"/>
        <v>0</v>
      </c>
      <c r="I691" s="171">
        <f t="shared" si="1380"/>
        <v>0</v>
      </c>
      <c r="J691" s="62">
        <f t="shared" si="1297"/>
        <v>0</v>
      </c>
      <c r="K691" s="42"/>
      <c r="L691" s="171">
        <f t="shared" ref="L691:N691" si="1381">+L569</f>
        <v>0</v>
      </c>
      <c r="M691" s="171">
        <f t="shared" si="1381"/>
        <v>0</v>
      </c>
      <c r="N691" s="171">
        <f t="shared" si="1381"/>
        <v>0</v>
      </c>
      <c r="O691" s="62">
        <f t="shared" si="1299"/>
        <v>0</v>
      </c>
      <c r="P691" s="42"/>
      <c r="Q691" s="172" t="str">
        <f t="shared" si="1300"/>
        <v>ja</v>
      </c>
      <c r="R691" s="249">
        <f>IF(Q691="nee",0,(J691-O691)*(tab!$C$20*tab!$C$8+tab!$D$24))</f>
        <v>0</v>
      </c>
      <c r="S691" s="249">
        <f>IF(AND(J691=0,O691=0),0,(G691-L691)*tab!$E$31+(H691-M691)*tab!$F$31+(I691-N691)*tab!$G$31)</f>
        <v>0</v>
      </c>
      <c r="T691" s="249">
        <f t="shared" si="1309"/>
        <v>0</v>
      </c>
      <c r="U691" s="172" t="str">
        <f t="shared" si="1301"/>
        <v>ja</v>
      </c>
      <c r="V691" s="249">
        <f>IF(U691="nee",0,(J691-O691)*(tab!$C$45))</f>
        <v>0</v>
      </c>
      <c r="W691" s="249">
        <f>IF(AND(J691=0,O691=0),0,(G691-L691)*tab!$G$45+(H691-M691)*tab!$H$45+(I691-N691)*tab!$I$45)</f>
        <v>0</v>
      </c>
      <c r="X691" s="249">
        <f t="shared" si="1302"/>
        <v>0</v>
      </c>
      <c r="Y691" s="3"/>
      <c r="Z691" s="22"/>
    </row>
    <row r="692" spans="2:26" ht="12" customHeight="1" x14ac:dyDescent="0.2">
      <c r="B692" s="18"/>
      <c r="C692" s="1">
        <v>29</v>
      </c>
      <c r="D692" s="170">
        <f t="shared" ref="D692:E692" si="1382">+D570</f>
        <v>0</v>
      </c>
      <c r="E692" s="171">
        <f t="shared" si="1382"/>
        <v>0</v>
      </c>
      <c r="F692" s="43"/>
      <c r="G692" s="171">
        <f t="shared" ref="G692:I692" si="1383">+G570</f>
        <v>0</v>
      </c>
      <c r="H692" s="171">
        <f t="shared" si="1383"/>
        <v>0</v>
      </c>
      <c r="I692" s="171">
        <f t="shared" si="1383"/>
        <v>0</v>
      </c>
      <c r="J692" s="62">
        <f t="shared" si="1297"/>
        <v>0</v>
      </c>
      <c r="K692" s="42"/>
      <c r="L692" s="171">
        <f t="shared" ref="L692:N692" si="1384">+L570</f>
        <v>0</v>
      </c>
      <c r="M692" s="171">
        <f t="shared" si="1384"/>
        <v>0</v>
      </c>
      <c r="N692" s="171">
        <f t="shared" si="1384"/>
        <v>0</v>
      </c>
      <c r="O692" s="62">
        <f t="shared" si="1299"/>
        <v>0</v>
      </c>
      <c r="P692" s="42"/>
      <c r="Q692" s="172" t="str">
        <f t="shared" si="1300"/>
        <v>ja</v>
      </c>
      <c r="R692" s="249">
        <f>IF(Q692="nee",0,(J692-O692)*(tab!$C$20*tab!$C$8+tab!$D$24))</f>
        <v>0</v>
      </c>
      <c r="S692" s="249">
        <f>IF(AND(J692=0,O692=0),0,(G692-L692)*tab!$E$31+(H692-M692)*tab!$F$31+(I692-N692)*tab!$G$31)</f>
        <v>0</v>
      </c>
      <c r="T692" s="249">
        <f t="shared" si="1309"/>
        <v>0</v>
      </c>
      <c r="U692" s="172" t="str">
        <f t="shared" si="1301"/>
        <v>ja</v>
      </c>
      <c r="V692" s="249">
        <f>IF(U692="nee",0,(J692-O692)*(tab!$C$45))</f>
        <v>0</v>
      </c>
      <c r="W692" s="249">
        <f>IF(AND(J692=0,O692=0),0,(G692-L692)*tab!$G$45+(H692-M692)*tab!$H$45+(I692-N692)*tab!$I$45)</f>
        <v>0</v>
      </c>
      <c r="X692" s="249">
        <f t="shared" si="1302"/>
        <v>0</v>
      </c>
      <c r="Y692" s="3"/>
      <c r="Z692" s="22"/>
    </row>
    <row r="693" spans="2:26" ht="12" customHeight="1" x14ac:dyDescent="0.2">
      <c r="B693" s="18"/>
      <c r="C693" s="1">
        <v>30</v>
      </c>
      <c r="D693" s="170">
        <f t="shared" ref="D693:E693" si="1385">+D571</f>
        <v>0</v>
      </c>
      <c r="E693" s="171">
        <f t="shared" si="1385"/>
        <v>0</v>
      </c>
      <c r="F693" s="43"/>
      <c r="G693" s="171">
        <f t="shared" ref="G693:I693" si="1386">+G571</f>
        <v>0</v>
      </c>
      <c r="H693" s="171">
        <f t="shared" si="1386"/>
        <v>0</v>
      </c>
      <c r="I693" s="171">
        <f t="shared" si="1386"/>
        <v>0</v>
      </c>
      <c r="J693" s="62">
        <f t="shared" si="1297"/>
        <v>0</v>
      </c>
      <c r="K693" s="42"/>
      <c r="L693" s="171">
        <f t="shared" ref="L693:N693" si="1387">+L571</f>
        <v>0</v>
      </c>
      <c r="M693" s="171">
        <f t="shared" si="1387"/>
        <v>0</v>
      </c>
      <c r="N693" s="171">
        <f t="shared" si="1387"/>
        <v>0</v>
      </c>
      <c r="O693" s="62">
        <f t="shared" si="1299"/>
        <v>0</v>
      </c>
      <c r="P693" s="42"/>
      <c r="Q693" s="172" t="str">
        <f>+Q571</f>
        <v>ja</v>
      </c>
      <c r="R693" s="249">
        <f>IF(Q693="nee",0,(J693-O693)*(tab!$C$20*tab!$C$8+tab!$D$24))</f>
        <v>0</v>
      </c>
      <c r="S693" s="249">
        <f>IF(AND(J693=0,O693=0),0,(G693-L693)*tab!$E$31+(H693-M693)*tab!$F$31+(I693-N693)*tab!$G$31)</f>
        <v>0</v>
      </c>
      <c r="T693" s="249">
        <f t="shared" si="1309"/>
        <v>0</v>
      </c>
      <c r="U693" s="172" t="str">
        <f>+U571</f>
        <v>ja</v>
      </c>
      <c r="V693" s="249">
        <f>IF(U693="nee",0,(J693-O693)*(tab!$C$45))</f>
        <v>0</v>
      </c>
      <c r="W693" s="249">
        <f>IF(AND(J693=0,O693=0),0,(G693-L693)*tab!$G$45+(H693-M693)*tab!$H$45+(I693-N693)*tab!$I$45)</f>
        <v>0</v>
      </c>
      <c r="X693" s="249">
        <f t="shared" si="1302"/>
        <v>0</v>
      </c>
      <c r="Y693" s="3"/>
      <c r="Z693" s="22"/>
    </row>
    <row r="694" spans="2:26" ht="12" customHeight="1" x14ac:dyDescent="0.2">
      <c r="B694" s="73"/>
      <c r="C694" s="67"/>
      <c r="D694" s="78"/>
      <c r="E694" s="78"/>
      <c r="F694" s="93"/>
      <c r="G694" s="94">
        <f>SUM(G664:G689)</f>
        <v>18</v>
      </c>
      <c r="H694" s="94">
        <f>SUM(H664:H689)</f>
        <v>0</v>
      </c>
      <c r="I694" s="94">
        <f>SUM(I664:I689)</f>
        <v>0</v>
      </c>
      <c r="J694" s="94">
        <f>SUM(J664:J689)</f>
        <v>18</v>
      </c>
      <c r="K694" s="95"/>
      <c r="L694" s="94">
        <f>SUM(L664:L689)</f>
        <v>11</v>
      </c>
      <c r="M694" s="94">
        <f>SUM(M664:M689)</f>
        <v>0</v>
      </c>
      <c r="N694" s="94">
        <f>SUM(N664:N689)</f>
        <v>0</v>
      </c>
      <c r="O694" s="94">
        <f>SUM(O664:O689)</f>
        <v>11</v>
      </c>
      <c r="P694" s="95"/>
      <c r="Q694" s="95"/>
      <c r="R694" s="250"/>
      <c r="S694" s="250"/>
      <c r="T694" s="251">
        <f t="shared" ref="T694" si="1388">SUM(T664:T693)</f>
        <v>83258.248898999998</v>
      </c>
      <c r="U694" s="95"/>
      <c r="V694" s="250"/>
      <c r="W694" s="250"/>
      <c r="X694" s="251">
        <f t="shared" ref="X694" si="1389">SUM(X664:X693)</f>
        <v>9405.41</v>
      </c>
      <c r="Y694" s="70"/>
      <c r="Z694" s="71"/>
    </row>
    <row r="695" spans="2:26" ht="12" customHeight="1" x14ac:dyDescent="0.2">
      <c r="B695" s="18"/>
      <c r="C695" s="1"/>
      <c r="D695" s="38"/>
      <c r="E695" s="38"/>
      <c r="F695" s="45"/>
      <c r="G695" s="88"/>
      <c r="H695" s="88"/>
      <c r="I695" s="88"/>
      <c r="J695" s="47"/>
      <c r="K695" s="47"/>
      <c r="L695" s="88"/>
      <c r="M695" s="88"/>
      <c r="N695" s="88"/>
      <c r="O695" s="47"/>
      <c r="P695" s="47"/>
      <c r="Q695" s="47"/>
      <c r="R695" s="254"/>
      <c r="S695" s="254"/>
      <c r="T695" s="254"/>
      <c r="U695" s="47"/>
      <c r="V695" s="254"/>
      <c r="W695" s="254"/>
      <c r="X695" s="254"/>
      <c r="Y695" s="3"/>
      <c r="Z695" s="22"/>
    </row>
    <row r="696" spans="2:26" ht="12" customHeight="1" x14ac:dyDescent="0.2">
      <c r="B696" s="63"/>
      <c r="C696" s="196"/>
      <c r="D696" s="195" t="s">
        <v>66</v>
      </c>
      <c r="E696" s="25"/>
      <c r="F696" s="6"/>
      <c r="G696" s="178"/>
      <c r="H696" s="178"/>
      <c r="I696" s="178"/>
      <c r="J696" s="178"/>
      <c r="K696" s="178"/>
      <c r="L696" s="178"/>
      <c r="M696" s="178"/>
      <c r="N696" s="178"/>
      <c r="O696" s="178"/>
      <c r="P696" s="178"/>
      <c r="Q696" s="178"/>
      <c r="R696" s="252"/>
      <c r="S696" s="252"/>
      <c r="T696" s="252"/>
      <c r="U696" s="178"/>
      <c r="V696" s="252"/>
      <c r="W696" s="252"/>
      <c r="X696" s="252"/>
      <c r="Y696" s="6"/>
      <c r="Z696" s="64"/>
    </row>
    <row r="697" spans="2:26" ht="12" customHeight="1" x14ac:dyDescent="0.2">
      <c r="B697" s="18"/>
      <c r="C697" s="87"/>
      <c r="D697" s="38" t="s">
        <v>59</v>
      </c>
      <c r="E697" s="26"/>
      <c r="F697" s="25"/>
      <c r="G697" s="32" t="s">
        <v>109</v>
      </c>
      <c r="H697" s="28"/>
      <c r="I697" s="28"/>
      <c r="J697" s="28"/>
      <c r="K697" s="28"/>
      <c r="L697" s="32" t="s">
        <v>110</v>
      </c>
      <c r="M697" s="28"/>
      <c r="N697" s="28"/>
      <c r="O697" s="39"/>
      <c r="P697" s="39"/>
      <c r="Q697" s="40"/>
      <c r="R697" s="246" t="s">
        <v>60</v>
      </c>
      <c r="S697" s="246"/>
      <c r="T697" s="253" t="s">
        <v>61</v>
      </c>
      <c r="U697" s="74"/>
      <c r="V697" s="253"/>
      <c r="W697" s="253"/>
      <c r="X697" s="253"/>
      <c r="Y697" s="48"/>
      <c r="Z697" s="17"/>
    </row>
    <row r="698" spans="2:26" ht="12" customHeight="1" x14ac:dyDescent="0.2">
      <c r="B698" s="18"/>
      <c r="C698" s="1"/>
      <c r="D698" s="38" t="s">
        <v>62</v>
      </c>
      <c r="E698" s="32" t="s">
        <v>63</v>
      </c>
      <c r="F698" s="38"/>
      <c r="G698" s="42" t="s">
        <v>17</v>
      </c>
      <c r="H698" s="42" t="s">
        <v>18</v>
      </c>
      <c r="I698" s="42" t="s">
        <v>19</v>
      </c>
      <c r="J698" s="42" t="s">
        <v>64</v>
      </c>
      <c r="K698" s="42"/>
      <c r="L698" s="42" t="s">
        <v>17</v>
      </c>
      <c r="M698" s="42" t="s">
        <v>18</v>
      </c>
      <c r="N698" s="42" t="s">
        <v>19</v>
      </c>
      <c r="O698" s="42" t="s">
        <v>64</v>
      </c>
      <c r="P698" s="42"/>
      <c r="Q698" s="42"/>
      <c r="R698" s="244" t="s">
        <v>69</v>
      </c>
      <c r="S698" s="244" t="s">
        <v>70</v>
      </c>
      <c r="T698" s="248" t="s">
        <v>103</v>
      </c>
      <c r="U698" s="68"/>
      <c r="V698" s="248"/>
      <c r="W698" s="248"/>
      <c r="X698" s="248"/>
      <c r="Y698" s="3"/>
      <c r="Z698" s="22"/>
    </row>
    <row r="699" spans="2:26" ht="12" customHeight="1" x14ac:dyDescent="0.2">
      <c r="B699" s="18"/>
      <c r="C699" s="1">
        <v>1</v>
      </c>
      <c r="D699" s="170" t="str">
        <f>+D577</f>
        <v>A</v>
      </c>
      <c r="E699" s="171" t="str">
        <f>+E577</f>
        <v>VO5002</v>
      </c>
      <c r="F699" s="43"/>
      <c r="G699" s="171">
        <f>+G577</f>
        <v>1</v>
      </c>
      <c r="H699" s="171">
        <f t="shared" ref="H699:I699" si="1390">+H577</f>
        <v>0</v>
      </c>
      <c r="I699" s="171">
        <f t="shared" si="1390"/>
        <v>0</v>
      </c>
      <c r="J699" s="62">
        <f>SUM(G699:I699)</f>
        <v>1</v>
      </c>
      <c r="K699" s="42"/>
      <c r="L699" s="171">
        <f>+L577</f>
        <v>0</v>
      </c>
      <c r="M699" s="171">
        <f t="shared" ref="M699:N699" si="1391">+M577</f>
        <v>0</v>
      </c>
      <c r="N699" s="171">
        <f t="shared" si="1391"/>
        <v>0</v>
      </c>
      <c r="O699" s="62">
        <f>SUM(L699:N699)</f>
        <v>0</v>
      </c>
      <c r="P699" s="42"/>
      <c r="Q699" s="172" t="str">
        <f>+Q577</f>
        <v>ja</v>
      </c>
      <c r="R699" s="249">
        <f>IF(Q699="nee",0,(J699-O699)*(tab!$C$20*tab!$C$8+tab!$D$24))</f>
        <v>3935.6548849999999</v>
      </c>
      <c r="S699" s="249">
        <f>IF(AND(J699=0,O699=0),0,(G699-L699)*tab!$E$32+(H699-M699)*tab!$F$32+(I699-N699)*tab!$G$32)</f>
        <v>8852.670822</v>
      </c>
      <c r="T699" s="249">
        <f t="shared" ref="T699:T700" si="1392">IF(SUM(R699:S699)&lt;0,0,SUM(R699:S699))</f>
        <v>12788.325707</v>
      </c>
      <c r="U699" s="172" t="str">
        <f>+U577</f>
        <v>ja</v>
      </c>
      <c r="V699" s="249">
        <f>IF(U699="nee",0,(J699-O699)*(tab!$C$46))</f>
        <v>1177.4100000000001</v>
      </c>
      <c r="W699" s="249">
        <f>IF(AND(J699=0,O699=0),0,(G699-L699)*tab!$G$46+(H699-M699)*tab!$H$46+(I699-N699)*tab!$I$46)</f>
        <v>575.27</v>
      </c>
      <c r="X699" s="249">
        <f>IF(SUM(V699:W699)&lt;0,0,SUM(V699:W699))</f>
        <v>1752.68</v>
      </c>
      <c r="Y699" s="3"/>
      <c r="Z699" s="22"/>
    </row>
    <row r="700" spans="2:26" ht="12" customHeight="1" x14ac:dyDescent="0.2">
      <c r="B700" s="18"/>
      <c r="C700" s="1">
        <v>2</v>
      </c>
      <c r="D700" s="170" t="str">
        <f t="shared" ref="D700:E700" si="1393">+D578</f>
        <v xml:space="preserve">B </v>
      </c>
      <c r="E700" s="171" t="str">
        <f t="shared" si="1393"/>
        <v>VO5301</v>
      </c>
      <c r="F700" s="43"/>
      <c r="G700" s="171">
        <f t="shared" ref="G700:I700" si="1394">+G578</f>
        <v>12</v>
      </c>
      <c r="H700" s="171">
        <f t="shared" si="1394"/>
        <v>0</v>
      </c>
      <c r="I700" s="171">
        <f t="shared" si="1394"/>
        <v>0</v>
      </c>
      <c r="J700" s="62">
        <f t="shared" ref="J700:J710" si="1395">SUM(G700:I700)</f>
        <v>12</v>
      </c>
      <c r="K700" s="42"/>
      <c r="L700" s="171">
        <f t="shared" ref="L700:N700" si="1396">+L578</f>
        <v>4</v>
      </c>
      <c r="M700" s="171">
        <f t="shared" si="1396"/>
        <v>0</v>
      </c>
      <c r="N700" s="171">
        <f t="shared" si="1396"/>
        <v>0</v>
      </c>
      <c r="O700" s="62">
        <f t="shared" ref="O700:O728" si="1397">SUM(L700:N700)</f>
        <v>4</v>
      </c>
      <c r="P700" s="42"/>
      <c r="Q700" s="172" t="str">
        <f t="shared" ref="Q700:Q728" si="1398">+Q578</f>
        <v>ja</v>
      </c>
      <c r="R700" s="249">
        <f>IF(Q700="nee",0,(J700-O700)*(tab!$C$20*tab!$C$8+tab!$D$24))</f>
        <v>31485.239079999999</v>
      </c>
      <c r="S700" s="249">
        <f>IF(AND(J700=0,O700=0),0,(G700-L700)*tab!$E$32+(H700-M700)*tab!$F$32+(I700-N700)*tab!$G$32)</f>
        <v>70821.366576</v>
      </c>
      <c r="T700" s="249">
        <f t="shared" si="1392"/>
        <v>102306.605656</v>
      </c>
      <c r="U700" s="172" t="str">
        <f t="shared" ref="U700:U728" si="1399">+U578</f>
        <v>ja</v>
      </c>
      <c r="V700" s="249">
        <f>IF(U700="nee",0,(J700-O700)*(tab!$C$46))</f>
        <v>9419.2800000000007</v>
      </c>
      <c r="W700" s="249">
        <f>IF(AND(J700=0,O700=0),0,(G700-L700)*tab!$G$46+(H700-M700)*tab!$H$46+(I700-N700)*tab!$I$46)</f>
        <v>4602.16</v>
      </c>
      <c r="X700" s="249">
        <f t="shared" ref="X700:X728" si="1400">IF(SUM(V700:W700)&lt;0,0,SUM(V700:W700))</f>
        <v>14021.44</v>
      </c>
      <c r="Y700" s="3"/>
      <c r="Z700" s="22"/>
    </row>
    <row r="701" spans="2:26" ht="12" customHeight="1" x14ac:dyDescent="0.2">
      <c r="B701" s="18"/>
      <c r="C701" s="1">
        <v>3</v>
      </c>
      <c r="D701" s="170" t="str">
        <f t="shared" ref="D701:E701" si="1401">+D579</f>
        <v>C</v>
      </c>
      <c r="E701" s="171" t="str">
        <f t="shared" si="1401"/>
        <v>VO5302</v>
      </c>
      <c r="F701" s="43"/>
      <c r="G701" s="171">
        <f t="shared" ref="G701:I701" si="1402">+G579</f>
        <v>29</v>
      </c>
      <c r="H701" s="171">
        <f t="shared" si="1402"/>
        <v>0</v>
      </c>
      <c r="I701" s="171">
        <f t="shared" si="1402"/>
        <v>0</v>
      </c>
      <c r="J701" s="62">
        <f t="shared" si="1395"/>
        <v>29</v>
      </c>
      <c r="K701" s="42"/>
      <c r="L701" s="171">
        <f t="shared" ref="L701:N701" si="1403">+L579</f>
        <v>26</v>
      </c>
      <c r="M701" s="171">
        <f t="shared" si="1403"/>
        <v>0</v>
      </c>
      <c r="N701" s="171">
        <f t="shared" si="1403"/>
        <v>0</v>
      </c>
      <c r="O701" s="62">
        <f t="shared" si="1397"/>
        <v>26</v>
      </c>
      <c r="P701" s="42"/>
      <c r="Q701" s="172" t="str">
        <f t="shared" si="1398"/>
        <v>ja</v>
      </c>
      <c r="R701" s="249">
        <f>IF(Q701="nee",0,(J701-O701)*(tab!$C$20*tab!$C$8+tab!$D$24))</f>
        <v>11806.964655</v>
      </c>
      <c r="S701" s="249">
        <f>IF(AND(J701=0,O701=0),0,(G701-L701)*tab!$E$32+(H701-M701)*tab!$F$32+(I701-N701)*tab!$G$32)</f>
        <v>26558.012466</v>
      </c>
      <c r="T701" s="249">
        <f>IF(SUM(R701:S701)&lt;0,0,SUM(R701:S701))</f>
        <v>38364.977121000004</v>
      </c>
      <c r="U701" s="172" t="str">
        <f t="shared" si="1399"/>
        <v>ja</v>
      </c>
      <c r="V701" s="249">
        <f>IF(U701="nee",0,(J701-O701)*(tab!$C$46))</f>
        <v>3532.2300000000005</v>
      </c>
      <c r="W701" s="249">
        <f>IF(AND(J701=0,O701=0),0,(G701-L701)*tab!$G$46+(H701-M701)*tab!$H$46+(I701-N701)*tab!$I$46)</f>
        <v>1725.81</v>
      </c>
      <c r="X701" s="249">
        <f t="shared" si="1400"/>
        <v>5258.0400000000009</v>
      </c>
      <c r="Y701" s="3"/>
      <c r="Z701" s="22"/>
    </row>
    <row r="702" spans="2:26" ht="12" customHeight="1" x14ac:dyDescent="0.2">
      <c r="B702" s="18"/>
      <c r="C702" s="1">
        <v>4</v>
      </c>
      <c r="D702" s="170" t="str">
        <f t="shared" ref="D702:E702" si="1404">+D580</f>
        <v>D</v>
      </c>
      <c r="E702" s="171" t="str">
        <f t="shared" si="1404"/>
        <v>VO5303</v>
      </c>
      <c r="F702" s="43"/>
      <c r="G702" s="171">
        <f t="shared" ref="G702:I702" si="1405">+G580</f>
        <v>1</v>
      </c>
      <c r="H702" s="171">
        <f t="shared" si="1405"/>
        <v>0</v>
      </c>
      <c r="I702" s="171">
        <f t="shared" si="1405"/>
        <v>0</v>
      </c>
      <c r="J702" s="62">
        <f t="shared" si="1395"/>
        <v>1</v>
      </c>
      <c r="K702" s="42"/>
      <c r="L702" s="171">
        <f t="shared" ref="L702:N702" si="1406">+L580</f>
        <v>0</v>
      </c>
      <c r="M702" s="171">
        <f t="shared" si="1406"/>
        <v>0</v>
      </c>
      <c r="N702" s="171">
        <f t="shared" si="1406"/>
        <v>0</v>
      </c>
      <c r="O702" s="62">
        <f t="shared" si="1397"/>
        <v>0</v>
      </c>
      <c r="P702" s="42"/>
      <c r="Q702" s="172" t="str">
        <f t="shared" si="1398"/>
        <v>ja</v>
      </c>
      <c r="R702" s="249">
        <f>IF(Q702="nee",0,(J702-O702)*(tab!$C$20*tab!$C$8+tab!$D$24))</f>
        <v>3935.6548849999999</v>
      </c>
      <c r="S702" s="249">
        <f>IF(AND(J702=0,O702=0),0,(G702-L702)*tab!$E$32+(H702-M702)*tab!$F$32+(I702-N702)*tab!$G$32)</f>
        <v>8852.670822</v>
      </c>
      <c r="T702" s="249">
        <f t="shared" ref="T702:T728" si="1407">IF(SUM(R702:S702)&lt;0,0,SUM(R702:S702))</f>
        <v>12788.325707</v>
      </c>
      <c r="U702" s="172" t="str">
        <f t="shared" si="1399"/>
        <v>ja</v>
      </c>
      <c r="V702" s="249">
        <f>IF(U702="nee",0,(J702-O702)*(tab!$C$46))</f>
        <v>1177.4100000000001</v>
      </c>
      <c r="W702" s="249">
        <f>IF(AND(J702=0,O702=0),0,(G702-L702)*tab!$G$46+(H702-M702)*tab!$H$46+(I702-N702)*tab!$I$46)</f>
        <v>575.27</v>
      </c>
      <c r="X702" s="249">
        <f t="shared" si="1400"/>
        <v>1752.68</v>
      </c>
      <c r="Y702" s="3"/>
      <c r="Z702" s="22"/>
    </row>
    <row r="703" spans="2:26" ht="12" customHeight="1" x14ac:dyDescent="0.2">
      <c r="B703" s="18"/>
      <c r="C703" s="1">
        <v>5</v>
      </c>
      <c r="D703" s="170" t="str">
        <f t="shared" ref="D703:E703" si="1408">+D581</f>
        <v>E</v>
      </c>
      <c r="E703" s="171" t="str">
        <f t="shared" si="1408"/>
        <v>VO5305</v>
      </c>
      <c r="F703" s="43"/>
      <c r="G703" s="171">
        <f t="shared" ref="G703:I703" si="1409">+G581</f>
        <v>0</v>
      </c>
      <c r="H703" s="171">
        <f t="shared" si="1409"/>
        <v>0</v>
      </c>
      <c r="I703" s="171">
        <f t="shared" si="1409"/>
        <v>0</v>
      </c>
      <c r="J703" s="62">
        <f t="shared" si="1395"/>
        <v>0</v>
      </c>
      <c r="K703" s="42"/>
      <c r="L703" s="171">
        <f t="shared" ref="L703:N703" si="1410">+L581</f>
        <v>0</v>
      </c>
      <c r="M703" s="171">
        <f t="shared" si="1410"/>
        <v>0</v>
      </c>
      <c r="N703" s="171">
        <f t="shared" si="1410"/>
        <v>0</v>
      </c>
      <c r="O703" s="62">
        <f t="shared" si="1397"/>
        <v>0</v>
      </c>
      <c r="P703" s="42"/>
      <c r="Q703" s="172" t="str">
        <f t="shared" si="1398"/>
        <v>ja</v>
      </c>
      <c r="R703" s="249">
        <f>IF(Q703="nee",0,(J703-O703)*(tab!$C$20*tab!$C$8+tab!$D$24))</f>
        <v>0</v>
      </c>
      <c r="S703" s="249">
        <f>IF(AND(J703=0,O703=0),0,(G703-L703)*tab!$E$32+(H703-M703)*tab!$F$32+(I703-N703)*tab!$G$32)</f>
        <v>0</v>
      </c>
      <c r="T703" s="249">
        <f t="shared" si="1407"/>
        <v>0</v>
      </c>
      <c r="U703" s="172" t="str">
        <f t="shared" si="1399"/>
        <v>ja</v>
      </c>
      <c r="V703" s="249">
        <f>IF(U703="nee",0,(J703-O703)*(tab!$C$46))</f>
        <v>0</v>
      </c>
      <c r="W703" s="249">
        <f>IF(AND(J703=0,O703=0),0,(G703-L703)*tab!$G$46+(H703-M703)*tab!$H$46+(I703-N703)*tab!$I$46)</f>
        <v>0</v>
      </c>
      <c r="X703" s="249">
        <f t="shared" si="1400"/>
        <v>0</v>
      </c>
      <c r="Y703" s="3"/>
      <c r="Z703" s="22"/>
    </row>
    <row r="704" spans="2:26" ht="12" customHeight="1" x14ac:dyDescent="0.2">
      <c r="B704" s="18"/>
      <c r="C704" s="1">
        <v>6</v>
      </c>
      <c r="D704" s="170" t="str">
        <f t="shared" ref="D704:E704" si="1411">+D582</f>
        <v>F</v>
      </c>
      <c r="E704" s="171" t="str">
        <f t="shared" si="1411"/>
        <v>VO5307</v>
      </c>
      <c r="F704" s="43"/>
      <c r="G704" s="171">
        <f t="shared" ref="G704:I704" si="1412">+G582</f>
        <v>1</v>
      </c>
      <c r="H704" s="171">
        <f t="shared" si="1412"/>
        <v>0</v>
      </c>
      <c r="I704" s="171">
        <f t="shared" si="1412"/>
        <v>0</v>
      </c>
      <c r="J704" s="62">
        <f t="shared" si="1395"/>
        <v>1</v>
      </c>
      <c r="K704" s="42"/>
      <c r="L704" s="171">
        <f t="shared" ref="L704:N704" si="1413">+L582</f>
        <v>0</v>
      </c>
      <c r="M704" s="171">
        <f t="shared" si="1413"/>
        <v>0</v>
      </c>
      <c r="N704" s="171">
        <f t="shared" si="1413"/>
        <v>0</v>
      </c>
      <c r="O704" s="62">
        <f t="shared" si="1397"/>
        <v>0</v>
      </c>
      <c r="P704" s="42"/>
      <c r="Q704" s="172" t="str">
        <f t="shared" si="1398"/>
        <v>ja</v>
      </c>
      <c r="R704" s="249">
        <f>IF(Q704="nee",0,(J704-O704)*(tab!$C$20*tab!$C$8+tab!$D$24))</f>
        <v>3935.6548849999999</v>
      </c>
      <c r="S704" s="249">
        <f>IF(AND(J704=0,O704=0),0,(G704-L704)*tab!$E$32+(H704-M704)*tab!$F$32+(I704-N704)*tab!$G$32)</f>
        <v>8852.670822</v>
      </c>
      <c r="T704" s="249">
        <f t="shared" si="1407"/>
        <v>12788.325707</v>
      </c>
      <c r="U704" s="172" t="str">
        <f t="shared" si="1399"/>
        <v>ja</v>
      </c>
      <c r="V704" s="249">
        <f>IF(U704="nee",0,(J704-O704)*(tab!$C$46))</f>
        <v>1177.4100000000001</v>
      </c>
      <c r="W704" s="249">
        <f>IF(AND(J704=0,O704=0),0,(G704-L704)*tab!$G$46+(H704-M704)*tab!$H$46+(I704-N704)*tab!$I$46)</f>
        <v>575.27</v>
      </c>
      <c r="X704" s="249">
        <f t="shared" si="1400"/>
        <v>1752.68</v>
      </c>
      <c r="Y704" s="3"/>
      <c r="Z704" s="22"/>
    </row>
    <row r="705" spans="2:26" ht="12" customHeight="1" x14ac:dyDescent="0.2">
      <c r="B705" s="18"/>
      <c r="C705" s="1">
        <v>7</v>
      </c>
      <c r="D705" s="170" t="str">
        <f t="shared" ref="D705:E705" si="1414">+D583</f>
        <v xml:space="preserve">G </v>
      </c>
      <c r="E705" s="171" t="str">
        <f t="shared" si="1414"/>
        <v>VO5502</v>
      </c>
      <c r="F705" s="43"/>
      <c r="G705" s="171">
        <f t="shared" ref="G705:I705" si="1415">+G583</f>
        <v>1</v>
      </c>
      <c r="H705" s="171">
        <f t="shared" si="1415"/>
        <v>0</v>
      </c>
      <c r="I705" s="171">
        <f t="shared" si="1415"/>
        <v>0</v>
      </c>
      <c r="J705" s="62">
        <f t="shared" si="1395"/>
        <v>1</v>
      </c>
      <c r="K705" s="42"/>
      <c r="L705" s="171">
        <f t="shared" ref="L705:N705" si="1416">+L583</f>
        <v>1</v>
      </c>
      <c r="M705" s="171">
        <f t="shared" si="1416"/>
        <v>0</v>
      </c>
      <c r="N705" s="171">
        <f t="shared" si="1416"/>
        <v>0</v>
      </c>
      <c r="O705" s="62">
        <f t="shared" si="1397"/>
        <v>1</v>
      </c>
      <c r="P705" s="42"/>
      <c r="Q705" s="172" t="str">
        <f t="shared" si="1398"/>
        <v>ja</v>
      </c>
      <c r="R705" s="249">
        <f>IF(Q705="nee",0,(J705-O705)*(tab!$C$20*tab!$C$8+tab!$D$24))</f>
        <v>0</v>
      </c>
      <c r="S705" s="249">
        <f>IF(AND(J705=0,O705=0),0,(G705-L705)*tab!$E$32+(H705-M705)*tab!$F$32+(I705-N705)*tab!$G$32)</f>
        <v>0</v>
      </c>
      <c r="T705" s="249">
        <f t="shared" si="1407"/>
        <v>0</v>
      </c>
      <c r="U705" s="172" t="str">
        <f t="shared" si="1399"/>
        <v>ja</v>
      </c>
      <c r="V705" s="249">
        <f>IF(U705="nee",0,(J705-O705)*(tab!$C$46))</f>
        <v>0</v>
      </c>
      <c r="W705" s="249">
        <f>IF(AND(J705=0,O705=0),0,(G705-L705)*tab!$G$46+(H705-M705)*tab!$H$46+(I705-N705)*tab!$I$46)</f>
        <v>0</v>
      </c>
      <c r="X705" s="249">
        <f t="shared" si="1400"/>
        <v>0</v>
      </c>
      <c r="Y705" s="3"/>
      <c r="Z705" s="22"/>
    </row>
    <row r="706" spans="2:26" ht="12" customHeight="1" x14ac:dyDescent="0.2">
      <c r="B706" s="18"/>
      <c r="C706" s="1">
        <v>8</v>
      </c>
      <c r="D706" s="170" t="str">
        <f t="shared" ref="D706:E706" si="1417">+D584</f>
        <v xml:space="preserve">H </v>
      </c>
      <c r="E706" s="171" t="str">
        <f t="shared" si="1417"/>
        <v>VO5507</v>
      </c>
      <c r="F706" s="43"/>
      <c r="G706" s="171">
        <f t="shared" ref="G706:I706" si="1418">+G584</f>
        <v>0</v>
      </c>
      <c r="H706" s="171">
        <f t="shared" si="1418"/>
        <v>0</v>
      </c>
      <c r="I706" s="171">
        <f t="shared" si="1418"/>
        <v>0</v>
      </c>
      <c r="J706" s="62">
        <f t="shared" si="1395"/>
        <v>0</v>
      </c>
      <c r="K706" s="42"/>
      <c r="L706" s="171">
        <f t="shared" ref="L706:N706" si="1419">+L584</f>
        <v>1</v>
      </c>
      <c r="M706" s="171">
        <f t="shared" si="1419"/>
        <v>0</v>
      </c>
      <c r="N706" s="171">
        <f t="shared" si="1419"/>
        <v>0</v>
      </c>
      <c r="O706" s="62">
        <f t="shared" si="1397"/>
        <v>1</v>
      </c>
      <c r="P706" s="42"/>
      <c r="Q706" s="172" t="str">
        <f t="shared" si="1398"/>
        <v>ja</v>
      </c>
      <c r="R706" s="249">
        <f>IF(Q706="nee",0,(J706-O706)*(tab!$C$20*tab!$C$8+tab!$D$24))</f>
        <v>-3935.6548849999999</v>
      </c>
      <c r="S706" s="249">
        <f>IF(AND(J706=0,O706=0),0,(G706-L706)*tab!$E$32+(H706-M706)*tab!$F$32+(I706-N706)*tab!$G$32)</f>
        <v>-8852.670822</v>
      </c>
      <c r="T706" s="249">
        <f t="shared" si="1407"/>
        <v>0</v>
      </c>
      <c r="U706" s="172" t="str">
        <f t="shared" si="1399"/>
        <v>ja</v>
      </c>
      <c r="V706" s="249">
        <f>IF(U706="nee",0,(J706-O706)*(tab!$C$46))</f>
        <v>-1177.4100000000001</v>
      </c>
      <c r="W706" s="249">
        <f>IF(AND(J706=0,O706=0),0,(G706-L706)*tab!$G$46+(H706-M706)*tab!$H$46+(I706-N706)*tab!$I$46)</f>
        <v>-575.27</v>
      </c>
      <c r="X706" s="249">
        <f t="shared" si="1400"/>
        <v>0</v>
      </c>
      <c r="Y706" s="3"/>
      <c r="Z706" s="22"/>
    </row>
    <row r="707" spans="2:26" ht="12" customHeight="1" x14ac:dyDescent="0.2">
      <c r="B707" s="18"/>
      <c r="C707" s="1">
        <v>9</v>
      </c>
      <c r="D707" s="170" t="str">
        <f t="shared" ref="D707:E707" si="1420">+D585</f>
        <v>I</v>
      </c>
      <c r="E707" s="171" t="str">
        <f t="shared" si="1420"/>
        <v>VO5705</v>
      </c>
      <c r="F707" s="43"/>
      <c r="G707" s="171">
        <f t="shared" ref="G707:I707" si="1421">+G585</f>
        <v>0</v>
      </c>
      <c r="H707" s="171">
        <f t="shared" si="1421"/>
        <v>0</v>
      </c>
      <c r="I707" s="171">
        <f t="shared" si="1421"/>
        <v>0</v>
      </c>
      <c r="J707" s="62">
        <f t="shared" si="1395"/>
        <v>0</v>
      </c>
      <c r="K707" s="42"/>
      <c r="L707" s="171">
        <f t="shared" ref="L707:N707" si="1422">+L585</f>
        <v>0</v>
      </c>
      <c r="M707" s="171">
        <f t="shared" si="1422"/>
        <v>0</v>
      </c>
      <c r="N707" s="171">
        <f t="shared" si="1422"/>
        <v>0</v>
      </c>
      <c r="O707" s="62">
        <f t="shared" si="1397"/>
        <v>0</v>
      </c>
      <c r="P707" s="42"/>
      <c r="Q707" s="172" t="str">
        <f t="shared" si="1398"/>
        <v>ja</v>
      </c>
      <c r="R707" s="249">
        <f>IF(Q707="nee",0,(J707-O707)*(tab!$C$20*tab!$C$8+tab!$D$24))</f>
        <v>0</v>
      </c>
      <c r="S707" s="249">
        <f>IF(AND(J707=0,O707=0),0,(G707-L707)*tab!$E$32+(H707-M707)*tab!$F$32+(I707-N707)*tab!$G$32)</f>
        <v>0</v>
      </c>
      <c r="T707" s="249">
        <f t="shared" si="1407"/>
        <v>0</v>
      </c>
      <c r="U707" s="172" t="str">
        <f t="shared" si="1399"/>
        <v>ja</v>
      </c>
      <c r="V707" s="249">
        <f>IF(U707="nee",0,(J707-O707)*(tab!$C$46))</f>
        <v>0</v>
      </c>
      <c r="W707" s="249">
        <f>IF(AND(J707=0,O707=0),0,(G707-L707)*tab!$G$46+(H707-M707)*tab!$H$46+(I707-N707)*tab!$I$46)</f>
        <v>0</v>
      </c>
      <c r="X707" s="249">
        <f t="shared" si="1400"/>
        <v>0</v>
      </c>
      <c r="Y707" s="3"/>
      <c r="Z707" s="22"/>
    </row>
    <row r="708" spans="2:26" ht="12" customHeight="1" x14ac:dyDescent="0.2">
      <c r="B708" s="18"/>
      <c r="C708" s="1">
        <v>10</v>
      </c>
      <c r="D708" s="170">
        <f t="shared" ref="D708:E708" si="1423">+D586</f>
        <v>0</v>
      </c>
      <c r="E708" s="171">
        <f t="shared" si="1423"/>
        <v>0</v>
      </c>
      <c r="F708" s="43"/>
      <c r="G708" s="171">
        <f t="shared" ref="G708:I708" si="1424">+G586</f>
        <v>0</v>
      </c>
      <c r="H708" s="171">
        <f t="shared" si="1424"/>
        <v>0</v>
      </c>
      <c r="I708" s="171">
        <f t="shared" si="1424"/>
        <v>0</v>
      </c>
      <c r="J708" s="62">
        <f t="shared" si="1395"/>
        <v>0</v>
      </c>
      <c r="K708" s="42"/>
      <c r="L708" s="171">
        <f t="shared" ref="L708:N708" si="1425">+L586</f>
        <v>0</v>
      </c>
      <c r="M708" s="171">
        <f t="shared" si="1425"/>
        <v>0</v>
      </c>
      <c r="N708" s="171">
        <f t="shared" si="1425"/>
        <v>0</v>
      </c>
      <c r="O708" s="62">
        <f t="shared" si="1397"/>
        <v>0</v>
      </c>
      <c r="P708" s="42"/>
      <c r="Q708" s="172" t="str">
        <f t="shared" si="1398"/>
        <v>ja</v>
      </c>
      <c r="R708" s="249">
        <f>IF(Q708="nee",0,(J708-O708)*(tab!$C$20*tab!$C$8+tab!$D$24))</f>
        <v>0</v>
      </c>
      <c r="S708" s="249">
        <f>IF(AND(J708=0,O708=0),0,(G708-L708)*tab!$E$32+(H708-M708)*tab!$F$32+(I708-N708)*tab!$G$32)</f>
        <v>0</v>
      </c>
      <c r="T708" s="249">
        <f t="shared" si="1407"/>
        <v>0</v>
      </c>
      <c r="U708" s="172" t="str">
        <f t="shared" si="1399"/>
        <v>ja</v>
      </c>
      <c r="V708" s="249">
        <f>IF(U708="nee",0,(J708-O708)*(tab!$C$46))</f>
        <v>0</v>
      </c>
      <c r="W708" s="249">
        <f>IF(AND(J708=0,O708=0),0,(G708-L708)*tab!$G$46+(H708-M708)*tab!$H$46+(I708-N708)*tab!$I$46)</f>
        <v>0</v>
      </c>
      <c r="X708" s="249">
        <f t="shared" si="1400"/>
        <v>0</v>
      </c>
      <c r="Y708" s="3"/>
      <c r="Z708" s="22"/>
    </row>
    <row r="709" spans="2:26" ht="12" customHeight="1" x14ac:dyDescent="0.2">
      <c r="B709" s="18"/>
      <c r="C709" s="1">
        <v>11</v>
      </c>
      <c r="D709" s="170">
        <f t="shared" ref="D709:E709" si="1426">+D587</f>
        <v>0</v>
      </c>
      <c r="E709" s="171">
        <f t="shared" si="1426"/>
        <v>0</v>
      </c>
      <c r="F709" s="43"/>
      <c r="G709" s="171">
        <f t="shared" ref="G709:I709" si="1427">+G587</f>
        <v>0</v>
      </c>
      <c r="H709" s="171">
        <f t="shared" si="1427"/>
        <v>0</v>
      </c>
      <c r="I709" s="171">
        <f t="shared" si="1427"/>
        <v>0</v>
      </c>
      <c r="J709" s="62">
        <f t="shared" si="1395"/>
        <v>0</v>
      </c>
      <c r="K709" s="42"/>
      <c r="L709" s="171">
        <f t="shared" ref="L709:N709" si="1428">+L587</f>
        <v>0</v>
      </c>
      <c r="M709" s="171">
        <f t="shared" si="1428"/>
        <v>0</v>
      </c>
      <c r="N709" s="171">
        <f t="shared" si="1428"/>
        <v>0</v>
      </c>
      <c r="O709" s="62">
        <f t="shared" si="1397"/>
        <v>0</v>
      </c>
      <c r="P709" s="42"/>
      <c r="Q709" s="172" t="str">
        <f t="shared" si="1398"/>
        <v>ja</v>
      </c>
      <c r="R709" s="249">
        <f>IF(Q709="nee",0,(J709-O709)*(tab!$C$20*tab!$C$8+tab!$D$24))</f>
        <v>0</v>
      </c>
      <c r="S709" s="249">
        <f>IF(AND(J709=0,O709=0),0,(G709-L709)*tab!$E$32+(H709-M709)*tab!$F$32+(I709-N709)*tab!$G$32)</f>
        <v>0</v>
      </c>
      <c r="T709" s="249">
        <f t="shared" si="1407"/>
        <v>0</v>
      </c>
      <c r="U709" s="172" t="str">
        <f t="shared" si="1399"/>
        <v>ja</v>
      </c>
      <c r="V709" s="249">
        <f>IF(U709="nee",0,(J709-O709)*(tab!$C$46))</f>
        <v>0</v>
      </c>
      <c r="W709" s="249">
        <f>IF(AND(J709=0,O709=0),0,(G709-L709)*tab!$G$46+(H709-M709)*tab!$H$46+(I709-N709)*tab!$I$46)</f>
        <v>0</v>
      </c>
      <c r="X709" s="249">
        <f t="shared" si="1400"/>
        <v>0</v>
      </c>
      <c r="Y709" s="3"/>
      <c r="Z709" s="22"/>
    </row>
    <row r="710" spans="2:26" ht="12" customHeight="1" x14ac:dyDescent="0.2">
      <c r="B710" s="18"/>
      <c r="C710" s="1">
        <v>12</v>
      </c>
      <c r="D710" s="170">
        <f t="shared" ref="D710:E710" si="1429">+D588</f>
        <v>0</v>
      </c>
      <c r="E710" s="171">
        <f t="shared" si="1429"/>
        <v>0</v>
      </c>
      <c r="F710" s="43"/>
      <c r="G710" s="171">
        <f t="shared" ref="G710:I710" si="1430">+G588</f>
        <v>0</v>
      </c>
      <c r="H710" s="171">
        <f t="shared" si="1430"/>
        <v>0</v>
      </c>
      <c r="I710" s="171">
        <f t="shared" si="1430"/>
        <v>0</v>
      </c>
      <c r="J710" s="62">
        <f t="shared" si="1395"/>
        <v>0</v>
      </c>
      <c r="K710" s="42"/>
      <c r="L710" s="171">
        <f t="shared" ref="L710:N710" si="1431">+L588</f>
        <v>0</v>
      </c>
      <c r="M710" s="171">
        <f t="shared" si="1431"/>
        <v>0</v>
      </c>
      <c r="N710" s="171">
        <f t="shared" si="1431"/>
        <v>0</v>
      </c>
      <c r="O710" s="62">
        <f t="shared" si="1397"/>
        <v>0</v>
      </c>
      <c r="P710" s="42"/>
      <c r="Q710" s="172" t="str">
        <f t="shared" si="1398"/>
        <v>ja</v>
      </c>
      <c r="R710" s="249">
        <f>IF(Q710="nee",0,(J710-O710)*(tab!$C$20*tab!$C$8+tab!$D$24))</f>
        <v>0</v>
      </c>
      <c r="S710" s="249">
        <f>IF(AND(J710=0,O710=0),0,(G710-L710)*tab!$E$32+(H710-M710)*tab!$F$32+(I710-N710)*tab!$G$32)</f>
        <v>0</v>
      </c>
      <c r="T710" s="249">
        <f t="shared" si="1407"/>
        <v>0</v>
      </c>
      <c r="U710" s="172" t="str">
        <f t="shared" si="1399"/>
        <v>ja</v>
      </c>
      <c r="V710" s="249">
        <f>IF(U710="nee",0,(J710-O710)*(tab!$C$46))</f>
        <v>0</v>
      </c>
      <c r="W710" s="249">
        <f>IF(AND(J710=0,O710=0),0,(G710-L710)*tab!$G$46+(H710-M710)*tab!$H$46+(I710-N710)*tab!$I$46)</f>
        <v>0</v>
      </c>
      <c r="X710" s="249">
        <f t="shared" si="1400"/>
        <v>0</v>
      </c>
      <c r="Y710" s="3"/>
      <c r="Z710" s="22"/>
    </row>
    <row r="711" spans="2:26" ht="12" customHeight="1" x14ac:dyDescent="0.2">
      <c r="B711" s="18"/>
      <c r="C711" s="1">
        <v>13</v>
      </c>
      <c r="D711" s="170">
        <f t="shared" ref="D711:E711" si="1432">+D589</f>
        <v>0</v>
      </c>
      <c r="E711" s="171">
        <f t="shared" si="1432"/>
        <v>0</v>
      </c>
      <c r="F711" s="43"/>
      <c r="G711" s="171">
        <f t="shared" ref="G711:I711" si="1433">+G589</f>
        <v>0</v>
      </c>
      <c r="H711" s="171">
        <f t="shared" si="1433"/>
        <v>0</v>
      </c>
      <c r="I711" s="171">
        <f t="shared" si="1433"/>
        <v>0</v>
      </c>
      <c r="J711" s="62">
        <f t="shared" ref="J711:J728" si="1434">SUM(G711:I711)</f>
        <v>0</v>
      </c>
      <c r="K711" s="42"/>
      <c r="L711" s="171">
        <f t="shared" ref="L711:N711" si="1435">+L589</f>
        <v>0</v>
      </c>
      <c r="M711" s="171">
        <f t="shared" si="1435"/>
        <v>0</v>
      </c>
      <c r="N711" s="171">
        <f t="shared" si="1435"/>
        <v>0</v>
      </c>
      <c r="O711" s="62">
        <f t="shared" si="1397"/>
        <v>0</v>
      </c>
      <c r="P711" s="42"/>
      <c r="Q711" s="172" t="str">
        <f t="shared" si="1398"/>
        <v>ja</v>
      </c>
      <c r="R711" s="249">
        <f>IF(Q711="nee",0,(J711-O711)*(tab!$C$20*tab!$C$8+tab!$D$24))</f>
        <v>0</v>
      </c>
      <c r="S711" s="249">
        <f>IF(AND(J711=0,O711=0),0,(G711-L711)*tab!$E$32+(H711-M711)*tab!$F$32+(I711-N711)*tab!$G$32)</f>
        <v>0</v>
      </c>
      <c r="T711" s="249">
        <f t="shared" si="1407"/>
        <v>0</v>
      </c>
      <c r="U711" s="172" t="str">
        <f t="shared" si="1399"/>
        <v>ja</v>
      </c>
      <c r="V711" s="249">
        <f>IF(U711="nee",0,(J711-O711)*(tab!$C$46))</f>
        <v>0</v>
      </c>
      <c r="W711" s="249">
        <f>IF(AND(J711=0,O711=0),0,(G711-L711)*tab!$G$46+(H711-M711)*tab!$H$46+(I711-N711)*tab!$I$46)</f>
        <v>0</v>
      </c>
      <c r="X711" s="249">
        <f t="shared" si="1400"/>
        <v>0</v>
      </c>
      <c r="Y711" s="3"/>
      <c r="Z711" s="22"/>
    </row>
    <row r="712" spans="2:26" ht="12" customHeight="1" x14ac:dyDescent="0.2">
      <c r="B712" s="18"/>
      <c r="C712" s="1">
        <v>14</v>
      </c>
      <c r="D712" s="170">
        <f t="shared" ref="D712:E712" si="1436">+D590</f>
        <v>0</v>
      </c>
      <c r="E712" s="171">
        <f t="shared" si="1436"/>
        <v>0</v>
      </c>
      <c r="F712" s="43"/>
      <c r="G712" s="171">
        <f t="shared" ref="G712:I712" si="1437">+G590</f>
        <v>0</v>
      </c>
      <c r="H712" s="171">
        <f t="shared" si="1437"/>
        <v>0</v>
      </c>
      <c r="I712" s="171">
        <f t="shared" si="1437"/>
        <v>0</v>
      </c>
      <c r="J712" s="62">
        <f t="shared" si="1434"/>
        <v>0</v>
      </c>
      <c r="K712" s="42"/>
      <c r="L712" s="171">
        <f t="shared" ref="L712:N712" si="1438">+L590</f>
        <v>0</v>
      </c>
      <c r="M712" s="171">
        <f t="shared" si="1438"/>
        <v>0</v>
      </c>
      <c r="N712" s="171">
        <f t="shared" si="1438"/>
        <v>0</v>
      </c>
      <c r="O712" s="62">
        <f t="shared" si="1397"/>
        <v>0</v>
      </c>
      <c r="P712" s="42"/>
      <c r="Q712" s="172" t="str">
        <f t="shared" si="1398"/>
        <v>ja</v>
      </c>
      <c r="R712" s="249">
        <f>IF(Q712="nee",0,(J712-O712)*(tab!$C$20*tab!$C$8+tab!$D$24))</f>
        <v>0</v>
      </c>
      <c r="S712" s="249">
        <f>IF(AND(J712=0,O712=0),0,(G712-L712)*tab!$E$32+(H712-M712)*tab!$F$32+(I712-N712)*tab!$G$32)</f>
        <v>0</v>
      </c>
      <c r="T712" s="249">
        <f t="shared" si="1407"/>
        <v>0</v>
      </c>
      <c r="U712" s="172" t="str">
        <f t="shared" si="1399"/>
        <v>ja</v>
      </c>
      <c r="V712" s="249">
        <f>IF(U712="nee",0,(J712-O712)*(tab!$C$46))</f>
        <v>0</v>
      </c>
      <c r="W712" s="249">
        <f>IF(AND(J712=0,O712=0),0,(G712-L712)*tab!$G$46+(H712-M712)*tab!$H$46+(I712-N712)*tab!$I$46)</f>
        <v>0</v>
      </c>
      <c r="X712" s="249">
        <f t="shared" si="1400"/>
        <v>0</v>
      </c>
      <c r="Y712" s="3"/>
      <c r="Z712" s="22"/>
    </row>
    <row r="713" spans="2:26" ht="12" customHeight="1" x14ac:dyDescent="0.2">
      <c r="B713" s="18"/>
      <c r="C713" s="1">
        <v>15</v>
      </c>
      <c r="D713" s="170">
        <f t="shared" ref="D713:E713" si="1439">+D591</f>
        <v>0</v>
      </c>
      <c r="E713" s="171">
        <f t="shared" si="1439"/>
        <v>0</v>
      </c>
      <c r="F713" s="43"/>
      <c r="G713" s="171">
        <f t="shared" ref="G713:I713" si="1440">+G591</f>
        <v>0</v>
      </c>
      <c r="H713" s="171">
        <f t="shared" si="1440"/>
        <v>0</v>
      </c>
      <c r="I713" s="171">
        <f t="shared" si="1440"/>
        <v>0</v>
      </c>
      <c r="J713" s="62">
        <f t="shared" si="1434"/>
        <v>0</v>
      </c>
      <c r="K713" s="42"/>
      <c r="L713" s="171">
        <f t="shared" ref="L713:N713" si="1441">+L591</f>
        <v>0</v>
      </c>
      <c r="M713" s="171">
        <f t="shared" si="1441"/>
        <v>0</v>
      </c>
      <c r="N713" s="171">
        <f t="shared" si="1441"/>
        <v>0</v>
      </c>
      <c r="O713" s="62">
        <f t="shared" si="1397"/>
        <v>0</v>
      </c>
      <c r="P713" s="42"/>
      <c r="Q713" s="172" t="str">
        <f t="shared" si="1398"/>
        <v>ja</v>
      </c>
      <c r="R713" s="249">
        <f>IF(Q713="nee",0,(J713-O713)*(tab!$C$20*tab!$C$8+tab!$D$24))</f>
        <v>0</v>
      </c>
      <c r="S713" s="249">
        <f>IF(AND(J713=0,O713=0),0,(G713-L713)*tab!$E$32+(H713-M713)*tab!$F$32+(I713-N713)*tab!$G$32)</f>
        <v>0</v>
      </c>
      <c r="T713" s="249">
        <f t="shared" si="1407"/>
        <v>0</v>
      </c>
      <c r="U713" s="172" t="str">
        <f t="shared" si="1399"/>
        <v>ja</v>
      </c>
      <c r="V713" s="249">
        <f>IF(U713="nee",0,(J713-O713)*(tab!$C$46))</f>
        <v>0</v>
      </c>
      <c r="W713" s="249">
        <f>IF(AND(J713=0,O713=0),0,(G713-L713)*tab!$G$46+(H713-M713)*tab!$H$46+(I713-N713)*tab!$I$46)</f>
        <v>0</v>
      </c>
      <c r="X713" s="249">
        <f t="shared" si="1400"/>
        <v>0</v>
      </c>
      <c r="Y713" s="3"/>
      <c r="Z713" s="22"/>
    </row>
    <row r="714" spans="2:26" ht="12" customHeight="1" x14ac:dyDescent="0.2">
      <c r="B714" s="18"/>
      <c r="C714" s="1">
        <v>16</v>
      </c>
      <c r="D714" s="170">
        <f t="shared" ref="D714:E714" si="1442">+D592</f>
        <v>0</v>
      </c>
      <c r="E714" s="171">
        <f t="shared" si="1442"/>
        <v>0</v>
      </c>
      <c r="F714" s="43"/>
      <c r="G714" s="171">
        <f t="shared" ref="G714:I714" si="1443">+G592</f>
        <v>0</v>
      </c>
      <c r="H714" s="171">
        <f t="shared" si="1443"/>
        <v>0</v>
      </c>
      <c r="I714" s="171">
        <f t="shared" si="1443"/>
        <v>0</v>
      </c>
      <c r="J714" s="62">
        <f t="shared" si="1434"/>
        <v>0</v>
      </c>
      <c r="K714" s="42"/>
      <c r="L714" s="171">
        <f t="shared" ref="L714:N714" si="1444">+L592</f>
        <v>0</v>
      </c>
      <c r="M714" s="171">
        <f t="shared" si="1444"/>
        <v>0</v>
      </c>
      <c r="N714" s="171">
        <f t="shared" si="1444"/>
        <v>0</v>
      </c>
      <c r="O714" s="62">
        <f t="shared" si="1397"/>
        <v>0</v>
      </c>
      <c r="P714" s="42"/>
      <c r="Q714" s="172" t="str">
        <f t="shared" si="1398"/>
        <v>ja</v>
      </c>
      <c r="R714" s="249">
        <f>IF(Q714="nee",0,(J714-O714)*(tab!$C$20*tab!$C$8+tab!$D$24))</f>
        <v>0</v>
      </c>
      <c r="S714" s="249">
        <f>IF(AND(J714=0,O714=0),0,(G714-L714)*tab!$E$32+(H714-M714)*tab!$F$32+(I714-N714)*tab!$G$32)</f>
        <v>0</v>
      </c>
      <c r="T714" s="249">
        <f t="shared" si="1407"/>
        <v>0</v>
      </c>
      <c r="U714" s="172" t="str">
        <f t="shared" si="1399"/>
        <v>ja</v>
      </c>
      <c r="V714" s="249">
        <f>IF(U714="nee",0,(J714-O714)*(tab!$C$46))</f>
        <v>0</v>
      </c>
      <c r="W714" s="249">
        <f>IF(AND(J714=0,O714=0),0,(G714-L714)*tab!$G$46+(H714-M714)*tab!$H$46+(I714-N714)*tab!$I$46)</f>
        <v>0</v>
      </c>
      <c r="X714" s="249">
        <f t="shared" si="1400"/>
        <v>0</v>
      </c>
      <c r="Y714" s="3"/>
      <c r="Z714" s="22"/>
    </row>
    <row r="715" spans="2:26" ht="12" customHeight="1" x14ac:dyDescent="0.2">
      <c r="B715" s="18"/>
      <c r="C715" s="1">
        <v>17</v>
      </c>
      <c r="D715" s="170">
        <f t="shared" ref="D715:E715" si="1445">+D593</f>
        <v>0</v>
      </c>
      <c r="E715" s="171">
        <f t="shared" si="1445"/>
        <v>0</v>
      </c>
      <c r="F715" s="43"/>
      <c r="G715" s="171">
        <f t="shared" ref="G715:I715" si="1446">+G593</f>
        <v>0</v>
      </c>
      <c r="H715" s="171">
        <f t="shared" si="1446"/>
        <v>0</v>
      </c>
      <c r="I715" s="171">
        <f t="shared" si="1446"/>
        <v>0</v>
      </c>
      <c r="J715" s="62">
        <f t="shared" si="1434"/>
        <v>0</v>
      </c>
      <c r="K715" s="42"/>
      <c r="L715" s="171">
        <f t="shared" ref="L715:N715" si="1447">+L593</f>
        <v>0</v>
      </c>
      <c r="M715" s="171">
        <f t="shared" si="1447"/>
        <v>0</v>
      </c>
      <c r="N715" s="171">
        <f t="shared" si="1447"/>
        <v>0</v>
      </c>
      <c r="O715" s="62">
        <f t="shared" si="1397"/>
        <v>0</v>
      </c>
      <c r="P715" s="42"/>
      <c r="Q715" s="172" t="str">
        <f t="shared" si="1398"/>
        <v>ja</v>
      </c>
      <c r="R715" s="249">
        <f>IF(Q715="nee",0,(J715-O715)*(tab!$C$20*tab!$C$8+tab!$D$24))</f>
        <v>0</v>
      </c>
      <c r="S715" s="249">
        <f>IF(AND(J715=0,O715=0),0,(G715-L715)*tab!$E$32+(H715-M715)*tab!$F$32+(I715-N715)*tab!$G$32)</f>
        <v>0</v>
      </c>
      <c r="T715" s="249">
        <f t="shared" si="1407"/>
        <v>0</v>
      </c>
      <c r="U715" s="172" t="str">
        <f t="shared" si="1399"/>
        <v>ja</v>
      </c>
      <c r="V715" s="249">
        <f>IF(U715="nee",0,(J715-O715)*(tab!$C$46))</f>
        <v>0</v>
      </c>
      <c r="W715" s="249">
        <f>IF(AND(J715=0,O715=0),0,(G715-L715)*tab!$G$46+(H715-M715)*tab!$H$46+(I715-N715)*tab!$I$46)</f>
        <v>0</v>
      </c>
      <c r="X715" s="249">
        <f t="shared" si="1400"/>
        <v>0</v>
      </c>
      <c r="Y715" s="3"/>
      <c r="Z715" s="22"/>
    </row>
    <row r="716" spans="2:26" ht="12" customHeight="1" x14ac:dyDescent="0.2">
      <c r="B716" s="18"/>
      <c r="C716" s="1">
        <v>18</v>
      </c>
      <c r="D716" s="170">
        <f t="shared" ref="D716:E716" si="1448">+D594</f>
        <v>0</v>
      </c>
      <c r="E716" s="171">
        <f t="shared" si="1448"/>
        <v>0</v>
      </c>
      <c r="F716" s="43"/>
      <c r="G716" s="171">
        <f t="shared" ref="G716:I716" si="1449">+G594</f>
        <v>0</v>
      </c>
      <c r="H716" s="171">
        <f t="shared" si="1449"/>
        <v>0</v>
      </c>
      <c r="I716" s="171">
        <f t="shared" si="1449"/>
        <v>0</v>
      </c>
      <c r="J716" s="62">
        <f t="shared" si="1434"/>
        <v>0</v>
      </c>
      <c r="K716" s="42"/>
      <c r="L716" s="171">
        <f t="shared" ref="L716:N716" si="1450">+L594</f>
        <v>0</v>
      </c>
      <c r="M716" s="171">
        <f t="shared" si="1450"/>
        <v>0</v>
      </c>
      <c r="N716" s="171">
        <f t="shared" si="1450"/>
        <v>0</v>
      </c>
      <c r="O716" s="62">
        <f t="shared" si="1397"/>
        <v>0</v>
      </c>
      <c r="P716" s="42"/>
      <c r="Q716" s="172" t="str">
        <f t="shared" si="1398"/>
        <v>ja</v>
      </c>
      <c r="R716" s="249">
        <f>IF(Q716="nee",0,(J716-O716)*(tab!$C$20*tab!$C$8+tab!$D$24))</f>
        <v>0</v>
      </c>
      <c r="S716" s="249">
        <f>IF(AND(J716=0,O716=0),0,(G716-L716)*tab!$E$32+(H716-M716)*tab!$F$32+(I716-N716)*tab!$G$32)</f>
        <v>0</v>
      </c>
      <c r="T716" s="249">
        <f t="shared" si="1407"/>
        <v>0</v>
      </c>
      <c r="U716" s="172" t="str">
        <f t="shared" si="1399"/>
        <v>ja</v>
      </c>
      <c r="V716" s="249">
        <f>IF(U716="nee",0,(J716-O716)*(tab!$C$46))</f>
        <v>0</v>
      </c>
      <c r="W716" s="249">
        <f>IF(AND(J716=0,O716=0),0,(G716-L716)*tab!$G$46+(H716-M716)*tab!$H$46+(I716-N716)*tab!$I$46)</f>
        <v>0</v>
      </c>
      <c r="X716" s="249">
        <f t="shared" si="1400"/>
        <v>0</v>
      </c>
      <c r="Y716" s="3"/>
      <c r="Z716" s="22"/>
    </row>
    <row r="717" spans="2:26" ht="12" customHeight="1" x14ac:dyDescent="0.2">
      <c r="B717" s="18"/>
      <c r="C717" s="1">
        <v>19</v>
      </c>
      <c r="D717" s="170">
        <f t="shared" ref="D717:E717" si="1451">+D595</f>
        <v>0</v>
      </c>
      <c r="E717" s="171">
        <f t="shared" si="1451"/>
        <v>0</v>
      </c>
      <c r="F717" s="43"/>
      <c r="G717" s="171">
        <f t="shared" ref="G717:I717" si="1452">+G595</f>
        <v>0</v>
      </c>
      <c r="H717" s="171">
        <f t="shared" si="1452"/>
        <v>0</v>
      </c>
      <c r="I717" s="171">
        <f t="shared" si="1452"/>
        <v>0</v>
      </c>
      <c r="J717" s="62">
        <f t="shared" si="1434"/>
        <v>0</v>
      </c>
      <c r="K717" s="42"/>
      <c r="L717" s="171">
        <f t="shared" ref="L717:N717" si="1453">+L595</f>
        <v>0</v>
      </c>
      <c r="M717" s="171">
        <f t="shared" si="1453"/>
        <v>0</v>
      </c>
      <c r="N717" s="171">
        <f t="shared" si="1453"/>
        <v>0</v>
      </c>
      <c r="O717" s="62">
        <f t="shared" si="1397"/>
        <v>0</v>
      </c>
      <c r="P717" s="42"/>
      <c r="Q717" s="172" t="str">
        <f t="shared" si="1398"/>
        <v>ja</v>
      </c>
      <c r="R717" s="249">
        <f>IF(Q717="nee",0,(J717-O717)*(tab!$C$20*tab!$C$8+tab!$D$24))</f>
        <v>0</v>
      </c>
      <c r="S717" s="249">
        <f>IF(AND(J717=0,O717=0),0,(G717-L717)*tab!$E$32+(H717-M717)*tab!$F$32+(I717-N717)*tab!$G$32)</f>
        <v>0</v>
      </c>
      <c r="T717" s="249">
        <f t="shared" si="1407"/>
        <v>0</v>
      </c>
      <c r="U717" s="172" t="str">
        <f t="shared" si="1399"/>
        <v>ja</v>
      </c>
      <c r="V717" s="249">
        <f>IF(U717="nee",0,(J717-O717)*(tab!$C$46))</f>
        <v>0</v>
      </c>
      <c r="W717" s="249">
        <f>IF(AND(J717=0,O717=0),0,(G717-L717)*tab!$G$46+(H717-M717)*tab!$H$46+(I717-N717)*tab!$I$46)</f>
        <v>0</v>
      </c>
      <c r="X717" s="249">
        <f t="shared" si="1400"/>
        <v>0</v>
      </c>
      <c r="Y717" s="3"/>
      <c r="Z717" s="22"/>
    </row>
    <row r="718" spans="2:26" ht="12" customHeight="1" x14ac:dyDescent="0.2">
      <c r="B718" s="18"/>
      <c r="C718" s="1">
        <v>20</v>
      </c>
      <c r="D718" s="170">
        <f t="shared" ref="D718:E718" si="1454">+D596</f>
        <v>0</v>
      </c>
      <c r="E718" s="171">
        <f t="shared" si="1454"/>
        <v>0</v>
      </c>
      <c r="F718" s="43"/>
      <c r="G718" s="171">
        <f t="shared" ref="G718:I718" si="1455">+G596</f>
        <v>0</v>
      </c>
      <c r="H718" s="171">
        <f t="shared" si="1455"/>
        <v>0</v>
      </c>
      <c r="I718" s="171">
        <f t="shared" si="1455"/>
        <v>0</v>
      </c>
      <c r="J718" s="62">
        <f t="shared" si="1434"/>
        <v>0</v>
      </c>
      <c r="K718" s="42"/>
      <c r="L718" s="171">
        <f t="shared" ref="L718:N718" si="1456">+L596</f>
        <v>0</v>
      </c>
      <c r="M718" s="171">
        <f t="shared" si="1456"/>
        <v>0</v>
      </c>
      <c r="N718" s="171">
        <f t="shared" si="1456"/>
        <v>0</v>
      </c>
      <c r="O718" s="62">
        <f t="shared" si="1397"/>
        <v>0</v>
      </c>
      <c r="P718" s="42"/>
      <c r="Q718" s="172" t="str">
        <f t="shared" si="1398"/>
        <v>ja</v>
      </c>
      <c r="R718" s="249">
        <f>IF(Q718="nee",0,(J718-O718)*(tab!$C$20*tab!$C$8+tab!$D$24))</f>
        <v>0</v>
      </c>
      <c r="S718" s="249">
        <f>IF(AND(J718=0,O718=0),0,(G718-L718)*tab!$E$32+(H718-M718)*tab!$F$32+(I718-N718)*tab!$G$32)</f>
        <v>0</v>
      </c>
      <c r="T718" s="249">
        <f t="shared" si="1407"/>
        <v>0</v>
      </c>
      <c r="U718" s="172" t="str">
        <f t="shared" si="1399"/>
        <v>ja</v>
      </c>
      <c r="V718" s="249">
        <f>IF(U718="nee",0,(J718-O718)*(tab!$C$46))</f>
        <v>0</v>
      </c>
      <c r="W718" s="249">
        <f>IF(AND(J718=0,O718=0),0,(G718-L718)*tab!$G$46+(H718-M718)*tab!$H$46+(I718-N718)*tab!$I$46)</f>
        <v>0</v>
      </c>
      <c r="X718" s="249">
        <f t="shared" si="1400"/>
        <v>0</v>
      </c>
      <c r="Y718" s="3"/>
      <c r="Z718" s="22"/>
    </row>
    <row r="719" spans="2:26" ht="12" customHeight="1" x14ac:dyDescent="0.2">
      <c r="B719" s="18"/>
      <c r="C719" s="1">
        <v>21</v>
      </c>
      <c r="D719" s="170">
        <f t="shared" ref="D719:E719" si="1457">+D597</f>
        <v>0</v>
      </c>
      <c r="E719" s="171">
        <f t="shared" si="1457"/>
        <v>0</v>
      </c>
      <c r="F719" s="43"/>
      <c r="G719" s="171">
        <f t="shared" ref="G719:I719" si="1458">+G597</f>
        <v>0</v>
      </c>
      <c r="H719" s="171">
        <f t="shared" si="1458"/>
        <v>0</v>
      </c>
      <c r="I719" s="171">
        <f t="shared" si="1458"/>
        <v>0</v>
      </c>
      <c r="J719" s="62">
        <f t="shared" si="1434"/>
        <v>0</v>
      </c>
      <c r="K719" s="42"/>
      <c r="L719" s="171">
        <f t="shared" ref="L719:N719" si="1459">+L597</f>
        <v>0</v>
      </c>
      <c r="M719" s="171">
        <f t="shared" si="1459"/>
        <v>0</v>
      </c>
      <c r="N719" s="171">
        <f t="shared" si="1459"/>
        <v>0</v>
      </c>
      <c r="O719" s="62">
        <f t="shared" si="1397"/>
        <v>0</v>
      </c>
      <c r="P719" s="42"/>
      <c r="Q719" s="172" t="str">
        <f t="shared" si="1398"/>
        <v>ja</v>
      </c>
      <c r="R719" s="249">
        <f>IF(Q719="nee",0,(J719-O719)*(tab!$C$20*tab!$C$8+tab!$D$24))</f>
        <v>0</v>
      </c>
      <c r="S719" s="249">
        <f>IF(AND(J719=0,O719=0),0,(G719-L719)*tab!$E$32+(H719-M719)*tab!$F$32+(I719-N719)*tab!$G$32)</f>
        <v>0</v>
      </c>
      <c r="T719" s="249">
        <f t="shared" si="1407"/>
        <v>0</v>
      </c>
      <c r="U719" s="172" t="str">
        <f t="shared" si="1399"/>
        <v>ja</v>
      </c>
      <c r="V719" s="249">
        <f>IF(U719="nee",0,(J719-O719)*(tab!$C$46))</f>
        <v>0</v>
      </c>
      <c r="W719" s="249">
        <f>IF(AND(J719=0,O719=0),0,(G719-L719)*tab!$G$46+(H719-M719)*tab!$H$46+(I719-N719)*tab!$I$46)</f>
        <v>0</v>
      </c>
      <c r="X719" s="249">
        <f t="shared" si="1400"/>
        <v>0</v>
      </c>
      <c r="Y719" s="3"/>
      <c r="Z719" s="22"/>
    </row>
    <row r="720" spans="2:26" ht="12" customHeight="1" x14ac:dyDescent="0.2">
      <c r="B720" s="18"/>
      <c r="C720" s="1">
        <v>22</v>
      </c>
      <c r="D720" s="170">
        <f t="shared" ref="D720:E720" si="1460">+D598</f>
        <v>0</v>
      </c>
      <c r="E720" s="171">
        <f t="shared" si="1460"/>
        <v>0</v>
      </c>
      <c r="F720" s="43"/>
      <c r="G720" s="171">
        <f t="shared" ref="G720:I720" si="1461">+G598</f>
        <v>0</v>
      </c>
      <c r="H720" s="171">
        <f t="shared" si="1461"/>
        <v>0</v>
      </c>
      <c r="I720" s="171">
        <f t="shared" si="1461"/>
        <v>0</v>
      </c>
      <c r="J720" s="62">
        <f t="shared" si="1434"/>
        <v>0</v>
      </c>
      <c r="K720" s="42"/>
      <c r="L720" s="171">
        <f t="shared" ref="L720:N720" si="1462">+L598</f>
        <v>0</v>
      </c>
      <c r="M720" s="171">
        <f t="shared" si="1462"/>
        <v>0</v>
      </c>
      <c r="N720" s="171">
        <f t="shared" si="1462"/>
        <v>0</v>
      </c>
      <c r="O720" s="62">
        <f t="shared" si="1397"/>
        <v>0</v>
      </c>
      <c r="P720" s="42"/>
      <c r="Q720" s="172" t="str">
        <f t="shared" si="1398"/>
        <v>ja</v>
      </c>
      <c r="R720" s="249">
        <f>IF(Q720="nee",0,(J720-O720)*(tab!$C$20*tab!$C$8+tab!$D$24))</f>
        <v>0</v>
      </c>
      <c r="S720" s="249">
        <f>IF(AND(J720=0,O720=0),0,(G720-L720)*tab!$E$32+(H720-M720)*tab!$F$32+(I720-N720)*tab!$G$32)</f>
        <v>0</v>
      </c>
      <c r="T720" s="249">
        <f t="shared" si="1407"/>
        <v>0</v>
      </c>
      <c r="U720" s="172" t="str">
        <f t="shared" si="1399"/>
        <v>ja</v>
      </c>
      <c r="V720" s="249">
        <f>IF(U720="nee",0,(J720-O720)*(tab!$C$46))</f>
        <v>0</v>
      </c>
      <c r="W720" s="249">
        <f>IF(AND(J720=0,O720=0),0,(G720-L720)*tab!$G$46+(H720-M720)*tab!$H$46+(I720-N720)*tab!$I$46)</f>
        <v>0</v>
      </c>
      <c r="X720" s="249">
        <f t="shared" si="1400"/>
        <v>0</v>
      </c>
      <c r="Y720" s="3"/>
      <c r="Z720" s="22"/>
    </row>
    <row r="721" spans="1:26" ht="12" customHeight="1" x14ac:dyDescent="0.2">
      <c r="B721" s="18"/>
      <c r="C721" s="1">
        <v>23</v>
      </c>
      <c r="D721" s="170">
        <f t="shared" ref="D721:E721" si="1463">+D599</f>
        <v>0</v>
      </c>
      <c r="E721" s="171">
        <f t="shared" si="1463"/>
        <v>0</v>
      </c>
      <c r="F721" s="43"/>
      <c r="G721" s="171">
        <f t="shared" ref="G721:I721" si="1464">+G599</f>
        <v>0</v>
      </c>
      <c r="H721" s="171">
        <f t="shared" si="1464"/>
        <v>0</v>
      </c>
      <c r="I721" s="171">
        <f t="shared" si="1464"/>
        <v>0</v>
      </c>
      <c r="J721" s="62">
        <f t="shared" si="1434"/>
        <v>0</v>
      </c>
      <c r="K721" s="42"/>
      <c r="L721" s="171">
        <f t="shared" ref="L721:N721" si="1465">+L599</f>
        <v>0</v>
      </c>
      <c r="M721" s="171">
        <f t="shared" si="1465"/>
        <v>0</v>
      </c>
      <c r="N721" s="171">
        <f t="shared" si="1465"/>
        <v>0</v>
      </c>
      <c r="O721" s="62">
        <f t="shared" si="1397"/>
        <v>0</v>
      </c>
      <c r="P721" s="42"/>
      <c r="Q721" s="172" t="str">
        <f t="shared" si="1398"/>
        <v>ja</v>
      </c>
      <c r="R721" s="249">
        <f>IF(Q721="nee",0,(J721-O721)*(tab!$C$20*tab!$C$8+tab!$D$24))</f>
        <v>0</v>
      </c>
      <c r="S721" s="249">
        <f>IF(AND(J721=0,O721=0),0,(G721-L721)*tab!$E$32+(H721-M721)*tab!$F$32+(I721-N721)*tab!$G$32)</f>
        <v>0</v>
      </c>
      <c r="T721" s="249">
        <f t="shared" si="1407"/>
        <v>0</v>
      </c>
      <c r="U721" s="172" t="str">
        <f t="shared" si="1399"/>
        <v>ja</v>
      </c>
      <c r="V721" s="249">
        <f>IF(U721="nee",0,(J721-O721)*(tab!$C$46))</f>
        <v>0</v>
      </c>
      <c r="W721" s="249">
        <f>IF(AND(J721=0,O721=0),0,(G721-L721)*tab!$G$46+(H721-M721)*tab!$H$46+(I721-N721)*tab!$I$46)</f>
        <v>0</v>
      </c>
      <c r="X721" s="249">
        <f t="shared" si="1400"/>
        <v>0</v>
      </c>
      <c r="Y721" s="3"/>
      <c r="Z721" s="22"/>
    </row>
    <row r="722" spans="1:26" ht="12" customHeight="1" x14ac:dyDescent="0.2">
      <c r="B722" s="18"/>
      <c r="C722" s="1">
        <v>24</v>
      </c>
      <c r="D722" s="170">
        <f t="shared" ref="D722:E722" si="1466">+D600</f>
        <v>0</v>
      </c>
      <c r="E722" s="171">
        <f t="shared" si="1466"/>
        <v>0</v>
      </c>
      <c r="F722" s="43"/>
      <c r="G722" s="171">
        <f t="shared" ref="G722:I722" si="1467">+G600</f>
        <v>0</v>
      </c>
      <c r="H722" s="171">
        <f t="shared" si="1467"/>
        <v>0</v>
      </c>
      <c r="I722" s="171">
        <f t="shared" si="1467"/>
        <v>0</v>
      </c>
      <c r="J722" s="62">
        <f t="shared" si="1434"/>
        <v>0</v>
      </c>
      <c r="K722" s="42"/>
      <c r="L722" s="171">
        <f t="shared" ref="L722:N722" si="1468">+L600</f>
        <v>0</v>
      </c>
      <c r="M722" s="171">
        <f t="shared" si="1468"/>
        <v>0</v>
      </c>
      <c r="N722" s="171">
        <f t="shared" si="1468"/>
        <v>0</v>
      </c>
      <c r="O722" s="62">
        <f t="shared" si="1397"/>
        <v>0</v>
      </c>
      <c r="P722" s="42"/>
      <c r="Q722" s="172" t="str">
        <f t="shared" si="1398"/>
        <v>ja</v>
      </c>
      <c r="R722" s="249">
        <f>IF(Q722="nee",0,(J722-O722)*(tab!$C$20*tab!$C$8+tab!$D$24))</f>
        <v>0</v>
      </c>
      <c r="S722" s="249">
        <f>IF(AND(J722=0,O722=0),0,(G722-L722)*tab!$E$32+(H722-M722)*tab!$F$32+(I722-N722)*tab!$G$32)</f>
        <v>0</v>
      </c>
      <c r="T722" s="249">
        <f t="shared" si="1407"/>
        <v>0</v>
      </c>
      <c r="U722" s="172" t="str">
        <f t="shared" si="1399"/>
        <v>ja</v>
      </c>
      <c r="V722" s="249">
        <f>IF(U722="nee",0,(J722-O722)*(tab!$C$46))</f>
        <v>0</v>
      </c>
      <c r="W722" s="249">
        <f>IF(AND(J722=0,O722=0),0,(G722-L722)*tab!$G$46+(H722-M722)*tab!$H$46+(I722-N722)*tab!$I$46)</f>
        <v>0</v>
      </c>
      <c r="X722" s="249">
        <f t="shared" si="1400"/>
        <v>0</v>
      </c>
      <c r="Y722" s="3"/>
      <c r="Z722" s="22"/>
    </row>
    <row r="723" spans="1:26" ht="12" customHeight="1" x14ac:dyDescent="0.2">
      <c r="B723" s="18"/>
      <c r="C723" s="1">
        <v>25</v>
      </c>
      <c r="D723" s="170">
        <f t="shared" ref="D723:E723" si="1469">+D601</f>
        <v>0</v>
      </c>
      <c r="E723" s="171">
        <f t="shared" si="1469"/>
        <v>0</v>
      </c>
      <c r="F723" s="43"/>
      <c r="G723" s="171">
        <f t="shared" ref="G723:I723" si="1470">+G601</f>
        <v>0</v>
      </c>
      <c r="H723" s="171">
        <f t="shared" si="1470"/>
        <v>0</v>
      </c>
      <c r="I723" s="171">
        <f t="shared" si="1470"/>
        <v>0</v>
      </c>
      <c r="J723" s="62">
        <f t="shared" si="1434"/>
        <v>0</v>
      </c>
      <c r="K723" s="42"/>
      <c r="L723" s="171">
        <f t="shared" ref="L723:N723" si="1471">+L601</f>
        <v>0</v>
      </c>
      <c r="M723" s="171">
        <f t="shared" si="1471"/>
        <v>0</v>
      </c>
      <c r="N723" s="171">
        <f t="shared" si="1471"/>
        <v>0</v>
      </c>
      <c r="O723" s="62">
        <f t="shared" si="1397"/>
        <v>0</v>
      </c>
      <c r="P723" s="42"/>
      <c r="Q723" s="172" t="str">
        <f t="shared" si="1398"/>
        <v>ja</v>
      </c>
      <c r="R723" s="249">
        <f>IF(Q723="nee",0,(J723-O723)*(tab!$C$20*tab!$C$8+tab!$D$24))</f>
        <v>0</v>
      </c>
      <c r="S723" s="249">
        <f>IF(AND(J723=0,O723=0),0,(G723-L723)*tab!$E$32+(H723-M723)*tab!$F$32+(I723-N723)*tab!$G$32)</f>
        <v>0</v>
      </c>
      <c r="T723" s="249">
        <f t="shared" si="1407"/>
        <v>0</v>
      </c>
      <c r="U723" s="172" t="str">
        <f t="shared" si="1399"/>
        <v>ja</v>
      </c>
      <c r="V723" s="249">
        <f>IF(U723="nee",0,(J723-O723)*(tab!$C$46))</f>
        <v>0</v>
      </c>
      <c r="W723" s="249">
        <f>IF(AND(J723=0,O723=0),0,(G723-L723)*tab!$G$46+(H723-M723)*tab!$H$46+(I723-N723)*tab!$I$46)</f>
        <v>0</v>
      </c>
      <c r="X723" s="249">
        <f t="shared" si="1400"/>
        <v>0</v>
      </c>
      <c r="Y723" s="3"/>
      <c r="Z723" s="22"/>
    </row>
    <row r="724" spans="1:26" ht="12" customHeight="1" x14ac:dyDescent="0.2">
      <c r="B724" s="18"/>
      <c r="C724" s="1">
        <v>26</v>
      </c>
      <c r="D724" s="170">
        <f t="shared" ref="D724:E724" si="1472">+D602</f>
        <v>0</v>
      </c>
      <c r="E724" s="171">
        <f t="shared" si="1472"/>
        <v>0</v>
      </c>
      <c r="F724" s="43"/>
      <c r="G724" s="171">
        <f t="shared" ref="G724:I724" si="1473">+G602</f>
        <v>0</v>
      </c>
      <c r="H724" s="171">
        <f t="shared" si="1473"/>
        <v>0</v>
      </c>
      <c r="I724" s="171">
        <f t="shared" si="1473"/>
        <v>0</v>
      </c>
      <c r="J724" s="62">
        <f t="shared" si="1434"/>
        <v>0</v>
      </c>
      <c r="K724" s="42"/>
      <c r="L724" s="171">
        <f t="shared" ref="L724:N724" si="1474">+L602</f>
        <v>0</v>
      </c>
      <c r="M724" s="171">
        <f t="shared" si="1474"/>
        <v>0</v>
      </c>
      <c r="N724" s="171">
        <f t="shared" si="1474"/>
        <v>0</v>
      </c>
      <c r="O724" s="62">
        <f t="shared" si="1397"/>
        <v>0</v>
      </c>
      <c r="P724" s="42"/>
      <c r="Q724" s="172" t="str">
        <f t="shared" si="1398"/>
        <v>ja</v>
      </c>
      <c r="R724" s="249">
        <f>IF(Q724="nee",0,(J724-O724)*(tab!$C$20*tab!$C$8+tab!$D$24))</f>
        <v>0</v>
      </c>
      <c r="S724" s="249">
        <f>IF(AND(J724=0,O724=0),0,(G724-L724)*tab!$E$32+(H724-M724)*tab!$F$32+(I724-N724)*tab!$G$32)</f>
        <v>0</v>
      </c>
      <c r="T724" s="249">
        <f t="shared" si="1407"/>
        <v>0</v>
      </c>
      <c r="U724" s="172" t="str">
        <f t="shared" si="1399"/>
        <v>ja</v>
      </c>
      <c r="V724" s="249">
        <f>IF(U724="nee",0,(J724-O724)*(tab!$C$46))</f>
        <v>0</v>
      </c>
      <c r="W724" s="249">
        <f>IF(AND(J724=0,O724=0),0,(G724-L724)*tab!$G$46+(H724-M724)*tab!$H$46+(I724-N724)*tab!$I$46)</f>
        <v>0</v>
      </c>
      <c r="X724" s="249">
        <f t="shared" si="1400"/>
        <v>0</v>
      </c>
      <c r="Y724" s="3"/>
      <c r="Z724" s="22"/>
    </row>
    <row r="725" spans="1:26" ht="12" customHeight="1" x14ac:dyDescent="0.2">
      <c r="B725" s="18"/>
      <c r="C725" s="1">
        <v>27</v>
      </c>
      <c r="D725" s="170">
        <f t="shared" ref="D725:E725" si="1475">+D603</f>
        <v>0</v>
      </c>
      <c r="E725" s="171">
        <f t="shared" si="1475"/>
        <v>0</v>
      </c>
      <c r="F725" s="43"/>
      <c r="G725" s="171">
        <f t="shared" ref="G725:I725" si="1476">+G603</f>
        <v>0</v>
      </c>
      <c r="H725" s="171">
        <f t="shared" si="1476"/>
        <v>0</v>
      </c>
      <c r="I725" s="171">
        <f t="shared" si="1476"/>
        <v>0</v>
      </c>
      <c r="J725" s="62">
        <f t="shared" si="1434"/>
        <v>0</v>
      </c>
      <c r="K725" s="42"/>
      <c r="L725" s="171">
        <f t="shared" ref="L725:N725" si="1477">+L603</f>
        <v>0</v>
      </c>
      <c r="M725" s="171">
        <f t="shared" si="1477"/>
        <v>0</v>
      </c>
      <c r="N725" s="171">
        <f t="shared" si="1477"/>
        <v>0</v>
      </c>
      <c r="O725" s="62">
        <f t="shared" si="1397"/>
        <v>0</v>
      </c>
      <c r="P725" s="42"/>
      <c r="Q725" s="172" t="str">
        <f t="shared" si="1398"/>
        <v>ja</v>
      </c>
      <c r="R725" s="249">
        <f>IF(Q725="nee",0,(J725-O725)*(tab!$C$20*tab!$C$8+tab!$D$24))</f>
        <v>0</v>
      </c>
      <c r="S725" s="249">
        <f>IF(AND(J725=0,O725=0),0,(G725-L725)*tab!$E$32+(H725-M725)*tab!$F$32+(I725-N725)*tab!$G$32)</f>
        <v>0</v>
      </c>
      <c r="T725" s="249">
        <f t="shared" si="1407"/>
        <v>0</v>
      </c>
      <c r="U725" s="172" t="str">
        <f t="shared" si="1399"/>
        <v>ja</v>
      </c>
      <c r="V725" s="249">
        <f>IF(U725="nee",0,(J725-O725)*(tab!$C$46))</f>
        <v>0</v>
      </c>
      <c r="W725" s="249">
        <f>IF(AND(J725=0,O725=0),0,(G725-L725)*tab!$G$46+(H725-M725)*tab!$H$46+(I725-N725)*tab!$I$46)</f>
        <v>0</v>
      </c>
      <c r="X725" s="249">
        <f t="shared" si="1400"/>
        <v>0</v>
      </c>
      <c r="Y725" s="3"/>
      <c r="Z725" s="22"/>
    </row>
    <row r="726" spans="1:26" ht="12" customHeight="1" x14ac:dyDescent="0.2">
      <c r="B726" s="18"/>
      <c r="C726" s="1">
        <v>28</v>
      </c>
      <c r="D726" s="170">
        <f t="shared" ref="D726:E726" si="1478">+D604</f>
        <v>0</v>
      </c>
      <c r="E726" s="171">
        <f t="shared" si="1478"/>
        <v>0</v>
      </c>
      <c r="F726" s="43"/>
      <c r="G726" s="171">
        <f t="shared" ref="G726:I726" si="1479">+G604</f>
        <v>0</v>
      </c>
      <c r="H726" s="171">
        <f t="shared" si="1479"/>
        <v>0</v>
      </c>
      <c r="I726" s="171">
        <f t="shared" si="1479"/>
        <v>0</v>
      </c>
      <c r="J726" s="62">
        <f t="shared" si="1434"/>
        <v>0</v>
      </c>
      <c r="K726" s="42"/>
      <c r="L726" s="171">
        <f t="shared" ref="L726:N726" si="1480">+L604</f>
        <v>0</v>
      </c>
      <c r="M726" s="171">
        <f t="shared" si="1480"/>
        <v>0</v>
      </c>
      <c r="N726" s="171">
        <f t="shared" si="1480"/>
        <v>0</v>
      </c>
      <c r="O726" s="62">
        <f t="shared" si="1397"/>
        <v>0</v>
      </c>
      <c r="P726" s="42"/>
      <c r="Q726" s="172" t="str">
        <f t="shared" si="1398"/>
        <v>ja</v>
      </c>
      <c r="R726" s="249">
        <f>IF(Q726="nee",0,(J726-O726)*(tab!$C$20*tab!$C$8+tab!$D$24))</f>
        <v>0</v>
      </c>
      <c r="S726" s="249">
        <f>IF(AND(J726=0,O726=0),0,(G726-L726)*tab!$E$32+(H726-M726)*tab!$F$32+(I726-N726)*tab!$G$32)</f>
        <v>0</v>
      </c>
      <c r="T726" s="249">
        <f t="shared" si="1407"/>
        <v>0</v>
      </c>
      <c r="U726" s="172" t="str">
        <f t="shared" si="1399"/>
        <v>ja</v>
      </c>
      <c r="V726" s="249">
        <f>IF(U726="nee",0,(J726-O726)*(tab!$C$46))</f>
        <v>0</v>
      </c>
      <c r="W726" s="249">
        <f>IF(AND(J726=0,O726=0),0,(G726-L726)*tab!$G$46+(H726-M726)*tab!$H$46+(I726-N726)*tab!$I$46)</f>
        <v>0</v>
      </c>
      <c r="X726" s="249">
        <f t="shared" si="1400"/>
        <v>0</v>
      </c>
      <c r="Y726" s="3"/>
      <c r="Z726" s="22"/>
    </row>
    <row r="727" spans="1:26" ht="12" customHeight="1" x14ac:dyDescent="0.2">
      <c r="B727" s="18"/>
      <c r="C727" s="1">
        <v>29</v>
      </c>
      <c r="D727" s="170">
        <f t="shared" ref="D727:E727" si="1481">+D605</f>
        <v>0</v>
      </c>
      <c r="E727" s="171">
        <f t="shared" si="1481"/>
        <v>0</v>
      </c>
      <c r="F727" s="43"/>
      <c r="G727" s="171">
        <f t="shared" ref="G727:I727" si="1482">+G605</f>
        <v>0</v>
      </c>
      <c r="H727" s="171">
        <f t="shared" si="1482"/>
        <v>0</v>
      </c>
      <c r="I727" s="171">
        <f t="shared" si="1482"/>
        <v>0</v>
      </c>
      <c r="J727" s="62">
        <f t="shared" si="1434"/>
        <v>0</v>
      </c>
      <c r="K727" s="42"/>
      <c r="L727" s="171">
        <f t="shared" ref="L727:N727" si="1483">+L605</f>
        <v>0</v>
      </c>
      <c r="M727" s="171">
        <f t="shared" si="1483"/>
        <v>0</v>
      </c>
      <c r="N727" s="171">
        <f t="shared" si="1483"/>
        <v>0</v>
      </c>
      <c r="O727" s="62">
        <f t="shared" si="1397"/>
        <v>0</v>
      </c>
      <c r="P727" s="42"/>
      <c r="Q727" s="172" t="str">
        <f t="shared" si="1398"/>
        <v>ja</v>
      </c>
      <c r="R727" s="249">
        <f>IF(Q727="nee",0,(J727-O727)*(tab!$C$20*tab!$C$8+tab!$D$24))</f>
        <v>0</v>
      </c>
      <c r="S727" s="249">
        <f>IF(AND(J727=0,O727=0),0,(G727-L727)*tab!$E$32+(H727-M727)*tab!$F$32+(I727-N727)*tab!$G$32)</f>
        <v>0</v>
      </c>
      <c r="T727" s="249">
        <f t="shared" si="1407"/>
        <v>0</v>
      </c>
      <c r="U727" s="172" t="str">
        <f t="shared" si="1399"/>
        <v>ja</v>
      </c>
      <c r="V727" s="249">
        <f>IF(U727="nee",0,(J727-O727)*(tab!$C$46))</f>
        <v>0</v>
      </c>
      <c r="W727" s="249">
        <f>IF(AND(J727=0,O727=0),0,(G727-L727)*tab!$G$46+(H727-M727)*tab!$H$46+(I727-N727)*tab!$I$46)</f>
        <v>0</v>
      </c>
      <c r="X727" s="249">
        <f t="shared" si="1400"/>
        <v>0</v>
      </c>
      <c r="Y727" s="3"/>
      <c r="Z727" s="22"/>
    </row>
    <row r="728" spans="1:26" ht="12" customHeight="1" x14ac:dyDescent="0.2">
      <c r="B728" s="18"/>
      <c r="C728" s="1">
        <v>30</v>
      </c>
      <c r="D728" s="170">
        <f t="shared" ref="D728:E728" si="1484">+D606</f>
        <v>0</v>
      </c>
      <c r="E728" s="171">
        <f t="shared" si="1484"/>
        <v>0</v>
      </c>
      <c r="F728" s="43"/>
      <c r="G728" s="171">
        <f t="shared" ref="G728:I728" si="1485">+G606</f>
        <v>0</v>
      </c>
      <c r="H728" s="171">
        <f t="shared" si="1485"/>
        <v>0</v>
      </c>
      <c r="I728" s="171">
        <f t="shared" si="1485"/>
        <v>0</v>
      </c>
      <c r="J728" s="62">
        <f t="shared" si="1434"/>
        <v>0</v>
      </c>
      <c r="K728" s="42"/>
      <c r="L728" s="171">
        <f t="shared" ref="L728:N728" si="1486">+L606</f>
        <v>0</v>
      </c>
      <c r="M728" s="171">
        <f t="shared" si="1486"/>
        <v>0</v>
      </c>
      <c r="N728" s="171">
        <f t="shared" si="1486"/>
        <v>0</v>
      </c>
      <c r="O728" s="62">
        <f t="shared" si="1397"/>
        <v>0</v>
      </c>
      <c r="P728" s="42"/>
      <c r="Q728" s="172" t="str">
        <f t="shared" si="1398"/>
        <v>ja</v>
      </c>
      <c r="R728" s="249">
        <f>IF(Q728="nee",0,(J728-O728)*(tab!$C$20*tab!$C$8+tab!$D$24))</f>
        <v>0</v>
      </c>
      <c r="S728" s="249">
        <f>IF(AND(J728=0,O728=0),0,(G728-L728)*tab!$E$32+(H728-M728)*tab!$F$32+(I728-N728)*tab!$G$32)</f>
        <v>0</v>
      </c>
      <c r="T728" s="249">
        <f t="shared" si="1407"/>
        <v>0</v>
      </c>
      <c r="U728" s="172" t="str">
        <f t="shared" si="1399"/>
        <v>ja</v>
      </c>
      <c r="V728" s="249">
        <f>IF(U728="nee",0,(J728-O728)*(tab!$C$46))</f>
        <v>0</v>
      </c>
      <c r="W728" s="249">
        <f>IF(AND(J728=0,O728=0),0,(G728-L728)*tab!$G$46+(H728-M728)*tab!$H$46+(I728-N728)*tab!$I$46)</f>
        <v>0</v>
      </c>
      <c r="X728" s="249">
        <f t="shared" si="1400"/>
        <v>0</v>
      </c>
      <c r="Y728" s="3"/>
      <c r="Z728" s="22"/>
    </row>
    <row r="729" spans="1:26" ht="12" customHeight="1" x14ac:dyDescent="0.2">
      <c r="B729" s="73"/>
      <c r="C729" s="67"/>
      <c r="D729" s="70"/>
      <c r="E729" s="70"/>
      <c r="F729" s="96"/>
      <c r="G729" s="97">
        <f>SUM(G699:G728)</f>
        <v>45</v>
      </c>
      <c r="H729" s="97">
        <f>SUM(H699:H728)</f>
        <v>0</v>
      </c>
      <c r="I729" s="97">
        <f>SUM(I699:I728)</f>
        <v>0</v>
      </c>
      <c r="J729" s="97">
        <f>SUM(G729:I729)</f>
        <v>45</v>
      </c>
      <c r="K729" s="98"/>
      <c r="L729" s="97">
        <f>SUM(L699:L728)</f>
        <v>32</v>
      </c>
      <c r="M729" s="97">
        <f>SUM(M699:M728)</f>
        <v>0</v>
      </c>
      <c r="N729" s="97">
        <f>SUM(N699:N728)</f>
        <v>0</v>
      </c>
      <c r="O729" s="97">
        <f>SUM(L729:N729)</f>
        <v>32</v>
      </c>
      <c r="P729" s="98"/>
      <c r="Q729" s="98"/>
      <c r="R729" s="255"/>
      <c r="S729" s="255"/>
      <c r="T729" s="256">
        <f t="shared" ref="T729" si="1487">SUM(T699:T728)</f>
        <v>179036.55989800004</v>
      </c>
      <c r="U729" s="98"/>
      <c r="V729" s="255"/>
      <c r="W729" s="255"/>
      <c r="X729" s="256">
        <f t="shared" ref="X729" si="1488">SUM(X699:X728)</f>
        <v>24537.520000000004</v>
      </c>
      <c r="Y729" s="70"/>
      <c r="Z729" s="71"/>
    </row>
    <row r="730" spans="1:26" ht="12" customHeight="1" x14ac:dyDescent="0.2">
      <c r="B730" s="18"/>
      <c r="C730" s="1"/>
      <c r="D730" s="38"/>
      <c r="E730" s="38"/>
      <c r="F730" s="45"/>
      <c r="G730" s="88"/>
      <c r="H730" s="88"/>
      <c r="I730" s="88"/>
      <c r="J730" s="47"/>
      <c r="K730" s="47"/>
      <c r="L730" s="88"/>
      <c r="M730" s="88"/>
      <c r="N730" s="88"/>
      <c r="O730" s="47"/>
      <c r="P730" s="47"/>
      <c r="Q730" s="47"/>
      <c r="R730" s="254"/>
      <c r="S730" s="254"/>
      <c r="T730" s="254"/>
      <c r="U730" s="47"/>
      <c r="V730" s="254"/>
      <c r="W730" s="254"/>
      <c r="X730" s="254"/>
      <c r="Y730" s="3"/>
      <c r="Z730" s="22"/>
    </row>
    <row r="731" spans="1:26" ht="12" customHeight="1" x14ac:dyDescent="0.2">
      <c r="B731" s="18"/>
      <c r="C731" s="1"/>
      <c r="D731" s="38" t="s">
        <v>74</v>
      </c>
      <c r="E731" s="38"/>
      <c r="F731" s="45"/>
      <c r="G731" s="46">
        <f>+G659+G694+G729</f>
        <v>85</v>
      </c>
      <c r="H731" s="46">
        <f>+H659+H694+H729</f>
        <v>2</v>
      </c>
      <c r="I731" s="46">
        <f>+I659+I694+I729</f>
        <v>2</v>
      </c>
      <c r="J731" s="46">
        <f>+J659+J694+J729</f>
        <v>89</v>
      </c>
      <c r="K731" s="47"/>
      <c r="L731" s="46">
        <f>+L659+L694+L729</f>
        <v>53</v>
      </c>
      <c r="M731" s="46">
        <f>+M659+M694+M729</f>
        <v>1</v>
      </c>
      <c r="N731" s="46">
        <f>+N659+N694+N729</f>
        <v>1</v>
      </c>
      <c r="O731" s="46">
        <f>+O659+O694+O729</f>
        <v>55</v>
      </c>
      <c r="P731" s="47"/>
      <c r="Q731" s="47"/>
      <c r="R731" s="254"/>
      <c r="S731" s="254"/>
      <c r="T731" s="254"/>
      <c r="U731" s="47"/>
      <c r="V731" s="254"/>
      <c r="W731" s="254"/>
      <c r="X731" s="254"/>
      <c r="Y731" s="3"/>
      <c r="Z731" s="22"/>
    </row>
    <row r="732" spans="1:26" ht="12" customHeight="1" x14ac:dyDescent="0.2">
      <c r="B732" s="18"/>
      <c r="C732" s="1"/>
      <c r="D732" s="38"/>
      <c r="E732" s="38"/>
      <c r="F732" s="45"/>
      <c r="G732" s="88"/>
      <c r="H732" s="88"/>
      <c r="I732" s="88"/>
      <c r="J732" s="47"/>
      <c r="K732" s="47"/>
      <c r="L732" s="88"/>
      <c r="M732" s="88"/>
      <c r="N732" s="88"/>
      <c r="O732" s="47"/>
      <c r="P732" s="47"/>
      <c r="Q732" s="47"/>
      <c r="R732" s="254"/>
      <c r="S732" s="254"/>
      <c r="T732" s="254"/>
      <c r="U732" s="47"/>
      <c r="V732" s="254"/>
      <c r="W732" s="254"/>
      <c r="X732" s="254"/>
      <c r="Y732" s="3"/>
      <c r="Z732" s="22"/>
    </row>
    <row r="733" spans="1:26" ht="12" customHeight="1" x14ac:dyDescent="0.2">
      <c r="B733" s="18"/>
      <c r="C733" s="1"/>
      <c r="D733" s="3" t="s">
        <v>67</v>
      </c>
      <c r="E733" s="3"/>
      <c r="F733" s="77"/>
      <c r="G733" s="181"/>
      <c r="H733" s="181"/>
      <c r="I733" s="181"/>
      <c r="J733" s="182"/>
      <c r="K733" s="182"/>
      <c r="L733" s="181"/>
      <c r="M733" s="181"/>
      <c r="N733" s="181"/>
      <c r="O733" s="182"/>
      <c r="P733" s="182"/>
      <c r="Q733" s="75"/>
      <c r="R733" s="244"/>
      <c r="S733" s="244"/>
      <c r="T733" s="249">
        <f>+T659</f>
        <v>192778.06240900001</v>
      </c>
      <c r="U733" s="197"/>
      <c r="V733" s="265"/>
      <c r="W733" s="265"/>
      <c r="X733" s="266">
        <f>+X659</f>
        <v>20096.3</v>
      </c>
      <c r="Y733" s="41"/>
      <c r="Z733" s="22"/>
    </row>
    <row r="734" spans="1:26" ht="12" customHeight="1" x14ac:dyDescent="0.2">
      <c r="B734" s="18"/>
      <c r="C734" s="1"/>
      <c r="D734" s="3" t="s">
        <v>71</v>
      </c>
      <c r="E734" s="3"/>
      <c r="F734" s="77"/>
      <c r="G734" s="181"/>
      <c r="H734" s="181"/>
      <c r="I734" s="181"/>
      <c r="J734" s="182"/>
      <c r="K734" s="182"/>
      <c r="L734" s="181"/>
      <c r="M734" s="181"/>
      <c r="N734" s="181"/>
      <c r="O734" s="182"/>
      <c r="P734" s="182"/>
      <c r="Q734" s="75"/>
      <c r="R734" s="244"/>
      <c r="S734" s="244"/>
      <c r="T734" s="249">
        <f>+T694</f>
        <v>83258.248898999998</v>
      </c>
      <c r="U734" s="197"/>
      <c r="V734" s="265"/>
      <c r="W734" s="265"/>
      <c r="X734" s="266">
        <f>+X694</f>
        <v>9405.41</v>
      </c>
      <c r="Y734" s="41"/>
      <c r="Z734" s="22"/>
    </row>
    <row r="735" spans="1:26" ht="12" customHeight="1" x14ac:dyDescent="0.2">
      <c r="A735" s="13"/>
      <c r="B735" s="18"/>
      <c r="C735" s="1"/>
      <c r="D735" s="3" t="s">
        <v>68</v>
      </c>
      <c r="E735" s="3"/>
      <c r="F735" s="77"/>
      <c r="G735" s="181"/>
      <c r="H735" s="181"/>
      <c r="I735" s="181"/>
      <c r="J735" s="182"/>
      <c r="K735" s="182"/>
      <c r="L735" s="181"/>
      <c r="M735" s="181"/>
      <c r="N735" s="181"/>
      <c r="O735" s="182"/>
      <c r="P735" s="182"/>
      <c r="Q735" s="75"/>
      <c r="R735" s="244"/>
      <c r="S735" s="244"/>
      <c r="T735" s="249">
        <f t="shared" ref="T735" si="1489">+T729</f>
        <v>179036.55989800004</v>
      </c>
      <c r="U735" s="197"/>
      <c r="V735" s="265"/>
      <c r="W735" s="265"/>
      <c r="X735" s="266">
        <f>+X729</f>
        <v>24537.520000000004</v>
      </c>
      <c r="Y735" s="41"/>
      <c r="Z735" s="22"/>
    </row>
    <row r="736" spans="1:26" ht="12" customHeight="1" x14ac:dyDescent="0.2">
      <c r="A736" s="13"/>
      <c r="B736" s="18"/>
      <c r="C736" s="1"/>
      <c r="D736" s="76" t="s">
        <v>72</v>
      </c>
      <c r="E736" s="76"/>
      <c r="F736" s="183"/>
      <c r="G736" s="184"/>
      <c r="H736" s="184"/>
      <c r="I736" s="184"/>
      <c r="J736" s="185"/>
      <c r="K736" s="185"/>
      <c r="L736" s="184"/>
      <c r="M736" s="184"/>
      <c r="N736" s="184"/>
      <c r="O736" s="185"/>
      <c r="P736" s="185"/>
      <c r="Q736" s="185"/>
      <c r="R736" s="257"/>
      <c r="S736" s="257"/>
      <c r="T736" s="258">
        <f>SUM(T733:T735)</f>
        <v>455072.87120600004</v>
      </c>
      <c r="U736" s="185"/>
      <c r="V736" s="257"/>
      <c r="W736" s="257"/>
      <c r="X736" s="258">
        <f>SUM(X733:X735)</f>
        <v>54039.23</v>
      </c>
      <c r="Y736" s="3"/>
      <c r="Z736" s="22"/>
    </row>
    <row r="737" spans="1:26" ht="12" customHeight="1" x14ac:dyDescent="0.2">
      <c r="A737" s="13"/>
      <c r="B737" s="18"/>
      <c r="C737" s="1"/>
      <c r="D737" s="38"/>
      <c r="E737" s="38"/>
      <c r="F737" s="45"/>
      <c r="G737" s="88"/>
      <c r="H737" s="88"/>
      <c r="I737" s="88"/>
      <c r="J737" s="47"/>
      <c r="K737" s="47"/>
      <c r="L737" s="88"/>
      <c r="M737" s="88"/>
      <c r="N737" s="88"/>
      <c r="O737" s="47"/>
      <c r="P737" s="47"/>
      <c r="Q737" s="47"/>
      <c r="R737" s="254"/>
      <c r="S737" s="254"/>
      <c r="T737" s="254"/>
      <c r="U737" s="47"/>
      <c r="V737" s="254"/>
      <c r="W737" s="254"/>
      <c r="X737" s="254"/>
      <c r="Y737" s="3"/>
      <c r="Z737" s="22"/>
    </row>
    <row r="738" spans="1:26" ht="12" customHeight="1" x14ac:dyDescent="0.2">
      <c r="B738" s="18"/>
      <c r="C738" s="60"/>
      <c r="D738" s="65"/>
      <c r="E738" s="65"/>
      <c r="F738" s="90"/>
      <c r="G738" s="91"/>
      <c r="H738" s="91"/>
      <c r="I738" s="91"/>
      <c r="J738" s="92"/>
      <c r="K738" s="92"/>
      <c r="L738" s="91"/>
      <c r="M738" s="91"/>
      <c r="N738" s="91"/>
      <c r="O738" s="92"/>
      <c r="P738" s="92"/>
      <c r="Q738" s="92"/>
      <c r="R738" s="259"/>
      <c r="S738" s="259"/>
      <c r="T738" s="259"/>
      <c r="U738" s="92"/>
      <c r="V738" s="259"/>
      <c r="W738" s="259"/>
      <c r="X738" s="259"/>
      <c r="Y738" s="19"/>
      <c r="Z738" s="22"/>
    </row>
    <row r="739" spans="1:26" ht="12" customHeight="1" x14ac:dyDescent="0.25">
      <c r="B739" s="49"/>
      <c r="C739" s="61"/>
      <c r="D739" s="50"/>
      <c r="E739" s="50"/>
      <c r="F739" s="50"/>
      <c r="G739" s="51"/>
      <c r="H739" s="51"/>
      <c r="I739" s="51"/>
      <c r="J739" s="51"/>
      <c r="K739" s="51"/>
      <c r="L739" s="51"/>
      <c r="M739" s="51"/>
      <c r="N739" s="51"/>
      <c r="O739" s="51"/>
      <c r="P739" s="51"/>
      <c r="Q739" s="51"/>
      <c r="R739" s="260"/>
      <c r="S739" s="260"/>
      <c r="T739" s="260"/>
      <c r="U739" s="51"/>
      <c r="V739" s="260"/>
      <c r="W739" s="260"/>
      <c r="X739" s="260"/>
      <c r="Y739" s="52"/>
      <c r="Z739" s="53"/>
    </row>
    <row r="740" spans="1:26" ht="12" customHeight="1" x14ac:dyDescent="0.2">
      <c r="A740" s="23"/>
      <c r="B740" s="9"/>
      <c r="C740" s="58"/>
      <c r="D740" s="10"/>
      <c r="E740" s="10"/>
      <c r="F740" s="10"/>
      <c r="G740" s="11"/>
      <c r="H740" s="11"/>
      <c r="I740" s="11"/>
      <c r="J740" s="11"/>
      <c r="K740" s="11"/>
      <c r="L740" s="11"/>
      <c r="M740" s="11"/>
      <c r="N740" s="11"/>
      <c r="O740" s="11"/>
      <c r="P740" s="11"/>
      <c r="Q740" s="11"/>
      <c r="R740" s="239"/>
      <c r="S740" s="239"/>
      <c r="T740" s="239"/>
      <c r="U740" s="11"/>
      <c r="V740" s="239"/>
      <c r="W740" s="239"/>
      <c r="X740" s="239"/>
      <c r="Y740" s="10"/>
      <c r="Z740" s="12"/>
    </row>
    <row r="741" spans="1:26" ht="12" customHeight="1" x14ac:dyDescent="0.2">
      <c r="A741" s="30"/>
      <c r="B741" s="14"/>
      <c r="C741" s="59"/>
      <c r="D741" s="15"/>
      <c r="E741" s="15"/>
      <c r="F741" s="15"/>
      <c r="G741" s="16"/>
      <c r="H741" s="16"/>
      <c r="I741" s="16"/>
      <c r="J741" s="16"/>
      <c r="K741" s="16"/>
      <c r="L741" s="16"/>
      <c r="M741" s="16"/>
      <c r="N741" s="16"/>
      <c r="O741" s="16"/>
      <c r="P741" s="16"/>
      <c r="Q741" s="16"/>
      <c r="R741" s="240"/>
      <c r="S741" s="240"/>
      <c r="T741" s="240"/>
      <c r="U741" s="16"/>
      <c r="V741" s="240"/>
      <c r="W741" s="240"/>
      <c r="X741" s="240"/>
      <c r="Y741" s="15"/>
      <c r="Z741" s="17"/>
    </row>
    <row r="742" spans="1:26" ht="13.5" customHeight="1" x14ac:dyDescent="0.3">
      <c r="A742" s="13"/>
      <c r="B742" s="63"/>
      <c r="C742" s="85" t="s">
        <v>116</v>
      </c>
      <c r="D742" s="72"/>
      <c r="E742" s="72"/>
      <c r="F742" s="72"/>
      <c r="G742" s="176"/>
      <c r="H742" s="176"/>
      <c r="I742" s="179"/>
      <c r="J742" s="176"/>
      <c r="K742" s="176"/>
      <c r="L742" s="176"/>
      <c r="M742" s="176"/>
      <c r="N742" s="179"/>
      <c r="O742" s="176"/>
      <c r="P742" s="176"/>
      <c r="Q742" s="176"/>
      <c r="R742" s="241"/>
      <c r="S742" s="241"/>
      <c r="T742" s="241"/>
      <c r="U742" s="176"/>
      <c r="V742" s="241"/>
      <c r="W742" s="241"/>
      <c r="X742" s="241"/>
      <c r="Y742" s="72"/>
      <c r="Z742" s="64"/>
    </row>
    <row r="743" spans="1:26" ht="12" customHeight="1" x14ac:dyDescent="0.25">
      <c r="B743" s="188"/>
      <c r="C743" s="66" t="str">
        <f>+C621</f>
        <v>De speciale school</v>
      </c>
      <c r="D743" s="189"/>
      <c r="E743" s="189"/>
      <c r="F743" s="189"/>
      <c r="G743" s="190"/>
      <c r="H743" s="190"/>
      <c r="I743" s="191"/>
      <c r="J743" s="190"/>
      <c r="K743" s="190"/>
      <c r="L743" s="190"/>
      <c r="M743" s="190"/>
      <c r="N743" s="191"/>
      <c r="O743" s="190"/>
      <c r="P743" s="190"/>
      <c r="Q743" s="190"/>
      <c r="R743" s="261"/>
      <c r="S743" s="261"/>
      <c r="T743" s="261"/>
      <c r="U743" s="190"/>
      <c r="V743" s="261"/>
      <c r="W743" s="261"/>
      <c r="X743" s="261"/>
      <c r="Y743" s="189"/>
      <c r="Z743" s="192"/>
    </row>
    <row r="744" spans="1:26" ht="12" customHeight="1" x14ac:dyDescent="0.25">
      <c r="B744" s="18"/>
      <c r="C744" s="86"/>
      <c r="D744" s="19"/>
      <c r="E744" s="19"/>
      <c r="F744" s="19"/>
      <c r="G744" s="20"/>
      <c r="H744" s="20"/>
      <c r="I744" s="21"/>
      <c r="J744" s="20"/>
      <c r="K744" s="20"/>
      <c r="L744" s="20"/>
      <c r="M744" s="20"/>
      <c r="N744" s="21"/>
      <c r="O744" s="20"/>
      <c r="P744" s="20"/>
      <c r="Q744" s="20"/>
      <c r="R744" s="262"/>
      <c r="S744" s="262"/>
      <c r="T744" s="262"/>
      <c r="U744" s="20"/>
      <c r="V744" s="262"/>
      <c r="W744" s="262"/>
      <c r="X744" s="262"/>
      <c r="Y744" s="19"/>
      <c r="Z744" s="22"/>
    </row>
    <row r="745" spans="1:26" ht="12" customHeight="1" x14ac:dyDescent="0.25">
      <c r="B745" s="18"/>
      <c r="C745" s="86"/>
      <c r="D745" s="19"/>
      <c r="E745" s="19"/>
      <c r="F745" s="19"/>
      <c r="G745" s="162"/>
      <c r="H745" s="20"/>
      <c r="I745" s="21"/>
      <c r="J745" s="20"/>
      <c r="K745" s="20"/>
      <c r="L745" s="20"/>
      <c r="M745" s="20"/>
      <c r="N745" s="21"/>
      <c r="O745" s="20"/>
      <c r="P745" s="20"/>
      <c r="Q745" s="20"/>
      <c r="R745" s="262"/>
      <c r="S745" s="262"/>
      <c r="T745" s="262"/>
      <c r="U745" s="20"/>
      <c r="V745" s="262"/>
      <c r="W745" s="262"/>
      <c r="X745" s="262"/>
      <c r="Y745" s="19"/>
      <c r="Z745" s="22"/>
    </row>
    <row r="746" spans="1:26" ht="12" customHeight="1" x14ac:dyDescent="0.2">
      <c r="B746" s="18"/>
      <c r="C746" s="1"/>
      <c r="D746" s="3"/>
      <c r="E746" s="3"/>
      <c r="F746" s="3"/>
      <c r="G746" s="161"/>
      <c r="H746" s="42"/>
      <c r="I746" s="42"/>
      <c r="J746" s="42"/>
      <c r="K746" s="42"/>
      <c r="L746" s="69"/>
      <c r="M746" s="42"/>
      <c r="N746" s="42"/>
      <c r="O746" s="42"/>
      <c r="P746" s="42"/>
      <c r="Q746" s="42"/>
      <c r="R746" s="244"/>
      <c r="S746" s="244"/>
      <c r="T746" s="244"/>
      <c r="U746" s="42"/>
      <c r="V746" s="244"/>
      <c r="W746" s="244"/>
      <c r="X746" s="244"/>
      <c r="Y746" s="3"/>
      <c r="Z746" s="22"/>
    </row>
    <row r="747" spans="1:26" ht="12" customHeight="1" x14ac:dyDescent="0.2">
      <c r="B747" s="24"/>
      <c r="C747" s="195"/>
      <c r="D747" s="195" t="s">
        <v>58</v>
      </c>
      <c r="E747" s="25"/>
      <c r="F747" s="25"/>
      <c r="G747" s="26" t="s">
        <v>122</v>
      </c>
      <c r="H747" s="27"/>
      <c r="I747" s="27"/>
      <c r="J747" s="28"/>
      <c r="K747" s="28"/>
      <c r="L747" s="26"/>
      <c r="M747" s="27"/>
      <c r="N747" s="104"/>
      <c r="O747" s="28"/>
      <c r="P747" s="28"/>
      <c r="Q747" s="195"/>
      <c r="R747" s="245"/>
      <c r="S747" s="245"/>
      <c r="T747" s="245"/>
      <c r="U747" s="28"/>
      <c r="V747" s="245"/>
      <c r="W747" s="245"/>
      <c r="X747" s="245"/>
      <c r="Y747" s="25"/>
      <c r="Z747" s="29"/>
    </row>
    <row r="748" spans="1:26" ht="12" customHeight="1" x14ac:dyDescent="0.2">
      <c r="B748" s="31"/>
      <c r="C748" s="36"/>
      <c r="D748" s="32"/>
      <c r="E748" s="25"/>
      <c r="F748" s="33"/>
      <c r="G748" s="56"/>
      <c r="H748" s="34"/>
      <c r="I748" s="105"/>
      <c r="J748" s="35"/>
      <c r="K748" s="35"/>
      <c r="L748" s="186"/>
      <c r="M748" s="34"/>
      <c r="N748" s="106"/>
      <c r="O748" s="35"/>
      <c r="P748" s="35"/>
      <c r="Q748" s="187" t="s">
        <v>87</v>
      </c>
      <c r="R748" s="263"/>
      <c r="S748" s="247"/>
      <c r="T748" s="247"/>
      <c r="U748" s="32" t="s">
        <v>87</v>
      </c>
      <c r="V748" s="247"/>
      <c r="W748" s="247"/>
      <c r="X748" s="247"/>
      <c r="Y748" s="33"/>
      <c r="Z748" s="37"/>
    </row>
    <row r="749" spans="1:26" ht="12" customHeight="1" x14ac:dyDescent="0.2">
      <c r="B749" s="31"/>
      <c r="C749" s="36"/>
      <c r="D749" s="38" t="s">
        <v>59</v>
      </c>
      <c r="E749" s="26"/>
      <c r="F749" s="25"/>
      <c r="G749" s="32" t="s">
        <v>109</v>
      </c>
      <c r="H749" s="28"/>
      <c r="I749" s="28"/>
      <c r="J749" s="28"/>
      <c r="K749" s="28"/>
      <c r="L749" s="32" t="s">
        <v>110</v>
      </c>
      <c r="M749" s="28"/>
      <c r="N749" s="28"/>
      <c r="O749" s="28"/>
      <c r="P749" s="28"/>
      <c r="Q749" s="187" t="s">
        <v>111</v>
      </c>
      <c r="R749" s="246" t="s">
        <v>60</v>
      </c>
      <c r="S749" s="246"/>
      <c r="T749" s="246" t="s">
        <v>114</v>
      </c>
      <c r="U749" s="32" t="s">
        <v>113</v>
      </c>
      <c r="V749" s="246"/>
      <c r="W749" s="246"/>
      <c r="X749" s="246" t="s">
        <v>115</v>
      </c>
      <c r="Y749" s="33"/>
      <c r="Z749" s="37"/>
    </row>
    <row r="750" spans="1:26" ht="12" customHeight="1" x14ac:dyDescent="0.2">
      <c r="B750" s="73"/>
      <c r="C750" s="67"/>
      <c r="D750" s="70" t="s">
        <v>62</v>
      </c>
      <c r="E750" s="67" t="s">
        <v>63</v>
      </c>
      <c r="F750" s="70"/>
      <c r="G750" s="68" t="s">
        <v>17</v>
      </c>
      <c r="H750" s="68" t="s">
        <v>18</v>
      </c>
      <c r="I750" s="68" t="s">
        <v>19</v>
      </c>
      <c r="J750" s="68" t="s">
        <v>64</v>
      </c>
      <c r="K750" s="68"/>
      <c r="L750" s="68" t="s">
        <v>17</v>
      </c>
      <c r="M750" s="68" t="s">
        <v>18</v>
      </c>
      <c r="N750" s="68" t="s">
        <v>19</v>
      </c>
      <c r="O750" s="67" t="s">
        <v>64</v>
      </c>
      <c r="P750" s="68"/>
      <c r="Q750" s="68" t="s">
        <v>88</v>
      </c>
      <c r="R750" s="248" t="s">
        <v>69</v>
      </c>
      <c r="S750" s="248" t="s">
        <v>70</v>
      </c>
      <c r="T750" s="248" t="s">
        <v>103</v>
      </c>
      <c r="U750" s="68" t="s">
        <v>88</v>
      </c>
      <c r="V750" s="248" t="s">
        <v>112</v>
      </c>
      <c r="W750" s="248" t="s">
        <v>70</v>
      </c>
      <c r="X750" s="248" t="s">
        <v>103</v>
      </c>
      <c r="Y750" s="70"/>
      <c r="Z750" s="71"/>
    </row>
    <row r="751" spans="1:26" ht="12" customHeight="1" x14ac:dyDescent="0.2">
      <c r="B751" s="18"/>
      <c r="C751" s="1">
        <v>1</v>
      </c>
      <c r="D751" s="170" t="str">
        <f>+D629</f>
        <v>A</v>
      </c>
      <c r="E751" s="171" t="str">
        <f>+E629</f>
        <v>PO5301</v>
      </c>
      <c r="F751" s="43"/>
      <c r="G751" s="171">
        <f>+G629</f>
        <v>4</v>
      </c>
      <c r="H751" s="171">
        <f t="shared" ref="H751:I751" si="1490">+H629</f>
        <v>0</v>
      </c>
      <c r="I751" s="171">
        <f t="shared" si="1490"/>
        <v>0</v>
      </c>
      <c r="J751" s="62">
        <f>SUM(G751:I751)</f>
        <v>4</v>
      </c>
      <c r="K751" s="42"/>
      <c r="L751" s="171">
        <f>+L629</f>
        <v>2</v>
      </c>
      <c r="M751" s="171">
        <f t="shared" ref="M751:N751" si="1491">+M629</f>
        <v>0</v>
      </c>
      <c r="N751" s="171">
        <f t="shared" si="1491"/>
        <v>0</v>
      </c>
      <c r="O751" s="62">
        <f>SUM(L751:N751)</f>
        <v>2</v>
      </c>
      <c r="P751" s="42"/>
      <c r="Q751" s="172" t="str">
        <f>+Q629</f>
        <v>ja</v>
      </c>
      <c r="R751" s="249">
        <f>IF(Q751="nee",0,(J751-O751)*(tab!$C$20*tab!$C$8+tab!$D$24))</f>
        <v>7871.3097699999998</v>
      </c>
      <c r="S751" s="249">
        <f>IF(AND(J751=0,O751=0),0,(G751-L751)*tab!$E$30+(H751-M751)*tab!$F$30+(I751-N751)*tab!$G$30)</f>
        <v>17540.178742</v>
      </c>
      <c r="T751" s="249">
        <f>IF(SUM(R751:S751)&lt;0,0,SUM(R751:S751))</f>
        <v>25411.488512</v>
      </c>
      <c r="U751" s="172" t="str">
        <f>+U629</f>
        <v>ja</v>
      </c>
      <c r="V751" s="249">
        <f>IF(U751="nee",0,(J751-O751)*(tab!$C$44))</f>
        <v>1278.8599999999999</v>
      </c>
      <c r="W751" s="249">
        <f>IF(AND(J751=0,O751=0),0,(G751-L751)*tab!$G$44+(H751-M751)*tab!$H$44+(I751-N751)*tab!$I$44)</f>
        <v>1404.52</v>
      </c>
      <c r="X751" s="249">
        <f>IF(SUM(V751:W751)&lt;0,0,SUM(V751:W751))</f>
        <v>2683.38</v>
      </c>
      <c r="Y751" s="3"/>
      <c r="Z751" s="22"/>
    </row>
    <row r="752" spans="1:26" ht="12" customHeight="1" x14ac:dyDescent="0.2">
      <c r="B752" s="18"/>
      <c r="C752" s="1">
        <v>2</v>
      </c>
      <c r="D752" s="170" t="str">
        <f t="shared" ref="D752:E752" si="1492">+D630</f>
        <v xml:space="preserve">B </v>
      </c>
      <c r="E752" s="171" t="str">
        <f t="shared" si="1492"/>
        <v>PO5302</v>
      </c>
      <c r="F752" s="43"/>
      <c r="G752" s="171">
        <f t="shared" ref="G752:I752" si="1493">+G630</f>
        <v>16</v>
      </c>
      <c r="H752" s="171">
        <f t="shared" si="1493"/>
        <v>0</v>
      </c>
      <c r="I752" s="171">
        <f t="shared" si="1493"/>
        <v>0</v>
      </c>
      <c r="J752" s="62">
        <f t="shared" ref="J752:J780" si="1494">SUM(G752:I752)</f>
        <v>16</v>
      </c>
      <c r="K752" s="42"/>
      <c r="L752" s="171">
        <f t="shared" ref="L752:N752" si="1495">+L630</f>
        <v>7</v>
      </c>
      <c r="M752" s="171">
        <f t="shared" si="1495"/>
        <v>0</v>
      </c>
      <c r="N752" s="171">
        <f t="shared" si="1495"/>
        <v>0</v>
      </c>
      <c r="O752" s="62">
        <f t="shared" ref="O752:O780" si="1496">SUM(L752:N752)</f>
        <v>7</v>
      </c>
      <c r="P752" s="42"/>
      <c r="Q752" s="172" t="str">
        <f t="shared" ref="Q752:Q780" si="1497">+Q630</f>
        <v>ja</v>
      </c>
      <c r="R752" s="249">
        <f>IF(Q752="nee",0,(J752-O752)*(tab!$C$20*tab!$C$8+tab!$D$24))</f>
        <v>35420.893964999996</v>
      </c>
      <c r="S752" s="249">
        <f>IF(AND(J752=0,O752=0),0,(G752-L752)*tab!$E$30+(H752-M752)*tab!$F$30+(I752-N752)*tab!$G$30)</f>
        <v>78930.804338999995</v>
      </c>
      <c r="T752" s="249">
        <f t="shared" ref="T752:T780" si="1498">IF(SUM(R752:S752)&lt;0,0,SUM(R752:S752))</f>
        <v>114351.69830399999</v>
      </c>
      <c r="U752" s="172" t="str">
        <f t="shared" ref="U752:U780" si="1499">+U630</f>
        <v>ja</v>
      </c>
      <c r="V752" s="249">
        <f>IF(U752="nee",0,(J752-O752)*(tab!$C$44))</f>
        <v>5754.87</v>
      </c>
      <c r="W752" s="249">
        <f>IF(AND(J752=0,O752=0),0,(G752-L752)*tab!$G$44+(H752-M752)*tab!$H$44+(I752-N752)*tab!$I$44)</f>
        <v>6320.34</v>
      </c>
      <c r="X752" s="249">
        <f t="shared" ref="X752:X780" si="1500">IF(SUM(V752:W752)&lt;0,0,SUM(V752:W752))</f>
        <v>12075.21</v>
      </c>
      <c r="Y752" s="3"/>
      <c r="Z752" s="22"/>
    </row>
    <row r="753" spans="2:26" ht="12" customHeight="1" x14ac:dyDescent="0.2">
      <c r="B753" s="18"/>
      <c r="C753" s="1">
        <v>3</v>
      </c>
      <c r="D753" s="170" t="str">
        <f t="shared" ref="D753:E753" si="1501">+D631</f>
        <v>C</v>
      </c>
      <c r="E753" s="171" t="str">
        <f t="shared" si="1501"/>
        <v>PO5503</v>
      </c>
      <c r="F753" s="43"/>
      <c r="G753" s="171">
        <f t="shared" ref="G753:I753" si="1502">+G631</f>
        <v>2</v>
      </c>
      <c r="H753" s="171">
        <f t="shared" si="1502"/>
        <v>2</v>
      </c>
      <c r="I753" s="171">
        <f t="shared" si="1502"/>
        <v>2</v>
      </c>
      <c r="J753" s="62">
        <f t="shared" si="1494"/>
        <v>6</v>
      </c>
      <c r="K753" s="42"/>
      <c r="L753" s="171">
        <f t="shared" ref="L753:N753" si="1503">+L631</f>
        <v>1</v>
      </c>
      <c r="M753" s="171">
        <f t="shared" si="1503"/>
        <v>1</v>
      </c>
      <c r="N753" s="171">
        <f t="shared" si="1503"/>
        <v>1</v>
      </c>
      <c r="O753" s="62">
        <f t="shared" si="1496"/>
        <v>3</v>
      </c>
      <c r="P753" s="42"/>
      <c r="Q753" s="172" t="str">
        <f t="shared" si="1497"/>
        <v>ja</v>
      </c>
      <c r="R753" s="249">
        <f>IF(Q753="nee",0,(J753-O753)*(tab!$C$20*tab!$C$8+tab!$D$24))</f>
        <v>11806.964655</v>
      </c>
      <c r="S753" s="249">
        <f>IF(AND(J753=0,O753=0),0,(G753-L753)*tab!$E$30+(H753-M753)*tab!$F$30+(I753-N753)*tab!$G$30)</f>
        <v>41207.910938000001</v>
      </c>
      <c r="T753" s="249">
        <f t="shared" si="1498"/>
        <v>53014.875593000004</v>
      </c>
      <c r="U753" s="172" t="str">
        <f t="shared" si="1499"/>
        <v>ja</v>
      </c>
      <c r="V753" s="249">
        <f>IF(U753="nee",0,(J753-O753)*(tab!$C$44))</f>
        <v>1918.29</v>
      </c>
      <c r="W753" s="249">
        <f>IF(AND(J753=0,O753=0),0,(G753-L753)*tab!$G$44+(H753-M753)*tab!$H$44+(I753-N753)*tab!$I$44)</f>
        <v>3419.42</v>
      </c>
      <c r="X753" s="249">
        <f t="shared" si="1500"/>
        <v>5337.71</v>
      </c>
      <c r="Y753" s="3"/>
      <c r="Z753" s="22"/>
    </row>
    <row r="754" spans="2:26" ht="12" customHeight="1" x14ac:dyDescent="0.2">
      <c r="B754" s="18"/>
      <c r="C754" s="1">
        <v>4</v>
      </c>
      <c r="D754" s="170">
        <f t="shared" ref="D754:E754" si="1504">+D632</f>
        <v>0</v>
      </c>
      <c r="E754" s="171">
        <f t="shared" si="1504"/>
        <v>0</v>
      </c>
      <c r="F754" s="43"/>
      <c r="G754" s="171">
        <f t="shared" ref="G754:I754" si="1505">+G632</f>
        <v>0</v>
      </c>
      <c r="H754" s="171">
        <f t="shared" si="1505"/>
        <v>0</v>
      </c>
      <c r="I754" s="171">
        <f t="shared" si="1505"/>
        <v>0</v>
      </c>
      <c r="J754" s="62">
        <f t="shared" si="1494"/>
        <v>0</v>
      </c>
      <c r="K754" s="42"/>
      <c r="L754" s="171">
        <f t="shared" ref="L754:N754" si="1506">+L632</f>
        <v>0</v>
      </c>
      <c r="M754" s="171">
        <f t="shared" si="1506"/>
        <v>0</v>
      </c>
      <c r="N754" s="171">
        <f t="shared" si="1506"/>
        <v>0</v>
      </c>
      <c r="O754" s="62">
        <f t="shared" si="1496"/>
        <v>0</v>
      </c>
      <c r="P754" s="42"/>
      <c r="Q754" s="172" t="str">
        <f t="shared" si="1497"/>
        <v>ja</v>
      </c>
      <c r="R754" s="249">
        <f>IF(Q754="nee",0,(J754-O754)*(tab!$C$20*tab!$C$8+tab!$D$24))</f>
        <v>0</v>
      </c>
      <c r="S754" s="249">
        <f>IF(AND(J754=0,O754=0),0,(G754-L754)*tab!$E$30+(H754-M754)*tab!$F$30+(I754-N754)*tab!$G$30)</f>
        <v>0</v>
      </c>
      <c r="T754" s="249">
        <f t="shared" si="1498"/>
        <v>0</v>
      </c>
      <c r="U754" s="172" t="str">
        <f t="shared" si="1499"/>
        <v>ja</v>
      </c>
      <c r="V754" s="249">
        <f>IF(U754="nee",0,(J754-O754)*(tab!$C$44))</f>
        <v>0</v>
      </c>
      <c r="W754" s="249">
        <f>IF(AND(J754=0,O754=0),0,(G754-L754)*tab!$G$44+(H754-M754)*tab!$H$44+(I754-N754)*tab!$I$44)</f>
        <v>0</v>
      </c>
      <c r="X754" s="249">
        <f t="shared" si="1500"/>
        <v>0</v>
      </c>
      <c r="Y754" s="3"/>
      <c r="Z754" s="22"/>
    </row>
    <row r="755" spans="2:26" ht="12" customHeight="1" x14ac:dyDescent="0.2">
      <c r="B755" s="18"/>
      <c r="C755" s="1">
        <v>5</v>
      </c>
      <c r="D755" s="170">
        <f t="shared" ref="D755:E755" si="1507">+D633</f>
        <v>0</v>
      </c>
      <c r="E755" s="171">
        <f t="shared" si="1507"/>
        <v>0</v>
      </c>
      <c r="F755" s="43"/>
      <c r="G755" s="171">
        <f t="shared" ref="G755:I755" si="1508">+G633</f>
        <v>0</v>
      </c>
      <c r="H755" s="171">
        <f t="shared" si="1508"/>
        <v>0</v>
      </c>
      <c r="I755" s="171">
        <f t="shared" si="1508"/>
        <v>0</v>
      </c>
      <c r="J755" s="62">
        <f t="shared" si="1494"/>
        <v>0</v>
      </c>
      <c r="K755" s="42"/>
      <c r="L755" s="171">
        <f t="shared" ref="L755:N755" si="1509">+L633</f>
        <v>0</v>
      </c>
      <c r="M755" s="171">
        <f t="shared" si="1509"/>
        <v>0</v>
      </c>
      <c r="N755" s="171">
        <f t="shared" si="1509"/>
        <v>0</v>
      </c>
      <c r="O755" s="62">
        <f t="shared" si="1496"/>
        <v>0</v>
      </c>
      <c r="P755" s="42"/>
      <c r="Q755" s="172" t="str">
        <f t="shared" si="1497"/>
        <v>ja</v>
      </c>
      <c r="R755" s="249">
        <f>IF(Q755="nee",0,(J755-O755)*(tab!$C$20*tab!$C$8+tab!$D$24))</f>
        <v>0</v>
      </c>
      <c r="S755" s="249">
        <f>IF(AND(J755=0,O755=0),0,(G755-L755)*tab!$E$30+(H755-M755)*tab!$F$30+(I755-N755)*tab!$G$30)</f>
        <v>0</v>
      </c>
      <c r="T755" s="249">
        <f t="shared" si="1498"/>
        <v>0</v>
      </c>
      <c r="U755" s="172" t="str">
        <f t="shared" si="1499"/>
        <v>ja</v>
      </c>
      <c r="V755" s="249">
        <f>IF(U755="nee",0,(J755-O755)*(tab!$C$44))</f>
        <v>0</v>
      </c>
      <c r="W755" s="249">
        <f>IF(AND(J755=0,O755=0),0,(G755-L755)*tab!$G$44+(H755-M755)*tab!$H$44+(I755-N755)*tab!$I$44)</f>
        <v>0</v>
      </c>
      <c r="X755" s="249">
        <f t="shared" si="1500"/>
        <v>0</v>
      </c>
      <c r="Y755" s="3"/>
      <c r="Z755" s="22"/>
    </row>
    <row r="756" spans="2:26" ht="12" customHeight="1" x14ac:dyDescent="0.2">
      <c r="B756" s="18"/>
      <c r="C756" s="1">
        <v>6</v>
      </c>
      <c r="D756" s="170">
        <f t="shared" ref="D756:E756" si="1510">+D634</f>
        <v>0</v>
      </c>
      <c r="E756" s="171">
        <f t="shared" si="1510"/>
        <v>0</v>
      </c>
      <c r="F756" s="43"/>
      <c r="G756" s="171">
        <f t="shared" ref="G756:I756" si="1511">+G634</f>
        <v>0</v>
      </c>
      <c r="H756" s="171">
        <f t="shared" si="1511"/>
        <v>0</v>
      </c>
      <c r="I756" s="171">
        <f t="shared" si="1511"/>
        <v>0</v>
      </c>
      <c r="J756" s="62">
        <f t="shared" si="1494"/>
        <v>0</v>
      </c>
      <c r="K756" s="42"/>
      <c r="L756" s="171">
        <f t="shared" ref="L756:N756" si="1512">+L634</f>
        <v>0</v>
      </c>
      <c r="M756" s="171">
        <f t="shared" si="1512"/>
        <v>0</v>
      </c>
      <c r="N756" s="171">
        <f t="shared" si="1512"/>
        <v>0</v>
      </c>
      <c r="O756" s="62">
        <f t="shared" si="1496"/>
        <v>0</v>
      </c>
      <c r="P756" s="42"/>
      <c r="Q756" s="172" t="str">
        <f t="shared" si="1497"/>
        <v>ja</v>
      </c>
      <c r="R756" s="249">
        <f>IF(Q756="nee",0,(J756-O756)*(tab!$C$20*tab!$C$8+tab!$D$24))</f>
        <v>0</v>
      </c>
      <c r="S756" s="249">
        <f>IF(AND(J756=0,O756=0),0,(G756-L756)*tab!$E$30+(H756-M756)*tab!$F$30+(I756-N756)*tab!$G$30)</f>
        <v>0</v>
      </c>
      <c r="T756" s="249">
        <f t="shared" si="1498"/>
        <v>0</v>
      </c>
      <c r="U756" s="172" t="str">
        <f t="shared" si="1499"/>
        <v>ja</v>
      </c>
      <c r="V756" s="249">
        <f>IF(U756="nee",0,(J756-O756)*(tab!$C$44))</f>
        <v>0</v>
      </c>
      <c r="W756" s="249">
        <f>IF(AND(J756=0,O756=0),0,(G756-L756)*tab!$G$44+(H756-M756)*tab!$H$44+(I756-N756)*tab!$I$44)</f>
        <v>0</v>
      </c>
      <c r="X756" s="249">
        <f t="shared" si="1500"/>
        <v>0</v>
      </c>
      <c r="Y756" s="3"/>
      <c r="Z756" s="22"/>
    </row>
    <row r="757" spans="2:26" ht="12" customHeight="1" x14ac:dyDescent="0.2">
      <c r="B757" s="18"/>
      <c r="C757" s="1">
        <v>7</v>
      </c>
      <c r="D757" s="170">
        <f t="shared" ref="D757:E757" si="1513">+D635</f>
        <v>0</v>
      </c>
      <c r="E757" s="171">
        <f t="shared" si="1513"/>
        <v>0</v>
      </c>
      <c r="F757" s="43"/>
      <c r="G757" s="171">
        <f t="shared" ref="G757:I757" si="1514">+G635</f>
        <v>0</v>
      </c>
      <c r="H757" s="171">
        <f t="shared" si="1514"/>
        <v>0</v>
      </c>
      <c r="I757" s="171">
        <f t="shared" si="1514"/>
        <v>0</v>
      </c>
      <c r="J757" s="62">
        <f t="shared" si="1494"/>
        <v>0</v>
      </c>
      <c r="K757" s="42"/>
      <c r="L757" s="171">
        <f t="shared" ref="L757:N757" si="1515">+L635</f>
        <v>0</v>
      </c>
      <c r="M757" s="171">
        <f t="shared" si="1515"/>
        <v>0</v>
      </c>
      <c r="N757" s="171">
        <f t="shared" si="1515"/>
        <v>0</v>
      </c>
      <c r="O757" s="62">
        <f t="shared" si="1496"/>
        <v>0</v>
      </c>
      <c r="P757" s="42"/>
      <c r="Q757" s="172" t="str">
        <f t="shared" si="1497"/>
        <v>ja</v>
      </c>
      <c r="R757" s="249">
        <f>IF(Q757="nee",0,(J757-O757)*(tab!$C$20*tab!$C$8+tab!$D$24))</f>
        <v>0</v>
      </c>
      <c r="S757" s="249">
        <f>IF(AND(J757=0,O757=0),0,(G757-L757)*tab!$E$30+(H757-M757)*tab!$F$30+(I757-N757)*tab!$G$30)</f>
        <v>0</v>
      </c>
      <c r="T757" s="249">
        <f t="shared" si="1498"/>
        <v>0</v>
      </c>
      <c r="U757" s="172" t="str">
        <f t="shared" si="1499"/>
        <v>ja</v>
      </c>
      <c r="V757" s="249">
        <f>IF(U757="nee",0,(J757-O757)*(tab!$C$44))</f>
        <v>0</v>
      </c>
      <c r="W757" s="249">
        <f>IF(AND(J757=0,O757=0),0,(G757-L757)*tab!$G$44+(H757-M757)*tab!$H$44+(I757-N757)*tab!$I$44)</f>
        <v>0</v>
      </c>
      <c r="X757" s="249">
        <f t="shared" si="1500"/>
        <v>0</v>
      </c>
      <c r="Y757" s="3"/>
      <c r="Z757" s="22"/>
    </row>
    <row r="758" spans="2:26" ht="12" customHeight="1" x14ac:dyDescent="0.2">
      <c r="B758" s="18"/>
      <c r="C758" s="1">
        <v>8</v>
      </c>
      <c r="D758" s="170">
        <f t="shared" ref="D758:E758" si="1516">+D636</f>
        <v>0</v>
      </c>
      <c r="E758" s="171">
        <f t="shared" si="1516"/>
        <v>0</v>
      </c>
      <c r="F758" s="43"/>
      <c r="G758" s="171">
        <f t="shared" ref="G758:I758" si="1517">+G636</f>
        <v>0</v>
      </c>
      <c r="H758" s="171">
        <f t="shared" si="1517"/>
        <v>0</v>
      </c>
      <c r="I758" s="171">
        <f t="shared" si="1517"/>
        <v>0</v>
      </c>
      <c r="J758" s="62">
        <f t="shared" si="1494"/>
        <v>0</v>
      </c>
      <c r="K758" s="42"/>
      <c r="L758" s="171">
        <f t="shared" ref="L758:N758" si="1518">+L636</f>
        <v>0</v>
      </c>
      <c r="M758" s="171">
        <f t="shared" si="1518"/>
        <v>0</v>
      </c>
      <c r="N758" s="171">
        <f t="shared" si="1518"/>
        <v>0</v>
      </c>
      <c r="O758" s="62">
        <f t="shared" si="1496"/>
        <v>0</v>
      </c>
      <c r="P758" s="42"/>
      <c r="Q758" s="172" t="str">
        <f t="shared" si="1497"/>
        <v>ja</v>
      </c>
      <c r="R758" s="249">
        <f>IF(Q758="nee",0,(J758-O758)*(tab!$C$20*tab!$C$8+tab!$D$24))</f>
        <v>0</v>
      </c>
      <c r="S758" s="249">
        <f>IF(AND(J758=0,O758=0),0,(G758-L758)*tab!$E$30+(H758-M758)*tab!$F$30+(I758-N758)*tab!$G$30)</f>
        <v>0</v>
      </c>
      <c r="T758" s="249">
        <f t="shared" si="1498"/>
        <v>0</v>
      </c>
      <c r="U758" s="172" t="str">
        <f t="shared" si="1499"/>
        <v>ja</v>
      </c>
      <c r="V758" s="249">
        <f>IF(U758="nee",0,(J758-O758)*(tab!$C$44))</f>
        <v>0</v>
      </c>
      <c r="W758" s="249">
        <f>IF(AND(J758=0,O758=0),0,(G758-L758)*tab!$G$44+(H758-M758)*tab!$H$44+(I758-N758)*tab!$I$44)</f>
        <v>0</v>
      </c>
      <c r="X758" s="249">
        <f t="shared" si="1500"/>
        <v>0</v>
      </c>
      <c r="Y758" s="3"/>
      <c r="Z758" s="22"/>
    </row>
    <row r="759" spans="2:26" ht="12" customHeight="1" x14ac:dyDescent="0.2">
      <c r="B759" s="18"/>
      <c r="C759" s="1">
        <v>9</v>
      </c>
      <c r="D759" s="170">
        <f t="shared" ref="D759:E759" si="1519">+D637</f>
        <v>0</v>
      </c>
      <c r="E759" s="171">
        <f t="shared" si="1519"/>
        <v>0</v>
      </c>
      <c r="F759" s="43"/>
      <c r="G759" s="171">
        <f t="shared" ref="G759:I759" si="1520">+G637</f>
        <v>0</v>
      </c>
      <c r="H759" s="171">
        <f t="shared" si="1520"/>
        <v>0</v>
      </c>
      <c r="I759" s="171">
        <f t="shared" si="1520"/>
        <v>0</v>
      </c>
      <c r="J759" s="62">
        <f t="shared" si="1494"/>
        <v>0</v>
      </c>
      <c r="K759" s="42"/>
      <c r="L759" s="171">
        <f t="shared" ref="L759:N759" si="1521">+L637</f>
        <v>0</v>
      </c>
      <c r="M759" s="171">
        <f t="shared" si="1521"/>
        <v>0</v>
      </c>
      <c r="N759" s="171">
        <f t="shared" si="1521"/>
        <v>0</v>
      </c>
      <c r="O759" s="62">
        <f t="shared" si="1496"/>
        <v>0</v>
      </c>
      <c r="P759" s="42"/>
      <c r="Q759" s="172" t="str">
        <f t="shared" si="1497"/>
        <v>ja</v>
      </c>
      <c r="R759" s="249">
        <f>IF(Q759="nee",0,(J759-O759)*(tab!$C$20*tab!$C$8+tab!$D$24))</f>
        <v>0</v>
      </c>
      <c r="S759" s="249">
        <f>IF(AND(J759=0,O759=0),0,(G759-L759)*tab!$E$30+(H759-M759)*tab!$F$30+(I759-N759)*tab!$G$30)</f>
        <v>0</v>
      </c>
      <c r="T759" s="249">
        <f t="shared" si="1498"/>
        <v>0</v>
      </c>
      <c r="U759" s="172" t="str">
        <f t="shared" si="1499"/>
        <v>ja</v>
      </c>
      <c r="V759" s="249">
        <f>IF(U759="nee",0,(J759-O759)*(tab!$C$44))</f>
        <v>0</v>
      </c>
      <c r="W759" s="249">
        <f>IF(AND(J759=0,O759=0),0,(G759-L759)*tab!$G$44+(H759-M759)*tab!$H$44+(I759-N759)*tab!$I$44)</f>
        <v>0</v>
      </c>
      <c r="X759" s="249">
        <f t="shared" si="1500"/>
        <v>0</v>
      </c>
      <c r="Y759" s="3"/>
      <c r="Z759" s="22"/>
    </row>
    <row r="760" spans="2:26" ht="12" customHeight="1" x14ac:dyDescent="0.2">
      <c r="B760" s="18"/>
      <c r="C760" s="1">
        <v>10</v>
      </c>
      <c r="D760" s="170">
        <f t="shared" ref="D760:E760" si="1522">+D638</f>
        <v>0</v>
      </c>
      <c r="E760" s="171">
        <f t="shared" si="1522"/>
        <v>0</v>
      </c>
      <c r="F760" s="43"/>
      <c r="G760" s="171">
        <f t="shared" ref="G760:I760" si="1523">+G638</f>
        <v>0</v>
      </c>
      <c r="H760" s="171">
        <f t="shared" si="1523"/>
        <v>0</v>
      </c>
      <c r="I760" s="171">
        <f t="shared" si="1523"/>
        <v>0</v>
      </c>
      <c r="J760" s="62">
        <f t="shared" si="1494"/>
        <v>0</v>
      </c>
      <c r="K760" s="42"/>
      <c r="L760" s="171">
        <f t="shared" ref="L760:N760" si="1524">+L638</f>
        <v>0</v>
      </c>
      <c r="M760" s="171">
        <f t="shared" si="1524"/>
        <v>0</v>
      </c>
      <c r="N760" s="171">
        <f t="shared" si="1524"/>
        <v>0</v>
      </c>
      <c r="O760" s="62">
        <f t="shared" si="1496"/>
        <v>0</v>
      </c>
      <c r="P760" s="42"/>
      <c r="Q760" s="172" t="str">
        <f t="shared" si="1497"/>
        <v>ja</v>
      </c>
      <c r="R760" s="249">
        <f>IF(Q760="nee",0,(J760-O760)*(tab!$C$20*tab!$C$8+tab!$D$24))</f>
        <v>0</v>
      </c>
      <c r="S760" s="249">
        <f>IF(AND(J760=0,O760=0),0,(G760-L760)*tab!$E$30+(H760-M760)*tab!$F$30+(I760-N760)*tab!$G$30)</f>
        <v>0</v>
      </c>
      <c r="T760" s="249">
        <f t="shared" si="1498"/>
        <v>0</v>
      </c>
      <c r="U760" s="172" t="str">
        <f t="shared" si="1499"/>
        <v>ja</v>
      </c>
      <c r="V760" s="249">
        <f>IF(U760="nee",0,(J760-O760)*(tab!$C$44))</f>
        <v>0</v>
      </c>
      <c r="W760" s="249">
        <f>IF(AND(J760=0,O760=0),0,(G760-L760)*tab!$G$44+(H760-M760)*tab!$H$44+(I760-N760)*tab!$I$44)</f>
        <v>0</v>
      </c>
      <c r="X760" s="249">
        <f t="shared" si="1500"/>
        <v>0</v>
      </c>
      <c r="Y760" s="3"/>
      <c r="Z760" s="22"/>
    </row>
    <row r="761" spans="2:26" ht="12" customHeight="1" x14ac:dyDescent="0.2">
      <c r="B761" s="18"/>
      <c r="C761" s="1">
        <v>11</v>
      </c>
      <c r="D761" s="170">
        <f t="shared" ref="D761:E761" si="1525">+D639</f>
        <v>0</v>
      </c>
      <c r="E761" s="171">
        <f t="shared" si="1525"/>
        <v>0</v>
      </c>
      <c r="F761" s="43"/>
      <c r="G761" s="171">
        <f t="shared" ref="G761:I761" si="1526">+G639</f>
        <v>0</v>
      </c>
      <c r="H761" s="171">
        <f t="shared" si="1526"/>
        <v>0</v>
      </c>
      <c r="I761" s="171">
        <f t="shared" si="1526"/>
        <v>0</v>
      </c>
      <c r="J761" s="62">
        <f t="shared" si="1494"/>
        <v>0</v>
      </c>
      <c r="K761" s="42"/>
      <c r="L761" s="171">
        <f t="shared" ref="L761:N761" si="1527">+L639</f>
        <v>0</v>
      </c>
      <c r="M761" s="171">
        <f t="shared" si="1527"/>
        <v>0</v>
      </c>
      <c r="N761" s="171">
        <f t="shared" si="1527"/>
        <v>0</v>
      </c>
      <c r="O761" s="62">
        <f t="shared" si="1496"/>
        <v>0</v>
      </c>
      <c r="P761" s="42"/>
      <c r="Q761" s="172" t="str">
        <f t="shared" si="1497"/>
        <v>ja</v>
      </c>
      <c r="R761" s="249">
        <f>IF(Q761="nee",0,(J761-O761)*(tab!$C$20*tab!$C$8+tab!$D$24))</f>
        <v>0</v>
      </c>
      <c r="S761" s="249">
        <f>IF(AND(J761=0,O761=0),0,(G761-L761)*tab!$E$30+(H761-M761)*tab!$F$30+(I761-N761)*tab!$G$30)</f>
        <v>0</v>
      </c>
      <c r="T761" s="249">
        <f t="shared" si="1498"/>
        <v>0</v>
      </c>
      <c r="U761" s="172" t="str">
        <f t="shared" si="1499"/>
        <v>ja</v>
      </c>
      <c r="V761" s="249">
        <f>IF(U761="nee",0,(J761-O761)*(tab!$C$44))</f>
        <v>0</v>
      </c>
      <c r="W761" s="249">
        <f>IF(AND(J761=0,O761=0),0,(G761-L761)*tab!$G$44+(H761-M761)*tab!$H$44+(I761-N761)*tab!$I$44)</f>
        <v>0</v>
      </c>
      <c r="X761" s="249">
        <f t="shared" si="1500"/>
        <v>0</v>
      </c>
      <c r="Y761" s="3"/>
      <c r="Z761" s="22"/>
    </row>
    <row r="762" spans="2:26" ht="12" customHeight="1" x14ac:dyDescent="0.2">
      <c r="B762" s="18"/>
      <c r="C762" s="1">
        <v>12</v>
      </c>
      <c r="D762" s="170">
        <f t="shared" ref="D762:E762" si="1528">+D640</f>
        <v>0</v>
      </c>
      <c r="E762" s="171">
        <f t="shared" si="1528"/>
        <v>0</v>
      </c>
      <c r="F762" s="43"/>
      <c r="G762" s="171">
        <f t="shared" ref="G762:I762" si="1529">+G640</f>
        <v>0</v>
      </c>
      <c r="H762" s="171">
        <f t="shared" si="1529"/>
        <v>0</v>
      </c>
      <c r="I762" s="171">
        <f t="shared" si="1529"/>
        <v>0</v>
      </c>
      <c r="J762" s="62">
        <f t="shared" si="1494"/>
        <v>0</v>
      </c>
      <c r="K762" s="42"/>
      <c r="L762" s="171">
        <f t="shared" ref="L762:N762" si="1530">+L640</f>
        <v>0</v>
      </c>
      <c r="M762" s="171">
        <f t="shared" si="1530"/>
        <v>0</v>
      </c>
      <c r="N762" s="171">
        <f t="shared" si="1530"/>
        <v>0</v>
      </c>
      <c r="O762" s="62">
        <f t="shared" si="1496"/>
        <v>0</v>
      </c>
      <c r="P762" s="42"/>
      <c r="Q762" s="172" t="str">
        <f t="shared" si="1497"/>
        <v>ja</v>
      </c>
      <c r="R762" s="249">
        <f>IF(Q762="nee",0,(J762-O762)*(tab!$C$20*tab!$C$8+tab!$D$24))</f>
        <v>0</v>
      </c>
      <c r="S762" s="249">
        <f>IF(AND(J762=0,O762=0),0,(G762-L762)*tab!$E$30+(H762-M762)*tab!$F$30+(I762-N762)*tab!$G$30)</f>
        <v>0</v>
      </c>
      <c r="T762" s="249">
        <f t="shared" si="1498"/>
        <v>0</v>
      </c>
      <c r="U762" s="172" t="str">
        <f t="shared" si="1499"/>
        <v>ja</v>
      </c>
      <c r="V762" s="249">
        <f>IF(U762="nee",0,(J762-O762)*(tab!$C$44))</f>
        <v>0</v>
      </c>
      <c r="W762" s="249">
        <f>IF(AND(J762=0,O762=0),0,(G762-L762)*tab!$G$44+(H762-M762)*tab!$H$44+(I762-N762)*tab!$I$44)</f>
        <v>0</v>
      </c>
      <c r="X762" s="249">
        <f t="shared" si="1500"/>
        <v>0</v>
      </c>
      <c r="Y762" s="3"/>
      <c r="Z762" s="22"/>
    </row>
    <row r="763" spans="2:26" ht="12" customHeight="1" x14ac:dyDescent="0.2">
      <c r="B763" s="18"/>
      <c r="C763" s="1">
        <v>13</v>
      </c>
      <c r="D763" s="170">
        <f t="shared" ref="D763:E763" si="1531">+D641</f>
        <v>0</v>
      </c>
      <c r="E763" s="171">
        <f t="shared" si="1531"/>
        <v>0</v>
      </c>
      <c r="F763" s="43"/>
      <c r="G763" s="171">
        <f t="shared" ref="G763:I763" si="1532">+G641</f>
        <v>0</v>
      </c>
      <c r="H763" s="171">
        <f t="shared" si="1532"/>
        <v>0</v>
      </c>
      <c r="I763" s="171">
        <f t="shared" si="1532"/>
        <v>0</v>
      </c>
      <c r="J763" s="62">
        <f t="shared" si="1494"/>
        <v>0</v>
      </c>
      <c r="K763" s="42"/>
      <c r="L763" s="171">
        <f t="shared" ref="L763:N763" si="1533">+L641</f>
        <v>0</v>
      </c>
      <c r="M763" s="171">
        <f t="shared" si="1533"/>
        <v>0</v>
      </c>
      <c r="N763" s="171">
        <f t="shared" si="1533"/>
        <v>0</v>
      </c>
      <c r="O763" s="62">
        <f t="shared" si="1496"/>
        <v>0</v>
      </c>
      <c r="P763" s="42"/>
      <c r="Q763" s="172" t="str">
        <f t="shared" si="1497"/>
        <v>ja</v>
      </c>
      <c r="R763" s="249">
        <f>IF(Q763="nee",0,(J763-O763)*(tab!$C$20*tab!$C$8+tab!$D$24))</f>
        <v>0</v>
      </c>
      <c r="S763" s="249">
        <f>IF(AND(J763=0,O763=0),0,(G763-L763)*tab!$E$30+(H763-M763)*tab!$F$30+(I763-N763)*tab!$G$30)</f>
        <v>0</v>
      </c>
      <c r="T763" s="249">
        <f t="shared" si="1498"/>
        <v>0</v>
      </c>
      <c r="U763" s="172" t="str">
        <f t="shared" si="1499"/>
        <v>ja</v>
      </c>
      <c r="V763" s="249">
        <f>IF(U763="nee",0,(J763-O763)*(tab!$C$44))</f>
        <v>0</v>
      </c>
      <c r="W763" s="249">
        <f>IF(AND(J763=0,O763=0),0,(G763-L763)*tab!$G$44+(H763-M763)*tab!$H$44+(I763-N763)*tab!$I$44)</f>
        <v>0</v>
      </c>
      <c r="X763" s="249">
        <f t="shared" si="1500"/>
        <v>0</v>
      </c>
      <c r="Y763" s="3"/>
      <c r="Z763" s="22"/>
    </row>
    <row r="764" spans="2:26" ht="12" customHeight="1" x14ac:dyDescent="0.2">
      <c r="B764" s="18"/>
      <c r="C764" s="1">
        <v>14</v>
      </c>
      <c r="D764" s="170">
        <f t="shared" ref="D764:E764" si="1534">+D642</f>
        <v>0</v>
      </c>
      <c r="E764" s="171">
        <f t="shared" si="1534"/>
        <v>0</v>
      </c>
      <c r="F764" s="43"/>
      <c r="G764" s="171">
        <f t="shared" ref="G764:I764" si="1535">+G642</f>
        <v>0</v>
      </c>
      <c r="H764" s="171">
        <f t="shared" si="1535"/>
        <v>0</v>
      </c>
      <c r="I764" s="171">
        <f t="shared" si="1535"/>
        <v>0</v>
      </c>
      <c r="J764" s="62">
        <f t="shared" si="1494"/>
        <v>0</v>
      </c>
      <c r="K764" s="42"/>
      <c r="L764" s="171">
        <f t="shared" ref="L764:N764" si="1536">+L642</f>
        <v>0</v>
      </c>
      <c r="M764" s="171">
        <f t="shared" si="1536"/>
        <v>0</v>
      </c>
      <c r="N764" s="171">
        <f t="shared" si="1536"/>
        <v>0</v>
      </c>
      <c r="O764" s="62">
        <f t="shared" si="1496"/>
        <v>0</v>
      </c>
      <c r="P764" s="42"/>
      <c r="Q764" s="172" t="str">
        <f t="shared" si="1497"/>
        <v>ja</v>
      </c>
      <c r="R764" s="249">
        <f>IF(Q764="nee",0,(J764-O764)*(tab!$C$20*tab!$C$8+tab!$D$24))</f>
        <v>0</v>
      </c>
      <c r="S764" s="249">
        <f>IF(AND(J764=0,O764=0),0,(G764-L764)*tab!$E$30+(H764-M764)*tab!$F$30+(I764-N764)*tab!$G$30)</f>
        <v>0</v>
      </c>
      <c r="T764" s="249">
        <f t="shared" si="1498"/>
        <v>0</v>
      </c>
      <c r="U764" s="172" t="str">
        <f t="shared" si="1499"/>
        <v>ja</v>
      </c>
      <c r="V764" s="249">
        <f>IF(U764="nee",0,(J764-O764)*(tab!$C$44))</f>
        <v>0</v>
      </c>
      <c r="W764" s="249">
        <f>IF(AND(J764=0,O764=0),0,(G764-L764)*tab!$G$44+(H764-M764)*tab!$H$44+(I764-N764)*tab!$I$44)</f>
        <v>0</v>
      </c>
      <c r="X764" s="249">
        <f t="shared" si="1500"/>
        <v>0</v>
      </c>
      <c r="Y764" s="3"/>
      <c r="Z764" s="22"/>
    </row>
    <row r="765" spans="2:26" ht="12" customHeight="1" x14ac:dyDescent="0.2">
      <c r="B765" s="18"/>
      <c r="C765" s="1">
        <v>15</v>
      </c>
      <c r="D765" s="170">
        <f t="shared" ref="D765:E765" si="1537">+D643</f>
        <v>0</v>
      </c>
      <c r="E765" s="171">
        <f t="shared" si="1537"/>
        <v>0</v>
      </c>
      <c r="F765" s="43"/>
      <c r="G765" s="171">
        <f t="shared" ref="G765:I765" si="1538">+G643</f>
        <v>0</v>
      </c>
      <c r="H765" s="171">
        <f t="shared" si="1538"/>
        <v>0</v>
      </c>
      <c r="I765" s="171">
        <f t="shared" si="1538"/>
        <v>0</v>
      </c>
      <c r="J765" s="62">
        <f t="shared" si="1494"/>
        <v>0</v>
      </c>
      <c r="K765" s="42"/>
      <c r="L765" s="171">
        <f t="shared" ref="L765:N765" si="1539">+L643</f>
        <v>0</v>
      </c>
      <c r="M765" s="171">
        <f t="shared" si="1539"/>
        <v>0</v>
      </c>
      <c r="N765" s="171">
        <f t="shared" si="1539"/>
        <v>0</v>
      </c>
      <c r="O765" s="62">
        <f t="shared" si="1496"/>
        <v>0</v>
      </c>
      <c r="P765" s="42"/>
      <c r="Q765" s="172" t="str">
        <f t="shared" si="1497"/>
        <v>ja</v>
      </c>
      <c r="R765" s="249">
        <f>IF(Q765="nee",0,(J765-O765)*(tab!$C$20*tab!$C$8+tab!$D$24))</f>
        <v>0</v>
      </c>
      <c r="S765" s="249">
        <f>IF(AND(J765=0,O765=0),0,(G765-L765)*tab!$E$30+(H765-M765)*tab!$F$30+(I765-N765)*tab!$G$30)</f>
        <v>0</v>
      </c>
      <c r="T765" s="249">
        <f t="shared" si="1498"/>
        <v>0</v>
      </c>
      <c r="U765" s="172" t="str">
        <f t="shared" si="1499"/>
        <v>ja</v>
      </c>
      <c r="V765" s="249">
        <f>IF(U765="nee",0,(J765-O765)*(tab!$C$44))</f>
        <v>0</v>
      </c>
      <c r="W765" s="249">
        <f>IF(AND(J765=0,O765=0),0,(G765-L765)*tab!$G$44+(H765-M765)*tab!$H$44+(I765-N765)*tab!$I$44)</f>
        <v>0</v>
      </c>
      <c r="X765" s="249">
        <f t="shared" si="1500"/>
        <v>0</v>
      </c>
      <c r="Y765" s="3"/>
      <c r="Z765" s="22"/>
    </row>
    <row r="766" spans="2:26" ht="12" customHeight="1" x14ac:dyDescent="0.2">
      <c r="B766" s="18"/>
      <c r="C766" s="1">
        <v>16</v>
      </c>
      <c r="D766" s="170">
        <f t="shared" ref="D766:E766" si="1540">+D644</f>
        <v>0</v>
      </c>
      <c r="E766" s="171">
        <f t="shared" si="1540"/>
        <v>0</v>
      </c>
      <c r="F766" s="43"/>
      <c r="G766" s="171">
        <f t="shared" ref="G766:I766" si="1541">+G644</f>
        <v>0</v>
      </c>
      <c r="H766" s="171">
        <f t="shared" si="1541"/>
        <v>0</v>
      </c>
      <c r="I766" s="171">
        <f t="shared" si="1541"/>
        <v>0</v>
      </c>
      <c r="J766" s="62">
        <f t="shared" si="1494"/>
        <v>0</v>
      </c>
      <c r="K766" s="42"/>
      <c r="L766" s="171">
        <f t="shared" ref="L766:N766" si="1542">+L644</f>
        <v>0</v>
      </c>
      <c r="M766" s="171">
        <f t="shared" si="1542"/>
        <v>0</v>
      </c>
      <c r="N766" s="171">
        <f t="shared" si="1542"/>
        <v>0</v>
      </c>
      <c r="O766" s="62">
        <f t="shared" si="1496"/>
        <v>0</v>
      </c>
      <c r="P766" s="42"/>
      <c r="Q766" s="172" t="str">
        <f t="shared" si="1497"/>
        <v>ja</v>
      </c>
      <c r="R766" s="249">
        <f>IF(Q766="nee",0,(J766-O766)*(tab!$C$20*tab!$C$8+tab!$D$24))</f>
        <v>0</v>
      </c>
      <c r="S766" s="249">
        <f>IF(AND(J766=0,O766=0),0,(G766-L766)*tab!$E$30+(H766-M766)*tab!$F$30+(I766-N766)*tab!$G$30)</f>
        <v>0</v>
      </c>
      <c r="T766" s="249">
        <f t="shared" si="1498"/>
        <v>0</v>
      </c>
      <c r="U766" s="172" t="str">
        <f t="shared" si="1499"/>
        <v>ja</v>
      </c>
      <c r="V766" s="249">
        <f>IF(U766="nee",0,(J766-O766)*(tab!$C$44))</f>
        <v>0</v>
      </c>
      <c r="W766" s="249">
        <f>IF(AND(J766=0,O766=0),0,(G766-L766)*tab!$G$44+(H766-M766)*tab!$H$44+(I766-N766)*tab!$I$44)</f>
        <v>0</v>
      </c>
      <c r="X766" s="249">
        <f t="shared" si="1500"/>
        <v>0</v>
      </c>
      <c r="Y766" s="3"/>
      <c r="Z766" s="22"/>
    </row>
    <row r="767" spans="2:26" ht="12" customHeight="1" x14ac:dyDescent="0.2">
      <c r="B767" s="18"/>
      <c r="C767" s="1">
        <v>17</v>
      </c>
      <c r="D767" s="170">
        <f t="shared" ref="D767:E767" si="1543">+D645</f>
        <v>0</v>
      </c>
      <c r="E767" s="171">
        <f t="shared" si="1543"/>
        <v>0</v>
      </c>
      <c r="F767" s="43"/>
      <c r="G767" s="171">
        <f t="shared" ref="G767:I767" si="1544">+G645</f>
        <v>0</v>
      </c>
      <c r="H767" s="171">
        <f t="shared" si="1544"/>
        <v>0</v>
      </c>
      <c r="I767" s="171">
        <f t="shared" si="1544"/>
        <v>0</v>
      </c>
      <c r="J767" s="62">
        <f t="shared" si="1494"/>
        <v>0</v>
      </c>
      <c r="K767" s="42"/>
      <c r="L767" s="171">
        <f t="shared" ref="L767:N767" si="1545">+L645</f>
        <v>0</v>
      </c>
      <c r="M767" s="171">
        <f t="shared" si="1545"/>
        <v>0</v>
      </c>
      <c r="N767" s="171">
        <f t="shared" si="1545"/>
        <v>0</v>
      </c>
      <c r="O767" s="62">
        <f t="shared" si="1496"/>
        <v>0</v>
      </c>
      <c r="P767" s="42"/>
      <c r="Q767" s="172" t="str">
        <f t="shared" si="1497"/>
        <v>ja</v>
      </c>
      <c r="R767" s="249">
        <f>IF(Q767="nee",0,(J767-O767)*(tab!$C$20*tab!$C$8+tab!$D$24))</f>
        <v>0</v>
      </c>
      <c r="S767" s="249">
        <f>IF(AND(J767=0,O767=0),0,(G767-L767)*tab!$E$30+(H767-M767)*tab!$F$30+(I767-N767)*tab!$G$30)</f>
        <v>0</v>
      </c>
      <c r="T767" s="249">
        <f t="shared" si="1498"/>
        <v>0</v>
      </c>
      <c r="U767" s="172" t="str">
        <f t="shared" si="1499"/>
        <v>ja</v>
      </c>
      <c r="V767" s="249">
        <f>IF(U767="nee",0,(J767-O767)*(tab!$C$44))</f>
        <v>0</v>
      </c>
      <c r="W767" s="249">
        <f>IF(AND(J767=0,O767=0),0,(G767-L767)*tab!$G$44+(H767-M767)*tab!$H$44+(I767-N767)*tab!$I$44)</f>
        <v>0</v>
      </c>
      <c r="X767" s="249">
        <f t="shared" si="1500"/>
        <v>0</v>
      </c>
      <c r="Y767" s="3"/>
      <c r="Z767" s="22"/>
    </row>
    <row r="768" spans="2:26" ht="12" customHeight="1" x14ac:dyDescent="0.2">
      <c r="B768" s="18"/>
      <c r="C768" s="1">
        <v>18</v>
      </c>
      <c r="D768" s="170">
        <f t="shared" ref="D768:E768" si="1546">+D646</f>
        <v>0</v>
      </c>
      <c r="E768" s="171">
        <f t="shared" si="1546"/>
        <v>0</v>
      </c>
      <c r="F768" s="43"/>
      <c r="G768" s="171">
        <f t="shared" ref="G768:I768" si="1547">+G646</f>
        <v>0</v>
      </c>
      <c r="H768" s="171">
        <f t="shared" si="1547"/>
        <v>0</v>
      </c>
      <c r="I768" s="171">
        <f t="shared" si="1547"/>
        <v>0</v>
      </c>
      <c r="J768" s="62">
        <f t="shared" si="1494"/>
        <v>0</v>
      </c>
      <c r="K768" s="42"/>
      <c r="L768" s="171">
        <f t="shared" ref="L768:N768" si="1548">+L646</f>
        <v>0</v>
      </c>
      <c r="M768" s="171">
        <f t="shared" si="1548"/>
        <v>0</v>
      </c>
      <c r="N768" s="171">
        <f t="shared" si="1548"/>
        <v>0</v>
      </c>
      <c r="O768" s="62">
        <f t="shared" si="1496"/>
        <v>0</v>
      </c>
      <c r="P768" s="42"/>
      <c r="Q768" s="172" t="str">
        <f t="shared" si="1497"/>
        <v>ja</v>
      </c>
      <c r="R768" s="249">
        <f>IF(Q768="nee",0,(J768-O768)*(tab!$C$20*tab!$C$8+tab!$D$24))</f>
        <v>0</v>
      </c>
      <c r="S768" s="249">
        <f>IF(AND(J768=0,O768=0),0,(G768-L768)*tab!$E$30+(H768-M768)*tab!$F$30+(I768-N768)*tab!$G$30)</f>
        <v>0</v>
      </c>
      <c r="T768" s="249">
        <f t="shared" si="1498"/>
        <v>0</v>
      </c>
      <c r="U768" s="172" t="str">
        <f t="shared" si="1499"/>
        <v>ja</v>
      </c>
      <c r="V768" s="249">
        <f>IF(U768="nee",0,(J768-O768)*(tab!$C$44))</f>
        <v>0</v>
      </c>
      <c r="W768" s="249">
        <f>IF(AND(J768=0,O768=0),0,(G768-L768)*tab!$G$44+(H768-M768)*tab!$H$44+(I768-N768)*tab!$I$44)</f>
        <v>0</v>
      </c>
      <c r="X768" s="249">
        <f t="shared" si="1500"/>
        <v>0</v>
      </c>
      <c r="Y768" s="3"/>
      <c r="Z768" s="22"/>
    </row>
    <row r="769" spans="2:26" ht="12" customHeight="1" x14ac:dyDescent="0.2">
      <c r="B769" s="18"/>
      <c r="C769" s="1">
        <v>19</v>
      </c>
      <c r="D769" s="170">
        <f t="shared" ref="D769:E769" si="1549">+D647</f>
        <v>0</v>
      </c>
      <c r="E769" s="171">
        <f t="shared" si="1549"/>
        <v>0</v>
      </c>
      <c r="F769" s="43"/>
      <c r="G769" s="171">
        <f t="shared" ref="G769:I769" si="1550">+G647</f>
        <v>0</v>
      </c>
      <c r="H769" s="171">
        <f t="shared" si="1550"/>
        <v>0</v>
      </c>
      <c r="I769" s="171">
        <f t="shared" si="1550"/>
        <v>0</v>
      </c>
      <c r="J769" s="62">
        <f t="shared" si="1494"/>
        <v>0</v>
      </c>
      <c r="K769" s="42"/>
      <c r="L769" s="171">
        <f t="shared" ref="L769:N769" si="1551">+L647</f>
        <v>0</v>
      </c>
      <c r="M769" s="171">
        <f t="shared" si="1551"/>
        <v>0</v>
      </c>
      <c r="N769" s="171">
        <f t="shared" si="1551"/>
        <v>0</v>
      </c>
      <c r="O769" s="62">
        <f t="shared" si="1496"/>
        <v>0</v>
      </c>
      <c r="P769" s="42"/>
      <c r="Q769" s="172" t="str">
        <f t="shared" si="1497"/>
        <v>ja</v>
      </c>
      <c r="R769" s="249">
        <f>IF(Q769="nee",0,(J769-O769)*(tab!$C$20*tab!$C$8+tab!$D$24))</f>
        <v>0</v>
      </c>
      <c r="S769" s="249">
        <f>IF(AND(J769=0,O769=0),0,(G769-L769)*tab!$E$30+(H769-M769)*tab!$F$30+(I769-N769)*tab!$G$30)</f>
        <v>0</v>
      </c>
      <c r="T769" s="249">
        <f t="shared" si="1498"/>
        <v>0</v>
      </c>
      <c r="U769" s="172" t="str">
        <f t="shared" si="1499"/>
        <v>ja</v>
      </c>
      <c r="V769" s="249">
        <f>IF(U769="nee",0,(J769-O769)*(tab!$C$44))</f>
        <v>0</v>
      </c>
      <c r="W769" s="249">
        <f>IF(AND(J769=0,O769=0),0,(G769-L769)*tab!$G$44+(H769-M769)*tab!$H$44+(I769-N769)*tab!$I$44)</f>
        <v>0</v>
      </c>
      <c r="X769" s="249">
        <f t="shared" si="1500"/>
        <v>0</v>
      </c>
      <c r="Y769" s="3"/>
      <c r="Z769" s="22"/>
    </row>
    <row r="770" spans="2:26" ht="12" customHeight="1" x14ac:dyDescent="0.2">
      <c r="B770" s="18"/>
      <c r="C770" s="1">
        <v>20</v>
      </c>
      <c r="D770" s="170">
        <f t="shared" ref="D770:E770" si="1552">+D648</f>
        <v>0</v>
      </c>
      <c r="E770" s="171">
        <f t="shared" si="1552"/>
        <v>0</v>
      </c>
      <c r="F770" s="43"/>
      <c r="G770" s="171">
        <f t="shared" ref="G770:I770" si="1553">+G648</f>
        <v>0</v>
      </c>
      <c r="H770" s="171">
        <f t="shared" si="1553"/>
        <v>0</v>
      </c>
      <c r="I770" s="171">
        <f t="shared" si="1553"/>
        <v>0</v>
      </c>
      <c r="J770" s="62">
        <f t="shared" si="1494"/>
        <v>0</v>
      </c>
      <c r="K770" s="42"/>
      <c r="L770" s="171">
        <f t="shared" ref="L770:N770" si="1554">+L648</f>
        <v>0</v>
      </c>
      <c r="M770" s="171">
        <f t="shared" si="1554"/>
        <v>0</v>
      </c>
      <c r="N770" s="171">
        <f t="shared" si="1554"/>
        <v>0</v>
      </c>
      <c r="O770" s="62">
        <f t="shared" si="1496"/>
        <v>0</v>
      </c>
      <c r="P770" s="42"/>
      <c r="Q770" s="172" t="str">
        <f t="shared" si="1497"/>
        <v>ja</v>
      </c>
      <c r="R770" s="249">
        <f>IF(Q770="nee",0,(J770-O770)*(tab!$C$20*tab!$C$8+tab!$D$24))</f>
        <v>0</v>
      </c>
      <c r="S770" s="249">
        <f>IF(AND(J770=0,O770=0),0,(G770-L770)*tab!$E$30+(H770-M770)*tab!$F$30+(I770-N770)*tab!$G$30)</f>
        <v>0</v>
      </c>
      <c r="T770" s="249">
        <f t="shared" si="1498"/>
        <v>0</v>
      </c>
      <c r="U770" s="172" t="str">
        <f t="shared" si="1499"/>
        <v>ja</v>
      </c>
      <c r="V770" s="249">
        <f>IF(U770="nee",0,(J770-O770)*(tab!$C$44))</f>
        <v>0</v>
      </c>
      <c r="W770" s="249">
        <f>IF(AND(J770=0,O770=0),0,(G770-L770)*tab!$G$44+(H770-M770)*tab!$H$44+(I770-N770)*tab!$I$44)</f>
        <v>0</v>
      </c>
      <c r="X770" s="249">
        <f t="shared" si="1500"/>
        <v>0</v>
      </c>
      <c r="Y770" s="3"/>
      <c r="Z770" s="22"/>
    </row>
    <row r="771" spans="2:26" ht="12" customHeight="1" x14ac:dyDescent="0.2">
      <c r="B771" s="18"/>
      <c r="C771" s="1">
        <v>21</v>
      </c>
      <c r="D771" s="170">
        <f t="shared" ref="D771:E771" si="1555">+D649</f>
        <v>0</v>
      </c>
      <c r="E771" s="171">
        <f t="shared" si="1555"/>
        <v>0</v>
      </c>
      <c r="F771" s="43"/>
      <c r="G771" s="171">
        <f t="shared" ref="G771:I771" si="1556">+G649</f>
        <v>0</v>
      </c>
      <c r="H771" s="171">
        <f t="shared" si="1556"/>
        <v>0</v>
      </c>
      <c r="I771" s="171">
        <f t="shared" si="1556"/>
        <v>0</v>
      </c>
      <c r="J771" s="62">
        <f t="shared" si="1494"/>
        <v>0</v>
      </c>
      <c r="K771" s="42"/>
      <c r="L771" s="171">
        <f t="shared" ref="L771:N771" si="1557">+L649</f>
        <v>0</v>
      </c>
      <c r="M771" s="171">
        <f t="shared" si="1557"/>
        <v>0</v>
      </c>
      <c r="N771" s="171">
        <f t="shared" si="1557"/>
        <v>0</v>
      </c>
      <c r="O771" s="62">
        <f t="shared" si="1496"/>
        <v>0</v>
      </c>
      <c r="P771" s="42"/>
      <c r="Q771" s="172" t="str">
        <f t="shared" si="1497"/>
        <v>ja</v>
      </c>
      <c r="R771" s="249">
        <f>IF(Q771="nee",0,(J771-O771)*(tab!$C$20*tab!$C$8+tab!$D$24))</f>
        <v>0</v>
      </c>
      <c r="S771" s="249">
        <f>IF(AND(J771=0,O771=0),0,(G771-L771)*tab!$E$30+(H771-M771)*tab!$F$30+(I771-N771)*tab!$G$30)</f>
        <v>0</v>
      </c>
      <c r="T771" s="249">
        <f t="shared" si="1498"/>
        <v>0</v>
      </c>
      <c r="U771" s="172" t="str">
        <f t="shared" si="1499"/>
        <v>ja</v>
      </c>
      <c r="V771" s="249">
        <f>IF(U771="nee",0,(J771-O771)*(tab!$C$44))</f>
        <v>0</v>
      </c>
      <c r="W771" s="249">
        <f>IF(AND(J771=0,O771=0),0,(G771-L771)*tab!$G$44+(H771-M771)*tab!$H$44+(I771-N771)*tab!$I$44)</f>
        <v>0</v>
      </c>
      <c r="X771" s="249">
        <f t="shared" si="1500"/>
        <v>0</v>
      </c>
      <c r="Y771" s="3"/>
      <c r="Z771" s="22"/>
    </row>
    <row r="772" spans="2:26" ht="12" customHeight="1" x14ac:dyDescent="0.2">
      <c r="B772" s="18"/>
      <c r="C772" s="1">
        <v>22</v>
      </c>
      <c r="D772" s="170">
        <f t="shared" ref="D772:E772" si="1558">+D650</f>
        <v>0</v>
      </c>
      <c r="E772" s="171">
        <f t="shared" si="1558"/>
        <v>0</v>
      </c>
      <c r="F772" s="43"/>
      <c r="G772" s="171">
        <f t="shared" ref="G772:I772" si="1559">+G650</f>
        <v>0</v>
      </c>
      <c r="H772" s="171">
        <f t="shared" si="1559"/>
        <v>0</v>
      </c>
      <c r="I772" s="171">
        <f t="shared" si="1559"/>
        <v>0</v>
      </c>
      <c r="J772" s="62">
        <f t="shared" si="1494"/>
        <v>0</v>
      </c>
      <c r="K772" s="42"/>
      <c r="L772" s="171">
        <f t="shared" ref="L772:N772" si="1560">+L650</f>
        <v>0</v>
      </c>
      <c r="M772" s="171">
        <f t="shared" si="1560"/>
        <v>0</v>
      </c>
      <c r="N772" s="171">
        <f t="shared" si="1560"/>
        <v>0</v>
      </c>
      <c r="O772" s="62">
        <f t="shared" si="1496"/>
        <v>0</v>
      </c>
      <c r="P772" s="42"/>
      <c r="Q772" s="172" t="str">
        <f t="shared" si="1497"/>
        <v>ja</v>
      </c>
      <c r="R772" s="249">
        <f>IF(Q772="nee",0,(J772-O772)*(tab!$C$20*tab!$C$8+tab!$D$24))</f>
        <v>0</v>
      </c>
      <c r="S772" s="249">
        <f>IF(AND(J772=0,O772=0),0,(G772-L772)*tab!$E$30+(H772-M772)*tab!$F$30+(I772-N772)*tab!$G$30)</f>
        <v>0</v>
      </c>
      <c r="T772" s="249">
        <f t="shared" si="1498"/>
        <v>0</v>
      </c>
      <c r="U772" s="172" t="str">
        <f t="shared" si="1499"/>
        <v>ja</v>
      </c>
      <c r="V772" s="249">
        <f>IF(U772="nee",0,(J772-O772)*(tab!$C$44))</f>
        <v>0</v>
      </c>
      <c r="W772" s="249">
        <f>IF(AND(J772=0,O772=0),0,(G772-L772)*tab!$G$44+(H772-M772)*tab!$H$44+(I772-N772)*tab!$I$44)</f>
        <v>0</v>
      </c>
      <c r="X772" s="249">
        <f t="shared" si="1500"/>
        <v>0</v>
      </c>
      <c r="Y772" s="3"/>
      <c r="Z772" s="22"/>
    </row>
    <row r="773" spans="2:26" ht="12" customHeight="1" x14ac:dyDescent="0.2">
      <c r="B773" s="18"/>
      <c r="C773" s="1">
        <v>23</v>
      </c>
      <c r="D773" s="170">
        <f t="shared" ref="D773:E773" si="1561">+D651</f>
        <v>0</v>
      </c>
      <c r="E773" s="171">
        <f t="shared" si="1561"/>
        <v>0</v>
      </c>
      <c r="F773" s="43"/>
      <c r="G773" s="171">
        <f t="shared" ref="G773:I773" si="1562">+G651</f>
        <v>0</v>
      </c>
      <c r="H773" s="171">
        <f t="shared" si="1562"/>
        <v>0</v>
      </c>
      <c r="I773" s="171">
        <f t="shared" si="1562"/>
        <v>0</v>
      </c>
      <c r="J773" s="62">
        <f t="shared" si="1494"/>
        <v>0</v>
      </c>
      <c r="K773" s="42"/>
      <c r="L773" s="171">
        <f t="shared" ref="L773:N773" si="1563">+L651</f>
        <v>0</v>
      </c>
      <c r="M773" s="171">
        <f t="shared" si="1563"/>
        <v>0</v>
      </c>
      <c r="N773" s="171">
        <f t="shared" si="1563"/>
        <v>0</v>
      </c>
      <c r="O773" s="62">
        <f t="shared" si="1496"/>
        <v>0</v>
      </c>
      <c r="P773" s="42"/>
      <c r="Q773" s="172" t="str">
        <f t="shared" si="1497"/>
        <v>ja</v>
      </c>
      <c r="R773" s="249">
        <f>IF(Q773="nee",0,(J773-O773)*(tab!$C$20*tab!$C$8+tab!$D$24))</f>
        <v>0</v>
      </c>
      <c r="S773" s="249">
        <f>IF(AND(J773=0,O773=0),0,(G773-L773)*tab!$E$30+(H773-M773)*tab!$F$30+(I773-N773)*tab!$G$30)</f>
        <v>0</v>
      </c>
      <c r="T773" s="249">
        <f t="shared" si="1498"/>
        <v>0</v>
      </c>
      <c r="U773" s="172" t="str">
        <f t="shared" si="1499"/>
        <v>ja</v>
      </c>
      <c r="V773" s="249">
        <f>IF(U773="nee",0,(J773-O773)*(tab!$C$44))</f>
        <v>0</v>
      </c>
      <c r="W773" s="249">
        <f>IF(AND(J773=0,O773=0),0,(G773-L773)*tab!$G$44+(H773-M773)*tab!$H$44+(I773-N773)*tab!$I$44)</f>
        <v>0</v>
      </c>
      <c r="X773" s="249">
        <f t="shared" si="1500"/>
        <v>0</v>
      </c>
      <c r="Y773" s="3"/>
      <c r="Z773" s="22"/>
    </row>
    <row r="774" spans="2:26" ht="12" customHeight="1" x14ac:dyDescent="0.2">
      <c r="B774" s="18"/>
      <c r="C774" s="1">
        <v>24</v>
      </c>
      <c r="D774" s="170">
        <f t="shared" ref="D774:E774" si="1564">+D652</f>
        <v>0</v>
      </c>
      <c r="E774" s="171">
        <f t="shared" si="1564"/>
        <v>0</v>
      </c>
      <c r="F774" s="43"/>
      <c r="G774" s="171">
        <f t="shared" ref="G774:I774" si="1565">+G652</f>
        <v>0</v>
      </c>
      <c r="H774" s="171">
        <f t="shared" si="1565"/>
        <v>0</v>
      </c>
      <c r="I774" s="171">
        <f t="shared" si="1565"/>
        <v>0</v>
      </c>
      <c r="J774" s="62">
        <f t="shared" si="1494"/>
        <v>0</v>
      </c>
      <c r="K774" s="42"/>
      <c r="L774" s="171">
        <f t="shared" ref="L774:N774" si="1566">+L652</f>
        <v>0</v>
      </c>
      <c r="M774" s="171">
        <f t="shared" si="1566"/>
        <v>0</v>
      </c>
      <c r="N774" s="171">
        <f t="shared" si="1566"/>
        <v>0</v>
      </c>
      <c r="O774" s="62">
        <f t="shared" si="1496"/>
        <v>0</v>
      </c>
      <c r="P774" s="42"/>
      <c r="Q774" s="172" t="str">
        <f t="shared" si="1497"/>
        <v>ja</v>
      </c>
      <c r="R774" s="249">
        <f>IF(Q774="nee",0,(J774-O774)*(tab!$C$20*tab!$C$8+tab!$D$24))</f>
        <v>0</v>
      </c>
      <c r="S774" s="249">
        <f>IF(AND(J774=0,O774=0),0,(G774-L774)*tab!$E$30+(H774-M774)*tab!$F$30+(I774-N774)*tab!$G$30)</f>
        <v>0</v>
      </c>
      <c r="T774" s="249">
        <f t="shared" si="1498"/>
        <v>0</v>
      </c>
      <c r="U774" s="172" t="str">
        <f t="shared" si="1499"/>
        <v>ja</v>
      </c>
      <c r="V774" s="249">
        <f>IF(U774="nee",0,(J774-O774)*(tab!$C$44))</f>
        <v>0</v>
      </c>
      <c r="W774" s="249">
        <f>IF(AND(J774=0,O774=0),0,(G774-L774)*tab!$G$44+(H774-M774)*tab!$H$44+(I774-N774)*tab!$I$44)</f>
        <v>0</v>
      </c>
      <c r="X774" s="249">
        <f t="shared" si="1500"/>
        <v>0</v>
      </c>
      <c r="Y774" s="3"/>
      <c r="Z774" s="22"/>
    </row>
    <row r="775" spans="2:26" ht="12" customHeight="1" x14ac:dyDescent="0.2">
      <c r="B775" s="18"/>
      <c r="C775" s="1">
        <v>25</v>
      </c>
      <c r="D775" s="170">
        <f t="shared" ref="D775:E775" si="1567">+D653</f>
        <v>0</v>
      </c>
      <c r="E775" s="171">
        <f t="shared" si="1567"/>
        <v>0</v>
      </c>
      <c r="F775" s="43"/>
      <c r="G775" s="171">
        <f t="shared" ref="G775:I775" si="1568">+G653</f>
        <v>0</v>
      </c>
      <c r="H775" s="171">
        <f t="shared" si="1568"/>
        <v>0</v>
      </c>
      <c r="I775" s="171">
        <f t="shared" si="1568"/>
        <v>0</v>
      </c>
      <c r="J775" s="62">
        <f t="shared" si="1494"/>
        <v>0</v>
      </c>
      <c r="K775" s="42"/>
      <c r="L775" s="171">
        <f t="shared" ref="L775:N775" si="1569">+L653</f>
        <v>0</v>
      </c>
      <c r="M775" s="171">
        <f t="shared" si="1569"/>
        <v>0</v>
      </c>
      <c r="N775" s="171">
        <f t="shared" si="1569"/>
        <v>0</v>
      </c>
      <c r="O775" s="62">
        <f t="shared" si="1496"/>
        <v>0</v>
      </c>
      <c r="P775" s="42"/>
      <c r="Q775" s="172" t="str">
        <f t="shared" si="1497"/>
        <v>ja</v>
      </c>
      <c r="R775" s="249">
        <f>IF(Q775="nee",0,(J775-O775)*(tab!$C$20*tab!$C$8+tab!$D$24))</f>
        <v>0</v>
      </c>
      <c r="S775" s="249">
        <f>IF(AND(J775=0,O775=0),0,(G775-L775)*tab!$E$30+(H775-M775)*tab!$F$30+(I775-N775)*tab!$G$30)</f>
        <v>0</v>
      </c>
      <c r="T775" s="249">
        <f t="shared" si="1498"/>
        <v>0</v>
      </c>
      <c r="U775" s="172" t="str">
        <f t="shared" si="1499"/>
        <v>ja</v>
      </c>
      <c r="V775" s="249">
        <f>IF(U775="nee",0,(J775-O775)*(tab!$C$44))</f>
        <v>0</v>
      </c>
      <c r="W775" s="249">
        <f>IF(AND(J775=0,O775=0),0,(G775-L775)*tab!$G$44+(H775-M775)*tab!$H$44+(I775-N775)*tab!$I$44)</f>
        <v>0</v>
      </c>
      <c r="X775" s="249">
        <f t="shared" si="1500"/>
        <v>0</v>
      </c>
      <c r="Y775" s="3"/>
      <c r="Z775" s="22"/>
    </row>
    <row r="776" spans="2:26" ht="12" customHeight="1" x14ac:dyDescent="0.2">
      <c r="B776" s="18"/>
      <c r="C776" s="1">
        <v>26</v>
      </c>
      <c r="D776" s="170">
        <f t="shared" ref="D776:E776" si="1570">+D654</f>
        <v>0</v>
      </c>
      <c r="E776" s="171">
        <f t="shared" si="1570"/>
        <v>0</v>
      </c>
      <c r="F776" s="43"/>
      <c r="G776" s="171">
        <f t="shared" ref="G776:I776" si="1571">+G654</f>
        <v>0</v>
      </c>
      <c r="H776" s="171">
        <f t="shared" si="1571"/>
        <v>0</v>
      </c>
      <c r="I776" s="171">
        <f t="shared" si="1571"/>
        <v>0</v>
      </c>
      <c r="J776" s="62">
        <f t="shared" si="1494"/>
        <v>0</v>
      </c>
      <c r="K776" s="42"/>
      <c r="L776" s="171">
        <f t="shared" ref="L776:N776" si="1572">+L654</f>
        <v>0</v>
      </c>
      <c r="M776" s="171">
        <f t="shared" si="1572"/>
        <v>0</v>
      </c>
      <c r="N776" s="171">
        <f t="shared" si="1572"/>
        <v>0</v>
      </c>
      <c r="O776" s="62">
        <f t="shared" si="1496"/>
        <v>0</v>
      </c>
      <c r="P776" s="42"/>
      <c r="Q776" s="172" t="str">
        <f t="shared" si="1497"/>
        <v>ja</v>
      </c>
      <c r="R776" s="249">
        <f>IF(Q776="nee",0,(J776-O776)*(tab!$C$20*tab!$C$8+tab!$D$24))</f>
        <v>0</v>
      </c>
      <c r="S776" s="249">
        <f>IF(AND(J776=0,O776=0),0,(G776-L776)*tab!$E$30+(H776-M776)*tab!$F$30+(I776-N776)*tab!$G$30)</f>
        <v>0</v>
      </c>
      <c r="T776" s="249">
        <f t="shared" si="1498"/>
        <v>0</v>
      </c>
      <c r="U776" s="172" t="str">
        <f t="shared" si="1499"/>
        <v>ja</v>
      </c>
      <c r="V776" s="249">
        <f>IF(U776="nee",0,(J776-O776)*(tab!$C$44))</f>
        <v>0</v>
      </c>
      <c r="W776" s="249">
        <f>IF(AND(J776=0,O776=0),0,(G776-L776)*tab!$G$44+(H776-M776)*tab!$H$44+(I776-N776)*tab!$I$44)</f>
        <v>0</v>
      </c>
      <c r="X776" s="249">
        <f t="shared" si="1500"/>
        <v>0</v>
      </c>
      <c r="Y776" s="3"/>
      <c r="Z776" s="22"/>
    </row>
    <row r="777" spans="2:26" ht="12" customHeight="1" x14ac:dyDescent="0.2">
      <c r="B777" s="18"/>
      <c r="C777" s="1">
        <v>27</v>
      </c>
      <c r="D777" s="170">
        <f t="shared" ref="D777:E777" si="1573">+D655</f>
        <v>0</v>
      </c>
      <c r="E777" s="171">
        <f t="shared" si="1573"/>
        <v>0</v>
      </c>
      <c r="F777" s="43"/>
      <c r="G777" s="171">
        <f t="shared" ref="G777:I777" si="1574">+G655</f>
        <v>0</v>
      </c>
      <c r="H777" s="171">
        <f t="shared" si="1574"/>
        <v>0</v>
      </c>
      <c r="I777" s="171">
        <f t="shared" si="1574"/>
        <v>0</v>
      </c>
      <c r="J777" s="62">
        <f t="shared" si="1494"/>
        <v>0</v>
      </c>
      <c r="K777" s="42"/>
      <c r="L777" s="171">
        <f t="shared" ref="L777:N777" si="1575">+L655</f>
        <v>0</v>
      </c>
      <c r="M777" s="171">
        <f t="shared" si="1575"/>
        <v>0</v>
      </c>
      <c r="N777" s="171">
        <f t="shared" si="1575"/>
        <v>0</v>
      </c>
      <c r="O777" s="62">
        <f t="shared" si="1496"/>
        <v>0</v>
      </c>
      <c r="P777" s="42"/>
      <c r="Q777" s="172" t="str">
        <f t="shared" si="1497"/>
        <v>ja</v>
      </c>
      <c r="R777" s="249">
        <f>IF(Q777="nee",0,(J777-O777)*(tab!$C$20*tab!$C$8+tab!$D$24))</f>
        <v>0</v>
      </c>
      <c r="S777" s="249">
        <f>IF(AND(J777=0,O777=0),0,(G777-L777)*tab!$E$30+(H777-M777)*tab!$F$30+(I777-N777)*tab!$G$30)</f>
        <v>0</v>
      </c>
      <c r="T777" s="249">
        <f t="shared" si="1498"/>
        <v>0</v>
      </c>
      <c r="U777" s="172" t="str">
        <f t="shared" si="1499"/>
        <v>ja</v>
      </c>
      <c r="V777" s="249">
        <f>IF(U777="nee",0,(J777-O777)*(tab!$C$44))</f>
        <v>0</v>
      </c>
      <c r="W777" s="249">
        <f>IF(AND(J777=0,O777=0),0,(G777-L777)*tab!$G$44+(H777-M777)*tab!$H$44+(I777-N777)*tab!$I$44)</f>
        <v>0</v>
      </c>
      <c r="X777" s="249">
        <f t="shared" si="1500"/>
        <v>0</v>
      </c>
      <c r="Y777" s="3"/>
      <c r="Z777" s="22"/>
    </row>
    <row r="778" spans="2:26" ht="12" customHeight="1" x14ac:dyDescent="0.2">
      <c r="B778" s="18"/>
      <c r="C778" s="1">
        <v>28</v>
      </c>
      <c r="D778" s="170">
        <f t="shared" ref="D778:E778" si="1576">+D656</f>
        <v>0</v>
      </c>
      <c r="E778" s="171">
        <f t="shared" si="1576"/>
        <v>0</v>
      </c>
      <c r="F778" s="43"/>
      <c r="G778" s="171">
        <f t="shared" ref="G778:I778" si="1577">+G656</f>
        <v>0</v>
      </c>
      <c r="H778" s="171">
        <f t="shared" si="1577"/>
        <v>0</v>
      </c>
      <c r="I778" s="171">
        <f t="shared" si="1577"/>
        <v>0</v>
      </c>
      <c r="J778" s="62">
        <f t="shared" si="1494"/>
        <v>0</v>
      </c>
      <c r="K778" s="42"/>
      <c r="L778" s="171">
        <f t="shared" ref="L778:N778" si="1578">+L656</f>
        <v>0</v>
      </c>
      <c r="M778" s="171">
        <f t="shared" si="1578"/>
        <v>0</v>
      </c>
      <c r="N778" s="171">
        <f t="shared" si="1578"/>
        <v>0</v>
      </c>
      <c r="O778" s="62">
        <f t="shared" si="1496"/>
        <v>0</v>
      </c>
      <c r="P778" s="42"/>
      <c r="Q778" s="172" t="str">
        <f t="shared" si="1497"/>
        <v>ja</v>
      </c>
      <c r="R778" s="249">
        <f>IF(Q778="nee",0,(J778-O778)*(tab!$C$20*tab!$C$8+tab!$D$24))</f>
        <v>0</v>
      </c>
      <c r="S778" s="249">
        <f>IF(AND(J778=0,O778=0),0,(G778-L778)*tab!$E$30+(H778-M778)*tab!$F$30+(I778-N778)*tab!$G$30)</f>
        <v>0</v>
      </c>
      <c r="T778" s="249">
        <f t="shared" si="1498"/>
        <v>0</v>
      </c>
      <c r="U778" s="172" t="str">
        <f t="shared" si="1499"/>
        <v>ja</v>
      </c>
      <c r="V778" s="249">
        <f>IF(U778="nee",0,(J778-O778)*(tab!$C$44))</f>
        <v>0</v>
      </c>
      <c r="W778" s="249">
        <f>IF(AND(J778=0,O778=0),0,(G778-L778)*tab!$G$44+(H778-M778)*tab!$H$44+(I778-N778)*tab!$I$44)</f>
        <v>0</v>
      </c>
      <c r="X778" s="249">
        <f t="shared" si="1500"/>
        <v>0</v>
      </c>
      <c r="Y778" s="3"/>
      <c r="Z778" s="22"/>
    </row>
    <row r="779" spans="2:26" ht="12" customHeight="1" x14ac:dyDescent="0.2">
      <c r="B779" s="18"/>
      <c r="C779" s="1">
        <v>29</v>
      </c>
      <c r="D779" s="170">
        <f t="shared" ref="D779:E779" si="1579">+D657</f>
        <v>0</v>
      </c>
      <c r="E779" s="171">
        <f t="shared" si="1579"/>
        <v>0</v>
      </c>
      <c r="F779" s="43"/>
      <c r="G779" s="171">
        <f t="shared" ref="G779:I779" si="1580">+G657</f>
        <v>0</v>
      </c>
      <c r="H779" s="171">
        <f t="shared" si="1580"/>
        <v>0</v>
      </c>
      <c r="I779" s="171">
        <f t="shared" si="1580"/>
        <v>0</v>
      </c>
      <c r="J779" s="62">
        <f t="shared" si="1494"/>
        <v>0</v>
      </c>
      <c r="K779" s="42"/>
      <c r="L779" s="171">
        <f t="shared" ref="L779:N779" si="1581">+L657</f>
        <v>0</v>
      </c>
      <c r="M779" s="171">
        <f t="shared" si="1581"/>
        <v>0</v>
      </c>
      <c r="N779" s="171">
        <f t="shared" si="1581"/>
        <v>0</v>
      </c>
      <c r="O779" s="62">
        <f t="shared" si="1496"/>
        <v>0</v>
      </c>
      <c r="P779" s="42"/>
      <c r="Q779" s="172" t="str">
        <f t="shared" si="1497"/>
        <v>ja</v>
      </c>
      <c r="R779" s="249">
        <f>IF(Q779="nee",0,(J779-O779)*(tab!$C$20*tab!$C$8+tab!$D$24))</f>
        <v>0</v>
      </c>
      <c r="S779" s="249">
        <f>IF(AND(J779=0,O779=0),0,(G779-L779)*tab!$E$30+(H779-M779)*tab!$F$30+(I779-N779)*tab!$G$30)</f>
        <v>0</v>
      </c>
      <c r="T779" s="249">
        <f t="shared" si="1498"/>
        <v>0</v>
      </c>
      <c r="U779" s="172" t="str">
        <f t="shared" si="1499"/>
        <v>ja</v>
      </c>
      <c r="V779" s="249">
        <f>IF(U779="nee",0,(J779-O779)*(tab!$C$44))</f>
        <v>0</v>
      </c>
      <c r="W779" s="249">
        <f>IF(AND(J779=0,O779=0),0,(G779-L779)*tab!$G$44+(H779-M779)*tab!$H$44+(I779-N779)*tab!$I$44)</f>
        <v>0</v>
      </c>
      <c r="X779" s="249">
        <f t="shared" si="1500"/>
        <v>0</v>
      </c>
      <c r="Y779" s="3"/>
      <c r="Z779" s="22"/>
    </row>
    <row r="780" spans="2:26" ht="12" customHeight="1" x14ac:dyDescent="0.2">
      <c r="B780" s="18"/>
      <c r="C780" s="1">
        <v>30</v>
      </c>
      <c r="D780" s="170">
        <f t="shared" ref="D780:E780" si="1582">+D658</f>
        <v>0</v>
      </c>
      <c r="E780" s="171">
        <f t="shared" si="1582"/>
        <v>0</v>
      </c>
      <c r="F780" s="43"/>
      <c r="G780" s="171">
        <f t="shared" ref="G780:I780" si="1583">+G658</f>
        <v>0</v>
      </c>
      <c r="H780" s="171">
        <f t="shared" si="1583"/>
        <v>0</v>
      </c>
      <c r="I780" s="171">
        <f t="shared" si="1583"/>
        <v>0</v>
      </c>
      <c r="J780" s="62">
        <f t="shared" si="1494"/>
        <v>0</v>
      </c>
      <c r="K780" s="42"/>
      <c r="L780" s="171">
        <f t="shared" ref="L780:N780" si="1584">+L658</f>
        <v>0</v>
      </c>
      <c r="M780" s="171">
        <f t="shared" si="1584"/>
        <v>0</v>
      </c>
      <c r="N780" s="171">
        <f t="shared" si="1584"/>
        <v>0</v>
      </c>
      <c r="O780" s="62">
        <f t="shared" si="1496"/>
        <v>0</v>
      </c>
      <c r="P780" s="42"/>
      <c r="Q780" s="172" t="str">
        <f t="shared" si="1497"/>
        <v>ja</v>
      </c>
      <c r="R780" s="249">
        <f>IF(Q780="nee",0,(J780-O780)*(tab!$C$20*tab!$C$8+tab!$D$24))</f>
        <v>0</v>
      </c>
      <c r="S780" s="249">
        <f>IF(AND(J780=0,O780=0),0,(G780-L780)*tab!$E$30+(H780-M780)*tab!$F$30+(I780-N780)*tab!$G$30)</f>
        <v>0</v>
      </c>
      <c r="T780" s="249">
        <f t="shared" si="1498"/>
        <v>0</v>
      </c>
      <c r="U780" s="172" t="str">
        <f t="shared" si="1499"/>
        <v>ja</v>
      </c>
      <c r="V780" s="249">
        <f>IF(U780="nee",0,(J780-O780)*(tab!$C$44))</f>
        <v>0</v>
      </c>
      <c r="W780" s="249">
        <f>IF(AND(J780=0,O780=0),0,(G780-L780)*tab!$G$44+(H780-M780)*tab!$H$44+(I780-N780)*tab!$I$44)</f>
        <v>0</v>
      </c>
      <c r="X780" s="249">
        <f t="shared" si="1500"/>
        <v>0</v>
      </c>
      <c r="Y780" s="3"/>
      <c r="Z780" s="22"/>
    </row>
    <row r="781" spans="2:26" ht="12" customHeight="1" x14ac:dyDescent="0.2">
      <c r="B781" s="73"/>
      <c r="C781" s="67"/>
      <c r="D781" s="78"/>
      <c r="E781" s="78"/>
      <c r="F781" s="93"/>
      <c r="G781" s="94">
        <f>SUM(G751:G776)</f>
        <v>22</v>
      </c>
      <c r="H781" s="94">
        <f>SUM(H751:H776)</f>
        <v>2</v>
      </c>
      <c r="I781" s="94">
        <f>SUM(I751:I776)</f>
        <v>2</v>
      </c>
      <c r="J781" s="94">
        <f>SUM(J751:J776)</f>
        <v>26</v>
      </c>
      <c r="K781" s="95"/>
      <c r="L781" s="94">
        <f>SUM(L751:L776)</f>
        <v>10</v>
      </c>
      <c r="M781" s="94">
        <f>SUM(M751:M776)</f>
        <v>1</v>
      </c>
      <c r="N781" s="94">
        <f>SUM(N751:N776)</f>
        <v>1</v>
      </c>
      <c r="O781" s="94">
        <f>SUM(O751:O776)</f>
        <v>12</v>
      </c>
      <c r="P781" s="95"/>
      <c r="Q781" s="95"/>
      <c r="R781" s="250"/>
      <c r="S781" s="250"/>
      <c r="T781" s="251">
        <f t="shared" ref="T781" si="1585">SUM(T751:T780)</f>
        <v>192778.06240900001</v>
      </c>
      <c r="U781" s="95"/>
      <c r="V781" s="250"/>
      <c r="W781" s="250"/>
      <c r="X781" s="251">
        <f t="shared" ref="X781" si="1586">SUM(X751:X780)</f>
        <v>20096.3</v>
      </c>
      <c r="Y781" s="70"/>
      <c r="Z781" s="71"/>
    </row>
    <row r="782" spans="2:26" ht="12" customHeight="1" x14ac:dyDescent="0.2">
      <c r="B782" s="18"/>
      <c r="C782" s="1"/>
      <c r="D782" s="38"/>
      <c r="E782" s="3"/>
      <c r="F782" s="3"/>
      <c r="G782" s="42"/>
      <c r="H782" s="42"/>
      <c r="I782" s="42"/>
      <c r="J782" s="42"/>
      <c r="K782" s="42"/>
      <c r="L782" s="42"/>
      <c r="M782" s="42"/>
      <c r="N782" s="42"/>
      <c r="O782" s="42"/>
      <c r="P782" s="42"/>
      <c r="Q782" s="42"/>
      <c r="R782" s="244"/>
      <c r="S782" s="244"/>
      <c r="T782" s="244"/>
      <c r="U782" s="42"/>
      <c r="V782" s="244"/>
      <c r="W782" s="244"/>
      <c r="X782" s="244"/>
      <c r="Y782" s="3"/>
      <c r="Z782" s="22"/>
    </row>
    <row r="783" spans="2:26" ht="12" customHeight="1" x14ac:dyDescent="0.2">
      <c r="B783" s="63"/>
      <c r="C783" s="196"/>
      <c r="D783" s="195" t="s">
        <v>65</v>
      </c>
      <c r="E783" s="25"/>
      <c r="F783" s="25"/>
      <c r="G783" s="26"/>
      <c r="H783" s="27"/>
      <c r="I783" s="27"/>
      <c r="J783" s="28"/>
      <c r="K783" s="28"/>
      <c r="L783" s="26"/>
      <c r="M783" s="27"/>
      <c r="N783" s="104"/>
      <c r="O783" s="178"/>
      <c r="P783" s="178"/>
      <c r="Q783" s="178"/>
      <c r="R783" s="252"/>
      <c r="S783" s="252"/>
      <c r="T783" s="252"/>
      <c r="U783" s="178"/>
      <c r="V783" s="252"/>
      <c r="W783" s="252"/>
      <c r="X783" s="252"/>
      <c r="Y783" s="6"/>
      <c r="Z783" s="64"/>
    </row>
    <row r="784" spans="2:26" ht="12" customHeight="1" x14ac:dyDescent="0.2">
      <c r="B784" s="18"/>
      <c r="C784" s="87"/>
      <c r="D784" s="38" t="s">
        <v>59</v>
      </c>
      <c r="E784" s="26"/>
      <c r="F784" s="25"/>
      <c r="G784" s="32" t="s">
        <v>109</v>
      </c>
      <c r="H784" s="28"/>
      <c r="I784" s="28"/>
      <c r="J784" s="28"/>
      <c r="K784" s="28"/>
      <c r="L784" s="32" t="s">
        <v>110</v>
      </c>
      <c r="M784" s="28"/>
      <c r="N784" s="28"/>
      <c r="O784" s="39"/>
      <c r="P784" s="39"/>
      <c r="Q784" s="40"/>
      <c r="R784" s="246" t="s">
        <v>60</v>
      </c>
      <c r="S784" s="246"/>
      <c r="T784" s="253" t="s">
        <v>61</v>
      </c>
      <c r="U784" s="74"/>
      <c r="V784" s="253"/>
      <c r="W784" s="253"/>
      <c r="X784" s="253"/>
      <c r="Y784" s="48"/>
      <c r="Z784" s="17"/>
    </row>
    <row r="785" spans="2:26" ht="12" customHeight="1" x14ac:dyDescent="0.2">
      <c r="B785" s="18"/>
      <c r="C785" s="1"/>
      <c r="D785" s="38" t="s">
        <v>62</v>
      </c>
      <c r="E785" s="32" t="s">
        <v>63</v>
      </c>
      <c r="F785" s="38"/>
      <c r="G785" s="42" t="s">
        <v>17</v>
      </c>
      <c r="H785" s="42" t="s">
        <v>18</v>
      </c>
      <c r="I785" s="42" t="s">
        <v>19</v>
      </c>
      <c r="J785" s="42" t="s">
        <v>64</v>
      </c>
      <c r="K785" s="42"/>
      <c r="L785" s="42" t="s">
        <v>17</v>
      </c>
      <c r="M785" s="42" t="s">
        <v>18</v>
      </c>
      <c r="N785" s="42" t="s">
        <v>19</v>
      </c>
      <c r="O785" s="42" t="s">
        <v>64</v>
      </c>
      <c r="P785" s="42"/>
      <c r="Q785" s="42"/>
      <c r="R785" s="244" t="s">
        <v>69</v>
      </c>
      <c r="S785" s="244" t="s">
        <v>70</v>
      </c>
      <c r="T785" s="248" t="s">
        <v>103</v>
      </c>
      <c r="U785" s="68"/>
      <c r="V785" s="248"/>
      <c r="W785" s="248"/>
      <c r="X785" s="248"/>
      <c r="Y785" s="3"/>
      <c r="Z785" s="22"/>
    </row>
    <row r="786" spans="2:26" ht="12" customHeight="1" x14ac:dyDescent="0.2">
      <c r="B786" s="18"/>
      <c r="C786" s="1">
        <v>1</v>
      </c>
      <c r="D786" s="170" t="str">
        <f>+D664</f>
        <v>A</v>
      </c>
      <c r="E786" s="171" t="str">
        <f>+E664</f>
        <v>PO5301</v>
      </c>
      <c r="F786" s="43"/>
      <c r="G786" s="171">
        <f>+G664</f>
        <v>2</v>
      </c>
      <c r="H786" s="171">
        <f>+H664</f>
        <v>0</v>
      </c>
      <c r="I786" s="171">
        <f>+I664</f>
        <v>0</v>
      </c>
      <c r="J786" s="62">
        <f>SUM(G786:I786)</f>
        <v>2</v>
      </c>
      <c r="K786" s="42"/>
      <c r="L786" s="171">
        <f>+L664</f>
        <v>0</v>
      </c>
      <c r="M786" s="171">
        <f>+M664</f>
        <v>0</v>
      </c>
      <c r="N786" s="171">
        <f>+N664</f>
        <v>0</v>
      </c>
      <c r="O786" s="62">
        <f>SUM(L786:N786)</f>
        <v>0</v>
      </c>
      <c r="P786" s="42"/>
      <c r="Q786" s="172" t="str">
        <f>+Q664</f>
        <v>ja</v>
      </c>
      <c r="R786" s="249">
        <f>IF(Q786="nee",0,(J786-O786)*(tab!$C$20*tab!$C$8+tab!$D$24))</f>
        <v>7871.3097699999998</v>
      </c>
      <c r="S786" s="249">
        <f>IF(AND(J786=0,O786=0),0,(G786-L786)*tab!$E$31+(H786-M786)*tab!$F$31+(I786-N786)*tab!$G$31)</f>
        <v>15916.761343999999</v>
      </c>
      <c r="T786" s="249">
        <f t="shared" ref="T786:T787" si="1587">IF(SUM(R786:S786)&lt;0,0,SUM(R786:S786))</f>
        <v>23788.071113999998</v>
      </c>
      <c r="U786" s="172" t="str">
        <f>+U664</f>
        <v>ja</v>
      </c>
      <c r="V786" s="249">
        <f>IF(U786="nee",0,(J786-O786)*(tab!$C$45))</f>
        <v>1118.46</v>
      </c>
      <c r="W786" s="249">
        <f>IF(AND(J786=0,O786=0),0,(G786-L786)*tab!$G$45+(H786-M786)*tab!$H$45+(I786-N786)*tab!$I$45)</f>
        <v>1568.8</v>
      </c>
      <c r="X786" s="249">
        <f>IF(SUM(V786:W786)&lt;0,0,SUM(V786:W786))</f>
        <v>2687.26</v>
      </c>
      <c r="Y786" s="3"/>
      <c r="Z786" s="22"/>
    </row>
    <row r="787" spans="2:26" ht="12" customHeight="1" x14ac:dyDescent="0.2">
      <c r="B787" s="18"/>
      <c r="C787" s="1">
        <v>2</v>
      </c>
      <c r="D787" s="170" t="str">
        <f t="shared" ref="D787:E787" si="1588">+D665</f>
        <v xml:space="preserve">B </v>
      </c>
      <c r="E787" s="171" t="str">
        <f t="shared" si="1588"/>
        <v>PO5302</v>
      </c>
      <c r="F787" s="43"/>
      <c r="G787" s="171">
        <f t="shared" ref="G787:I787" si="1589">+G665</f>
        <v>13</v>
      </c>
      <c r="H787" s="171">
        <f t="shared" si="1589"/>
        <v>0</v>
      </c>
      <c r="I787" s="171">
        <f t="shared" si="1589"/>
        <v>0</v>
      </c>
      <c r="J787" s="62">
        <f t="shared" ref="J787:J815" si="1590">SUM(G787:I787)</f>
        <v>13</v>
      </c>
      <c r="K787" s="42"/>
      <c r="L787" s="171">
        <f t="shared" ref="L787:N787" si="1591">+L665</f>
        <v>10</v>
      </c>
      <c r="M787" s="171">
        <f t="shared" si="1591"/>
        <v>0</v>
      </c>
      <c r="N787" s="171">
        <f t="shared" si="1591"/>
        <v>0</v>
      </c>
      <c r="O787" s="62">
        <f t="shared" ref="O787:O815" si="1592">SUM(L787:N787)</f>
        <v>10</v>
      </c>
      <c r="P787" s="42"/>
      <c r="Q787" s="172" t="str">
        <f t="shared" ref="Q787:Q814" si="1593">+Q665</f>
        <v>ja</v>
      </c>
      <c r="R787" s="249">
        <f>IF(Q787="nee",0,(J787-O787)*(tab!$C$20*tab!$C$8+tab!$D$24))</f>
        <v>11806.964655</v>
      </c>
      <c r="S787" s="249">
        <f>IF(AND(J787=0,O787=0),0,(G787-L787)*tab!$E$31+(H787-M787)*tab!$F$31+(I787-N787)*tab!$G$31)</f>
        <v>23875.142015999998</v>
      </c>
      <c r="T787" s="249">
        <f t="shared" si="1587"/>
        <v>35682.106671000001</v>
      </c>
      <c r="U787" s="172" t="str">
        <f t="shared" ref="U787:U814" si="1594">+U665</f>
        <v>ja</v>
      </c>
      <c r="V787" s="249">
        <f>IF(U787="nee",0,(J787-O787)*(tab!$C$45))</f>
        <v>1677.69</v>
      </c>
      <c r="W787" s="249">
        <f>IF(AND(J787=0,O787=0),0,(G787-L787)*tab!$G$45+(H787-M787)*tab!$H$45+(I787-N787)*tab!$I$45)</f>
        <v>2353.1999999999998</v>
      </c>
      <c r="X787" s="249">
        <f t="shared" ref="X787:X815" si="1595">IF(SUM(V787:W787)&lt;0,0,SUM(V787:W787))</f>
        <v>4030.89</v>
      </c>
      <c r="Y787" s="3"/>
      <c r="Z787" s="22"/>
    </row>
    <row r="788" spans="2:26" ht="12" customHeight="1" x14ac:dyDescent="0.2">
      <c r="B788" s="18"/>
      <c r="C788" s="1">
        <v>3</v>
      </c>
      <c r="D788" s="170" t="str">
        <f t="shared" ref="D788:E788" si="1596">+D666</f>
        <v>C</v>
      </c>
      <c r="E788" s="171" t="str">
        <f t="shared" si="1596"/>
        <v>PO5303</v>
      </c>
      <c r="F788" s="43"/>
      <c r="G788" s="171">
        <f t="shared" ref="G788:I788" si="1597">+G666</f>
        <v>0</v>
      </c>
      <c r="H788" s="171">
        <f t="shared" si="1597"/>
        <v>0</v>
      </c>
      <c r="I788" s="171">
        <f t="shared" si="1597"/>
        <v>0</v>
      </c>
      <c r="J788" s="62">
        <f t="shared" si="1590"/>
        <v>0</v>
      </c>
      <c r="K788" s="42"/>
      <c r="L788" s="171">
        <f t="shared" ref="L788:N788" si="1598">+L666</f>
        <v>0</v>
      </c>
      <c r="M788" s="171">
        <f t="shared" si="1598"/>
        <v>0</v>
      </c>
      <c r="N788" s="171">
        <f t="shared" si="1598"/>
        <v>0</v>
      </c>
      <c r="O788" s="62">
        <f t="shared" si="1592"/>
        <v>0</v>
      </c>
      <c r="P788" s="42"/>
      <c r="Q788" s="172" t="str">
        <f t="shared" si="1593"/>
        <v>ja</v>
      </c>
      <c r="R788" s="249">
        <f>IF(Q788="nee",0,(J788-O788)*(tab!$C$20*tab!$C$8+tab!$D$24))</f>
        <v>0</v>
      </c>
      <c r="S788" s="249">
        <f>IF(AND(J788=0,O788=0),0,(G788-L788)*tab!$E$31+(H788-M788)*tab!$F$31+(I788-N788)*tab!$G$31)</f>
        <v>0</v>
      </c>
      <c r="T788" s="249">
        <f>IF(SUM(R788:S788)&lt;0,0,SUM(R788:S788))</f>
        <v>0</v>
      </c>
      <c r="U788" s="172" t="str">
        <f t="shared" si="1594"/>
        <v>ja</v>
      </c>
      <c r="V788" s="249">
        <f>IF(U788="nee",0,(J788-O788)*(tab!$C$45))</f>
        <v>0</v>
      </c>
      <c r="W788" s="249">
        <f>IF(AND(J788=0,O788=0),0,(G788-L788)*tab!$G$45+(H788-M788)*tab!$H$45+(I788-N788)*tab!$I$45)</f>
        <v>0</v>
      </c>
      <c r="X788" s="249">
        <f t="shared" si="1595"/>
        <v>0</v>
      </c>
      <c r="Y788" s="3"/>
      <c r="Z788" s="22"/>
    </row>
    <row r="789" spans="2:26" ht="12" customHeight="1" x14ac:dyDescent="0.2">
      <c r="B789" s="18"/>
      <c r="C789" s="1">
        <v>4</v>
      </c>
      <c r="D789" s="170" t="str">
        <f t="shared" ref="D789:E789" si="1599">+D667</f>
        <v>D</v>
      </c>
      <c r="E789" s="171" t="str">
        <f t="shared" si="1599"/>
        <v>PO5304</v>
      </c>
      <c r="F789" s="43"/>
      <c r="G789" s="171">
        <f t="shared" ref="G789:I789" si="1600">+G667</f>
        <v>1</v>
      </c>
      <c r="H789" s="171">
        <f t="shared" si="1600"/>
        <v>0</v>
      </c>
      <c r="I789" s="171">
        <f t="shared" si="1600"/>
        <v>0</v>
      </c>
      <c r="J789" s="62">
        <f t="shared" si="1590"/>
        <v>1</v>
      </c>
      <c r="K789" s="42"/>
      <c r="L789" s="171">
        <f t="shared" ref="L789:N789" si="1601">+L667</f>
        <v>0</v>
      </c>
      <c r="M789" s="171">
        <f t="shared" si="1601"/>
        <v>0</v>
      </c>
      <c r="N789" s="171">
        <f t="shared" si="1601"/>
        <v>0</v>
      </c>
      <c r="O789" s="62">
        <f t="shared" si="1592"/>
        <v>0</v>
      </c>
      <c r="P789" s="42"/>
      <c r="Q789" s="172" t="str">
        <f t="shared" si="1593"/>
        <v>ja</v>
      </c>
      <c r="R789" s="249">
        <f>IF(Q789="nee",0,(J789-O789)*(tab!$C$20*tab!$C$8+tab!$D$24))</f>
        <v>3935.6548849999999</v>
      </c>
      <c r="S789" s="249">
        <f>IF(AND(J789=0,O789=0),0,(G789-L789)*tab!$E$31+(H789-M789)*tab!$F$31+(I789-N789)*tab!$G$31)</f>
        <v>7958.3806719999993</v>
      </c>
      <c r="T789" s="249">
        <f t="shared" ref="T789:T815" si="1602">IF(SUM(R789:S789)&lt;0,0,SUM(R789:S789))</f>
        <v>11894.035556999999</v>
      </c>
      <c r="U789" s="172" t="str">
        <f t="shared" si="1594"/>
        <v>ja</v>
      </c>
      <c r="V789" s="249">
        <f>IF(U789="nee",0,(J789-O789)*(tab!$C$45))</f>
        <v>559.23</v>
      </c>
      <c r="W789" s="249">
        <f>IF(AND(J789=0,O789=0),0,(G789-L789)*tab!$G$45+(H789-M789)*tab!$H$45+(I789-N789)*tab!$I$45)</f>
        <v>784.4</v>
      </c>
      <c r="X789" s="249">
        <f t="shared" si="1595"/>
        <v>1343.63</v>
      </c>
      <c r="Y789" s="3"/>
      <c r="Z789" s="22"/>
    </row>
    <row r="790" spans="2:26" ht="12" customHeight="1" x14ac:dyDescent="0.2">
      <c r="B790" s="18"/>
      <c r="C790" s="1">
        <v>5</v>
      </c>
      <c r="D790" s="170" t="str">
        <f t="shared" ref="D790:E790" si="1603">+D668</f>
        <v>E</v>
      </c>
      <c r="E790" s="171" t="str">
        <f t="shared" si="1603"/>
        <v>PO5501</v>
      </c>
      <c r="F790" s="43"/>
      <c r="G790" s="171">
        <f t="shared" ref="G790:I790" si="1604">+G668</f>
        <v>2</v>
      </c>
      <c r="H790" s="171">
        <f t="shared" si="1604"/>
        <v>0</v>
      </c>
      <c r="I790" s="171">
        <f t="shared" si="1604"/>
        <v>0</v>
      </c>
      <c r="J790" s="62">
        <f t="shared" si="1590"/>
        <v>2</v>
      </c>
      <c r="K790" s="42"/>
      <c r="L790" s="171">
        <f t="shared" ref="L790:N790" si="1605">+L668</f>
        <v>1</v>
      </c>
      <c r="M790" s="171">
        <f t="shared" si="1605"/>
        <v>0</v>
      </c>
      <c r="N790" s="171">
        <f t="shared" si="1605"/>
        <v>0</v>
      </c>
      <c r="O790" s="62">
        <f t="shared" si="1592"/>
        <v>1</v>
      </c>
      <c r="P790" s="42"/>
      <c r="Q790" s="172" t="str">
        <f t="shared" si="1593"/>
        <v>ja</v>
      </c>
      <c r="R790" s="249">
        <f>IF(Q790="nee",0,(J790-O790)*(tab!$C$20*tab!$C$8+tab!$D$24))</f>
        <v>3935.6548849999999</v>
      </c>
      <c r="S790" s="249">
        <f>IF(AND(J790=0,O790=0),0,(G790-L790)*tab!$E$31+(H790-M790)*tab!$F$31+(I790-N790)*tab!$G$31)</f>
        <v>7958.3806719999993</v>
      </c>
      <c r="T790" s="249">
        <f t="shared" si="1602"/>
        <v>11894.035556999999</v>
      </c>
      <c r="U790" s="172" t="str">
        <f t="shared" si="1594"/>
        <v>ja</v>
      </c>
      <c r="V790" s="249">
        <f>IF(U790="nee",0,(J790-O790)*(tab!$C$45))</f>
        <v>559.23</v>
      </c>
      <c r="W790" s="249">
        <f>IF(AND(J790=0,O790=0),0,(G790-L790)*tab!$G$45+(H790-M790)*tab!$H$45+(I790-N790)*tab!$I$45)</f>
        <v>784.4</v>
      </c>
      <c r="X790" s="249">
        <f t="shared" si="1595"/>
        <v>1343.63</v>
      </c>
      <c r="Y790" s="3"/>
      <c r="Z790" s="22"/>
    </row>
    <row r="791" spans="2:26" ht="12" customHeight="1" x14ac:dyDescent="0.2">
      <c r="B791" s="18"/>
      <c r="C791" s="1">
        <v>6</v>
      </c>
      <c r="D791" s="170" t="str">
        <f t="shared" ref="D791:E791" si="1606">+D669</f>
        <v>F</v>
      </c>
      <c r="E791" s="171" t="str">
        <f t="shared" si="1606"/>
        <v>PO5707</v>
      </c>
      <c r="F791" s="43"/>
      <c r="G791" s="171">
        <f t="shared" ref="G791:I791" si="1607">+G669</f>
        <v>0</v>
      </c>
      <c r="H791" s="171">
        <f t="shared" si="1607"/>
        <v>0</v>
      </c>
      <c r="I791" s="171">
        <f t="shared" si="1607"/>
        <v>0</v>
      </c>
      <c r="J791" s="62">
        <f t="shared" si="1590"/>
        <v>0</v>
      </c>
      <c r="K791" s="42"/>
      <c r="L791" s="171">
        <f t="shared" ref="L791:N791" si="1608">+L669</f>
        <v>0</v>
      </c>
      <c r="M791" s="171">
        <f t="shared" si="1608"/>
        <v>0</v>
      </c>
      <c r="N791" s="171">
        <f t="shared" si="1608"/>
        <v>0</v>
      </c>
      <c r="O791" s="62">
        <f t="shared" si="1592"/>
        <v>0</v>
      </c>
      <c r="P791" s="42"/>
      <c r="Q791" s="172" t="str">
        <f t="shared" si="1593"/>
        <v>ja</v>
      </c>
      <c r="R791" s="249">
        <f>IF(Q791="nee",0,(J791-O791)*(tab!$C$20*tab!$C$8+tab!$D$24))</f>
        <v>0</v>
      </c>
      <c r="S791" s="249">
        <f>IF(AND(J791=0,O791=0),0,(G791-L791)*tab!$E$31+(H791-M791)*tab!$F$31+(I791-N791)*tab!$G$31)</f>
        <v>0</v>
      </c>
      <c r="T791" s="249">
        <f t="shared" si="1602"/>
        <v>0</v>
      </c>
      <c r="U791" s="172" t="str">
        <f t="shared" si="1594"/>
        <v>ja</v>
      </c>
      <c r="V791" s="249">
        <f>IF(U791="nee",0,(J791-O791)*(tab!$C$45))</f>
        <v>0</v>
      </c>
      <c r="W791" s="249">
        <f>IF(AND(J791=0,O791=0),0,(G791-L791)*tab!$G$45+(H791-M791)*tab!$H$45+(I791-N791)*tab!$I$45)</f>
        <v>0</v>
      </c>
      <c r="X791" s="249">
        <f t="shared" si="1595"/>
        <v>0</v>
      </c>
      <c r="Y791" s="3"/>
      <c r="Z791" s="22"/>
    </row>
    <row r="792" spans="2:26" ht="12" customHeight="1" x14ac:dyDescent="0.2">
      <c r="B792" s="18"/>
      <c r="C792" s="1">
        <v>7</v>
      </c>
      <c r="D792" s="170">
        <f t="shared" ref="D792:E792" si="1609">+D670</f>
        <v>0</v>
      </c>
      <c r="E792" s="171">
        <f t="shared" si="1609"/>
        <v>0</v>
      </c>
      <c r="F792" s="43"/>
      <c r="G792" s="171">
        <f t="shared" ref="G792:I792" si="1610">+G670</f>
        <v>0</v>
      </c>
      <c r="H792" s="171">
        <f t="shared" si="1610"/>
        <v>0</v>
      </c>
      <c r="I792" s="171">
        <f t="shared" si="1610"/>
        <v>0</v>
      </c>
      <c r="J792" s="62">
        <f t="shared" si="1590"/>
        <v>0</v>
      </c>
      <c r="K792" s="42"/>
      <c r="L792" s="171">
        <f t="shared" ref="L792:N792" si="1611">+L670</f>
        <v>0</v>
      </c>
      <c r="M792" s="171">
        <f t="shared" si="1611"/>
        <v>0</v>
      </c>
      <c r="N792" s="171">
        <f t="shared" si="1611"/>
        <v>0</v>
      </c>
      <c r="O792" s="62">
        <f t="shared" si="1592"/>
        <v>0</v>
      </c>
      <c r="P792" s="42"/>
      <c r="Q792" s="172" t="str">
        <f t="shared" si="1593"/>
        <v>ja</v>
      </c>
      <c r="R792" s="249">
        <f>IF(Q792="nee",0,(J792-O792)*(tab!$C$20*tab!$C$8+tab!$D$24))</f>
        <v>0</v>
      </c>
      <c r="S792" s="249">
        <f>IF(AND(J792=0,O792=0),0,(G792-L792)*tab!$E$31+(H792-M792)*tab!$F$31+(I792-N792)*tab!$G$31)</f>
        <v>0</v>
      </c>
      <c r="T792" s="249">
        <f t="shared" si="1602"/>
        <v>0</v>
      </c>
      <c r="U792" s="172" t="str">
        <f t="shared" si="1594"/>
        <v>ja</v>
      </c>
      <c r="V792" s="249">
        <f>IF(U792="nee",0,(J792-O792)*(tab!$C$45))</f>
        <v>0</v>
      </c>
      <c r="W792" s="249">
        <f>IF(AND(J792=0,O792=0),0,(G792-L792)*tab!$G$45+(H792-M792)*tab!$H$45+(I792-N792)*tab!$I$45)</f>
        <v>0</v>
      </c>
      <c r="X792" s="249">
        <f t="shared" si="1595"/>
        <v>0</v>
      </c>
      <c r="Y792" s="3"/>
      <c r="Z792" s="22"/>
    </row>
    <row r="793" spans="2:26" ht="12" customHeight="1" x14ac:dyDescent="0.2">
      <c r="B793" s="18"/>
      <c r="C793" s="1">
        <v>8</v>
      </c>
      <c r="D793" s="170">
        <f t="shared" ref="D793:E793" si="1612">+D671</f>
        <v>0</v>
      </c>
      <c r="E793" s="171">
        <f t="shared" si="1612"/>
        <v>0</v>
      </c>
      <c r="F793" s="43"/>
      <c r="G793" s="171">
        <f t="shared" ref="G793:I793" si="1613">+G671</f>
        <v>0</v>
      </c>
      <c r="H793" s="171">
        <f t="shared" si="1613"/>
        <v>0</v>
      </c>
      <c r="I793" s="171">
        <f t="shared" si="1613"/>
        <v>0</v>
      </c>
      <c r="J793" s="62">
        <f t="shared" si="1590"/>
        <v>0</v>
      </c>
      <c r="K793" s="42"/>
      <c r="L793" s="171">
        <f t="shared" ref="L793:N793" si="1614">+L671</f>
        <v>0</v>
      </c>
      <c r="M793" s="171">
        <f t="shared" si="1614"/>
        <v>0</v>
      </c>
      <c r="N793" s="171">
        <f t="shared" si="1614"/>
        <v>0</v>
      </c>
      <c r="O793" s="62">
        <f t="shared" si="1592"/>
        <v>0</v>
      </c>
      <c r="P793" s="42"/>
      <c r="Q793" s="172" t="str">
        <f t="shared" si="1593"/>
        <v>ja</v>
      </c>
      <c r="R793" s="249">
        <f>IF(Q793="nee",0,(J793-O793)*(tab!$C$20*tab!$C$8+tab!$D$24))</f>
        <v>0</v>
      </c>
      <c r="S793" s="249">
        <f>IF(AND(J793=0,O793=0),0,(G793-L793)*tab!$E$31+(H793-M793)*tab!$F$31+(I793-N793)*tab!$G$31)</f>
        <v>0</v>
      </c>
      <c r="T793" s="249">
        <f t="shared" si="1602"/>
        <v>0</v>
      </c>
      <c r="U793" s="172" t="str">
        <f t="shared" si="1594"/>
        <v>ja</v>
      </c>
      <c r="V793" s="249">
        <f>IF(U793="nee",0,(J793-O793)*(tab!$C$45))</f>
        <v>0</v>
      </c>
      <c r="W793" s="249">
        <f>IF(AND(J793=0,O793=0),0,(G793-L793)*tab!$G$45+(H793-M793)*tab!$H$45+(I793-N793)*tab!$I$45)</f>
        <v>0</v>
      </c>
      <c r="X793" s="249">
        <f t="shared" si="1595"/>
        <v>0</v>
      </c>
      <c r="Y793" s="3"/>
      <c r="Z793" s="22"/>
    </row>
    <row r="794" spans="2:26" ht="12" customHeight="1" x14ac:dyDescent="0.2">
      <c r="B794" s="18"/>
      <c r="C794" s="1">
        <v>9</v>
      </c>
      <c r="D794" s="170">
        <f t="shared" ref="D794:E794" si="1615">+D672</f>
        <v>0</v>
      </c>
      <c r="E794" s="171">
        <f t="shared" si="1615"/>
        <v>0</v>
      </c>
      <c r="F794" s="43"/>
      <c r="G794" s="171">
        <f t="shared" ref="G794:I794" si="1616">+G672</f>
        <v>0</v>
      </c>
      <c r="H794" s="171">
        <f t="shared" si="1616"/>
        <v>0</v>
      </c>
      <c r="I794" s="171">
        <f t="shared" si="1616"/>
        <v>0</v>
      </c>
      <c r="J794" s="62">
        <f t="shared" si="1590"/>
        <v>0</v>
      </c>
      <c r="K794" s="42"/>
      <c r="L794" s="171">
        <f t="shared" ref="L794:N794" si="1617">+L672</f>
        <v>0</v>
      </c>
      <c r="M794" s="171">
        <f t="shared" si="1617"/>
        <v>0</v>
      </c>
      <c r="N794" s="171">
        <f t="shared" si="1617"/>
        <v>0</v>
      </c>
      <c r="O794" s="62">
        <f t="shared" si="1592"/>
        <v>0</v>
      </c>
      <c r="P794" s="42"/>
      <c r="Q794" s="172" t="str">
        <f t="shared" si="1593"/>
        <v>ja</v>
      </c>
      <c r="R794" s="249">
        <f>IF(Q794="nee",0,(J794-O794)*(tab!$C$20*tab!$C$8+tab!$D$24))</f>
        <v>0</v>
      </c>
      <c r="S794" s="249">
        <f>IF(AND(J794=0,O794=0),0,(G794-L794)*tab!$E$31+(H794-M794)*tab!$F$31+(I794-N794)*tab!$G$31)</f>
        <v>0</v>
      </c>
      <c r="T794" s="249">
        <f t="shared" si="1602"/>
        <v>0</v>
      </c>
      <c r="U794" s="172" t="str">
        <f t="shared" si="1594"/>
        <v>ja</v>
      </c>
      <c r="V794" s="249">
        <f>IF(U794="nee",0,(J794-O794)*(tab!$C$45))</f>
        <v>0</v>
      </c>
      <c r="W794" s="249">
        <f>IF(AND(J794=0,O794=0),0,(G794-L794)*tab!$G$45+(H794-M794)*tab!$H$45+(I794-N794)*tab!$I$45)</f>
        <v>0</v>
      </c>
      <c r="X794" s="249">
        <f t="shared" si="1595"/>
        <v>0</v>
      </c>
      <c r="Y794" s="3"/>
      <c r="Z794" s="22"/>
    </row>
    <row r="795" spans="2:26" ht="12" customHeight="1" x14ac:dyDescent="0.2">
      <c r="B795" s="18"/>
      <c r="C795" s="1">
        <v>10</v>
      </c>
      <c r="D795" s="170">
        <f t="shared" ref="D795:E795" si="1618">+D673</f>
        <v>0</v>
      </c>
      <c r="E795" s="171">
        <f t="shared" si="1618"/>
        <v>0</v>
      </c>
      <c r="F795" s="43"/>
      <c r="G795" s="171">
        <f t="shared" ref="G795:I795" si="1619">+G673</f>
        <v>0</v>
      </c>
      <c r="H795" s="171">
        <f t="shared" si="1619"/>
        <v>0</v>
      </c>
      <c r="I795" s="171">
        <f t="shared" si="1619"/>
        <v>0</v>
      </c>
      <c r="J795" s="62">
        <f t="shared" si="1590"/>
        <v>0</v>
      </c>
      <c r="K795" s="42"/>
      <c r="L795" s="171">
        <f t="shared" ref="L795:N795" si="1620">+L673</f>
        <v>0</v>
      </c>
      <c r="M795" s="171">
        <f t="shared" si="1620"/>
        <v>0</v>
      </c>
      <c r="N795" s="171">
        <f t="shared" si="1620"/>
        <v>0</v>
      </c>
      <c r="O795" s="62">
        <f t="shared" si="1592"/>
        <v>0</v>
      </c>
      <c r="P795" s="42"/>
      <c r="Q795" s="172" t="str">
        <f t="shared" si="1593"/>
        <v>ja</v>
      </c>
      <c r="R795" s="249">
        <f>IF(Q795="nee",0,(J795-O795)*(tab!$C$20*tab!$C$8+tab!$D$24))</f>
        <v>0</v>
      </c>
      <c r="S795" s="249">
        <f>IF(AND(J795=0,O795=0),0,(G795-L795)*tab!$E$31+(H795-M795)*tab!$F$31+(I795-N795)*tab!$G$31)</f>
        <v>0</v>
      </c>
      <c r="T795" s="249">
        <f t="shared" si="1602"/>
        <v>0</v>
      </c>
      <c r="U795" s="172" t="str">
        <f t="shared" si="1594"/>
        <v>ja</v>
      </c>
      <c r="V795" s="249">
        <f>IF(U795="nee",0,(J795-O795)*(tab!$C$45))</f>
        <v>0</v>
      </c>
      <c r="W795" s="249">
        <f>IF(AND(J795=0,O795=0),0,(G795-L795)*tab!$G$45+(H795-M795)*tab!$H$45+(I795-N795)*tab!$I$45)</f>
        <v>0</v>
      </c>
      <c r="X795" s="249">
        <f t="shared" si="1595"/>
        <v>0</v>
      </c>
      <c r="Y795" s="3"/>
      <c r="Z795" s="22"/>
    </row>
    <row r="796" spans="2:26" ht="12" customHeight="1" x14ac:dyDescent="0.2">
      <c r="B796" s="18"/>
      <c r="C796" s="1">
        <v>11</v>
      </c>
      <c r="D796" s="170">
        <f t="shared" ref="D796:E796" si="1621">+D674</f>
        <v>0</v>
      </c>
      <c r="E796" s="171">
        <f t="shared" si="1621"/>
        <v>0</v>
      </c>
      <c r="F796" s="43"/>
      <c r="G796" s="171">
        <f t="shared" ref="G796:I796" si="1622">+G674</f>
        <v>0</v>
      </c>
      <c r="H796" s="171">
        <f t="shared" si="1622"/>
        <v>0</v>
      </c>
      <c r="I796" s="171">
        <f t="shared" si="1622"/>
        <v>0</v>
      </c>
      <c r="J796" s="62">
        <f t="shared" si="1590"/>
        <v>0</v>
      </c>
      <c r="K796" s="42"/>
      <c r="L796" s="171">
        <f t="shared" ref="L796:N796" si="1623">+L674</f>
        <v>0</v>
      </c>
      <c r="M796" s="171">
        <f t="shared" si="1623"/>
        <v>0</v>
      </c>
      <c r="N796" s="171">
        <f t="shared" si="1623"/>
        <v>0</v>
      </c>
      <c r="O796" s="62">
        <f t="shared" si="1592"/>
        <v>0</v>
      </c>
      <c r="P796" s="42"/>
      <c r="Q796" s="172" t="str">
        <f t="shared" si="1593"/>
        <v>ja</v>
      </c>
      <c r="R796" s="249">
        <f>IF(Q796="nee",0,(J796-O796)*(tab!$C$20*tab!$C$8+tab!$D$24))</f>
        <v>0</v>
      </c>
      <c r="S796" s="249">
        <f>IF(AND(J796=0,O796=0),0,(G796-L796)*tab!$E$31+(H796-M796)*tab!$F$31+(I796-N796)*tab!$G$31)</f>
        <v>0</v>
      </c>
      <c r="T796" s="249">
        <f t="shared" si="1602"/>
        <v>0</v>
      </c>
      <c r="U796" s="172" t="str">
        <f t="shared" si="1594"/>
        <v>ja</v>
      </c>
      <c r="V796" s="249">
        <f>IF(U796="nee",0,(J796-O796)*(tab!$C$45))</f>
        <v>0</v>
      </c>
      <c r="W796" s="249">
        <f>IF(AND(J796=0,O796=0),0,(G796-L796)*tab!$G$45+(H796-M796)*tab!$H$45+(I796-N796)*tab!$I$45)</f>
        <v>0</v>
      </c>
      <c r="X796" s="249">
        <f t="shared" si="1595"/>
        <v>0</v>
      </c>
      <c r="Y796" s="3"/>
      <c r="Z796" s="22"/>
    </row>
    <row r="797" spans="2:26" ht="12" customHeight="1" x14ac:dyDescent="0.2">
      <c r="B797" s="18"/>
      <c r="C797" s="1">
        <v>12</v>
      </c>
      <c r="D797" s="170">
        <f t="shared" ref="D797:E797" si="1624">+D675</f>
        <v>0</v>
      </c>
      <c r="E797" s="171">
        <f t="shared" si="1624"/>
        <v>0</v>
      </c>
      <c r="F797" s="43"/>
      <c r="G797" s="171">
        <f t="shared" ref="G797:I797" si="1625">+G675</f>
        <v>0</v>
      </c>
      <c r="H797" s="171">
        <f t="shared" si="1625"/>
        <v>0</v>
      </c>
      <c r="I797" s="171">
        <f t="shared" si="1625"/>
        <v>0</v>
      </c>
      <c r="J797" s="62">
        <f t="shared" si="1590"/>
        <v>0</v>
      </c>
      <c r="K797" s="42"/>
      <c r="L797" s="171">
        <f t="shared" ref="L797:N797" si="1626">+L675</f>
        <v>0</v>
      </c>
      <c r="M797" s="171">
        <f t="shared" si="1626"/>
        <v>0</v>
      </c>
      <c r="N797" s="171">
        <f t="shared" si="1626"/>
        <v>0</v>
      </c>
      <c r="O797" s="62">
        <f t="shared" si="1592"/>
        <v>0</v>
      </c>
      <c r="P797" s="42"/>
      <c r="Q797" s="172" t="str">
        <f t="shared" si="1593"/>
        <v>ja</v>
      </c>
      <c r="R797" s="249">
        <f>IF(Q797="nee",0,(J797-O797)*(tab!$C$20*tab!$C$8+tab!$D$24))</f>
        <v>0</v>
      </c>
      <c r="S797" s="249">
        <f>IF(AND(J797=0,O797=0),0,(G797-L797)*tab!$E$31+(H797-M797)*tab!$F$31+(I797-N797)*tab!$G$31)</f>
        <v>0</v>
      </c>
      <c r="T797" s="249">
        <f t="shared" si="1602"/>
        <v>0</v>
      </c>
      <c r="U797" s="172" t="str">
        <f t="shared" si="1594"/>
        <v>ja</v>
      </c>
      <c r="V797" s="249">
        <f>IF(U797="nee",0,(J797-O797)*(tab!$C$45))</f>
        <v>0</v>
      </c>
      <c r="W797" s="249">
        <f>IF(AND(J797=0,O797=0),0,(G797-L797)*tab!$G$45+(H797-M797)*tab!$H$45+(I797-N797)*tab!$I$45)</f>
        <v>0</v>
      </c>
      <c r="X797" s="249">
        <f t="shared" si="1595"/>
        <v>0</v>
      </c>
      <c r="Y797" s="3"/>
      <c r="Z797" s="22"/>
    </row>
    <row r="798" spans="2:26" ht="12" customHeight="1" x14ac:dyDescent="0.2">
      <c r="B798" s="18"/>
      <c r="C798" s="1">
        <v>13</v>
      </c>
      <c r="D798" s="170">
        <f t="shared" ref="D798:E798" si="1627">+D676</f>
        <v>0</v>
      </c>
      <c r="E798" s="171">
        <f t="shared" si="1627"/>
        <v>0</v>
      </c>
      <c r="F798" s="43"/>
      <c r="G798" s="171">
        <f t="shared" ref="G798:I798" si="1628">+G676</f>
        <v>0</v>
      </c>
      <c r="H798" s="171">
        <f t="shared" si="1628"/>
        <v>0</v>
      </c>
      <c r="I798" s="171">
        <f t="shared" si="1628"/>
        <v>0</v>
      </c>
      <c r="J798" s="62">
        <f t="shared" si="1590"/>
        <v>0</v>
      </c>
      <c r="K798" s="42"/>
      <c r="L798" s="171">
        <f t="shared" ref="L798:N798" si="1629">+L676</f>
        <v>0</v>
      </c>
      <c r="M798" s="171">
        <f t="shared" si="1629"/>
        <v>0</v>
      </c>
      <c r="N798" s="171">
        <f t="shared" si="1629"/>
        <v>0</v>
      </c>
      <c r="O798" s="62">
        <f t="shared" si="1592"/>
        <v>0</v>
      </c>
      <c r="P798" s="42"/>
      <c r="Q798" s="172" t="str">
        <f t="shared" si="1593"/>
        <v>ja</v>
      </c>
      <c r="R798" s="249">
        <f>IF(Q798="nee",0,(J798-O798)*(tab!$C$20*tab!$C$8+tab!$D$24))</f>
        <v>0</v>
      </c>
      <c r="S798" s="249">
        <f>IF(AND(J798=0,O798=0),0,(G798-L798)*tab!$E$31+(H798-M798)*tab!$F$31+(I798-N798)*tab!$G$31)</f>
        <v>0</v>
      </c>
      <c r="T798" s="249">
        <f t="shared" si="1602"/>
        <v>0</v>
      </c>
      <c r="U798" s="172" t="str">
        <f t="shared" si="1594"/>
        <v>ja</v>
      </c>
      <c r="V798" s="249">
        <f>IF(U798="nee",0,(J798-O798)*(tab!$C$45))</f>
        <v>0</v>
      </c>
      <c r="W798" s="249">
        <f>IF(AND(J798=0,O798=0),0,(G798-L798)*tab!$G$45+(H798-M798)*tab!$H$45+(I798-N798)*tab!$I$45)</f>
        <v>0</v>
      </c>
      <c r="X798" s="249">
        <f t="shared" si="1595"/>
        <v>0</v>
      </c>
      <c r="Y798" s="3"/>
      <c r="Z798" s="22"/>
    </row>
    <row r="799" spans="2:26" ht="12" customHeight="1" x14ac:dyDescent="0.2">
      <c r="B799" s="18"/>
      <c r="C799" s="1">
        <v>14</v>
      </c>
      <c r="D799" s="170">
        <f t="shared" ref="D799:E799" si="1630">+D677</f>
        <v>0</v>
      </c>
      <c r="E799" s="171">
        <f t="shared" si="1630"/>
        <v>0</v>
      </c>
      <c r="F799" s="43"/>
      <c r="G799" s="171">
        <f t="shared" ref="G799:I799" si="1631">+G677</f>
        <v>0</v>
      </c>
      <c r="H799" s="171">
        <f t="shared" si="1631"/>
        <v>0</v>
      </c>
      <c r="I799" s="171">
        <f t="shared" si="1631"/>
        <v>0</v>
      </c>
      <c r="J799" s="62">
        <f t="shared" si="1590"/>
        <v>0</v>
      </c>
      <c r="K799" s="42"/>
      <c r="L799" s="171">
        <f t="shared" ref="L799:N799" si="1632">+L677</f>
        <v>0</v>
      </c>
      <c r="M799" s="171">
        <f t="shared" si="1632"/>
        <v>0</v>
      </c>
      <c r="N799" s="171">
        <f t="shared" si="1632"/>
        <v>0</v>
      </c>
      <c r="O799" s="62">
        <f t="shared" si="1592"/>
        <v>0</v>
      </c>
      <c r="P799" s="42"/>
      <c r="Q799" s="172" t="str">
        <f t="shared" si="1593"/>
        <v>ja</v>
      </c>
      <c r="R799" s="249">
        <f>IF(Q799="nee",0,(J799-O799)*(tab!$C$20*tab!$C$8+tab!$D$24))</f>
        <v>0</v>
      </c>
      <c r="S799" s="249">
        <f>IF(AND(J799=0,O799=0),0,(G799-L799)*tab!$E$31+(H799-M799)*tab!$F$31+(I799-N799)*tab!$G$31)</f>
        <v>0</v>
      </c>
      <c r="T799" s="249">
        <f t="shared" si="1602"/>
        <v>0</v>
      </c>
      <c r="U799" s="172" t="str">
        <f t="shared" si="1594"/>
        <v>ja</v>
      </c>
      <c r="V799" s="249">
        <f>IF(U799="nee",0,(J799-O799)*(tab!$C$45))</f>
        <v>0</v>
      </c>
      <c r="W799" s="249">
        <f>IF(AND(J799=0,O799=0),0,(G799-L799)*tab!$G$45+(H799-M799)*tab!$H$45+(I799-N799)*tab!$I$45)</f>
        <v>0</v>
      </c>
      <c r="X799" s="249">
        <f t="shared" si="1595"/>
        <v>0</v>
      </c>
      <c r="Y799" s="3"/>
      <c r="Z799" s="22"/>
    </row>
    <row r="800" spans="2:26" ht="12" customHeight="1" x14ac:dyDescent="0.2">
      <c r="B800" s="18"/>
      <c r="C800" s="1">
        <v>15</v>
      </c>
      <c r="D800" s="170">
        <f t="shared" ref="D800:E800" si="1633">+D678</f>
        <v>0</v>
      </c>
      <c r="E800" s="171">
        <f t="shared" si="1633"/>
        <v>0</v>
      </c>
      <c r="F800" s="43"/>
      <c r="G800" s="171">
        <f t="shared" ref="G800:I800" si="1634">+G678</f>
        <v>0</v>
      </c>
      <c r="H800" s="171">
        <f t="shared" si="1634"/>
        <v>0</v>
      </c>
      <c r="I800" s="171">
        <f t="shared" si="1634"/>
        <v>0</v>
      </c>
      <c r="J800" s="62">
        <f t="shared" si="1590"/>
        <v>0</v>
      </c>
      <c r="K800" s="42"/>
      <c r="L800" s="171">
        <f t="shared" ref="L800:N800" si="1635">+L678</f>
        <v>0</v>
      </c>
      <c r="M800" s="171">
        <f t="shared" si="1635"/>
        <v>0</v>
      </c>
      <c r="N800" s="171">
        <f t="shared" si="1635"/>
        <v>0</v>
      </c>
      <c r="O800" s="62">
        <f t="shared" si="1592"/>
        <v>0</v>
      </c>
      <c r="P800" s="42"/>
      <c r="Q800" s="172" t="str">
        <f t="shared" si="1593"/>
        <v>ja</v>
      </c>
      <c r="R800" s="249">
        <f>IF(Q800="nee",0,(J800-O800)*(tab!$C$20*tab!$C$8+tab!$D$24))</f>
        <v>0</v>
      </c>
      <c r="S800" s="249">
        <f>IF(AND(J800=0,O800=0),0,(G800-L800)*tab!$E$31+(H800-M800)*tab!$F$31+(I800-N800)*tab!$G$31)</f>
        <v>0</v>
      </c>
      <c r="T800" s="249">
        <f t="shared" si="1602"/>
        <v>0</v>
      </c>
      <c r="U800" s="172" t="str">
        <f t="shared" si="1594"/>
        <v>ja</v>
      </c>
      <c r="V800" s="249">
        <f>IF(U800="nee",0,(J800-O800)*(tab!$C$45))</f>
        <v>0</v>
      </c>
      <c r="W800" s="249">
        <f>IF(AND(J800=0,O800=0),0,(G800-L800)*tab!$G$45+(H800-M800)*tab!$H$45+(I800-N800)*tab!$I$45)</f>
        <v>0</v>
      </c>
      <c r="X800" s="249">
        <f t="shared" si="1595"/>
        <v>0</v>
      </c>
      <c r="Y800" s="3"/>
      <c r="Z800" s="22"/>
    </row>
    <row r="801" spans="2:26" ht="12" customHeight="1" x14ac:dyDescent="0.2">
      <c r="B801" s="18"/>
      <c r="C801" s="1">
        <v>16</v>
      </c>
      <c r="D801" s="170">
        <f t="shared" ref="D801:E801" si="1636">+D679</f>
        <v>0</v>
      </c>
      <c r="E801" s="171">
        <f t="shared" si="1636"/>
        <v>0</v>
      </c>
      <c r="F801" s="43"/>
      <c r="G801" s="171">
        <f t="shared" ref="G801:I801" si="1637">+G679</f>
        <v>0</v>
      </c>
      <c r="H801" s="171">
        <f t="shared" si="1637"/>
        <v>0</v>
      </c>
      <c r="I801" s="171">
        <f t="shared" si="1637"/>
        <v>0</v>
      </c>
      <c r="J801" s="62">
        <f t="shared" si="1590"/>
        <v>0</v>
      </c>
      <c r="K801" s="42"/>
      <c r="L801" s="171">
        <f t="shared" ref="L801:N801" si="1638">+L679</f>
        <v>0</v>
      </c>
      <c r="M801" s="171">
        <f t="shared" si="1638"/>
        <v>0</v>
      </c>
      <c r="N801" s="171">
        <f t="shared" si="1638"/>
        <v>0</v>
      </c>
      <c r="O801" s="62">
        <f t="shared" si="1592"/>
        <v>0</v>
      </c>
      <c r="P801" s="42"/>
      <c r="Q801" s="172" t="str">
        <f t="shared" si="1593"/>
        <v>ja</v>
      </c>
      <c r="R801" s="249">
        <f>IF(Q801="nee",0,(J801-O801)*(tab!$C$20*tab!$C$8+tab!$D$24))</f>
        <v>0</v>
      </c>
      <c r="S801" s="249">
        <f>IF(AND(J801=0,O801=0),0,(G801-L801)*tab!$E$31+(H801-M801)*tab!$F$31+(I801-N801)*tab!$G$31)</f>
        <v>0</v>
      </c>
      <c r="T801" s="249">
        <f t="shared" si="1602"/>
        <v>0</v>
      </c>
      <c r="U801" s="172" t="str">
        <f t="shared" si="1594"/>
        <v>ja</v>
      </c>
      <c r="V801" s="249">
        <f>IF(U801="nee",0,(J801-O801)*(tab!$C$45))</f>
        <v>0</v>
      </c>
      <c r="W801" s="249">
        <f>IF(AND(J801=0,O801=0),0,(G801-L801)*tab!$G$45+(H801-M801)*tab!$H$45+(I801-N801)*tab!$I$45)</f>
        <v>0</v>
      </c>
      <c r="X801" s="249">
        <f t="shared" si="1595"/>
        <v>0</v>
      </c>
      <c r="Y801" s="3"/>
      <c r="Z801" s="22"/>
    </row>
    <row r="802" spans="2:26" ht="12" customHeight="1" x14ac:dyDescent="0.2">
      <c r="B802" s="18"/>
      <c r="C802" s="1">
        <v>17</v>
      </c>
      <c r="D802" s="170">
        <f t="shared" ref="D802:E802" si="1639">+D680</f>
        <v>0</v>
      </c>
      <c r="E802" s="171">
        <f t="shared" si="1639"/>
        <v>0</v>
      </c>
      <c r="F802" s="43"/>
      <c r="G802" s="171">
        <f t="shared" ref="G802:I802" si="1640">+G680</f>
        <v>0</v>
      </c>
      <c r="H802" s="171">
        <f t="shared" si="1640"/>
        <v>0</v>
      </c>
      <c r="I802" s="171">
        <f t="shared" si="1640"/>
        <v>0</v>
      </c>
      <c r="J802" s="62">
        <f t="shared" si="1590"/>
        <v>0</v>
      </c>
      <c r="K802" s="42"/>
      <c r="L802" s="171">
        <f t="shared" ref="L802:N802" si="1641">+L680</f>
        <v>0</v>
      </c>
      <c r="M802" s="171">
        <f t="shared" si="1641"/>
        <v>0</v>
      </c>
      <c r="N802" s="171">
        <f t="shared" si="1641"/>
        <v>0</v>
      </c>
      <c r="O802" s="62">
        <f t="shared" si="1592"/>
        <v>0</v>
      </c>
      <c r="P802" s="42"/>
      <c r="Q802" s="172" t="str">
        <f t="shared" si="1593"/>
        <v>ja</v>
      </c>
      <c r="R802" s="249">
        <f>IF(Q802="nee",0,(J802-O802)*(tab!$C$20*tab!$C$8+tab!$D$24))</f>
        <v>0</v>
      </c>
      <c r="S802" s="249">
        <f>IF(AND(J802=0,O802=0),0,(G802-L802)*tab!$E$31+(H802-M802)*tab!$F$31+(I802-N802)*tab!$G$31)</f>
        <v>0</v>
      </c>
      <c r="T802" s="249">
        <f t="shared" si="1602"/>
        <v>0</v>
      </c>
      <c r="U802" s="172" t="str">
        <f t="shared" si="1594"/>
        <v>ja</v>
      </c>
      <c r="V802" s="249">
        <f>IF(U802="nee",0,(J802-O802)*(tab!$C$45))</f>
        <v>0</v>
      </c>
      <c r="W802" s="249">
        <f>IF(AND(J802=0,O802=0),0,(G802-L802)*tab!$G$45+(H802-M802)*tab!$H$45+(I802-N802)*tab!$I$45)</f>
        <v>0</v>
      </c>
      <c r="X802" s="249">
        <f t="shared" si="1595"/>
        <v>0</v>
      </c>
      <c r="Y802" s="3"/>
      <c r="Z802" s="22"/>
    </row>
    <row r="803" spans="2:26" ht="12" customHeight="1" x14ac:dyDescent="0.2">
      <c r="B803" s="18"/>
      <c r="C803" s="1">
        <v>18</v>
      </c>
      <c r="D803" s="170">
        <f t="shared" ref="D803:E803" si="1642">+D681</f>
        <v>0</v>
      </c>
      <c r="E803" s="171">
        <f t="shared" si="1642"/>
        <v>0</v>
      </c>
      <c r="F803" s="43"/>
      <c r="G803" s="171">
        <f t="shared" ref="G803:I803" si="1643">+G681</f>
        <v>0</v>
      </c>
      <c r="H803" s="171">
        <f t="shared" si="1643"/>
        <v>0</v>
      </c>
      <c r="I803" s="171">
        <f t="shared" si="1643"/>
        <v>0</v>
      </c>
      <c r="J803" s="62">
        <f t="shared" si="1590"/>
        <v>0</v>
      </c>
      <c r="K803" s="42"/>
      <c r="L803" s="171">
        <f t="shared" ref="L803:N803" si="1644">+L681</f>
        <v>0</v>
      </c>
      <c r="M803" s="171">
        <f t="shared" si="1644"/>
        <v>0</v>
      </c>
      <c r="N803" s="171">
        <f t="shared" si="1644"/>
        <v>0</v>
      </c>
      <c r="O803" s="62">
        <f t="shared" si="1592"/>
        <v>0</v>
      </c>
      <c r="P803" s="42"/>
      <c r="Q803" s="172" t="str">
        <f t="shared" si="1593"/>
        <v>ja</v>
      </c>
      <c r="R803" s="249">
        <f>IF(Q803="nee",0,(J803-O803)*(tab!$C$20*tab!$C$8+tab!$D$24))</f>
        <v>0</v>
      </c>
      <c r="S803" s="249">
        <f>IF(AND(J803=0,O803=0),0,(G803-L803)*tab!$E$31+(H803-M803)*tab!$F$31+(I803-N803)*tab!$G$31)</f>
        <v>0</v>
      </c>
      <c r="T803" s="249">
        <f t="shared" si="1602"/>
        <v>0</v>
      </c>
      <c r="U803" s="172" t="str">
        <f t="shared" si="1594"/>
        <v>ja</v>
      </c>
      <c r="V803" s="249">
        <f>IF(U803="nee",0,(J803-O803)*(tab!$C$45))</f>
        <v>0</v>
      </c>
      <c r="W803" s="249">
        <f>IF(AND(J803=0,O803=0),0,(G803-L803)*tab!$G$45+(H803-M803)*tab!$H$45+(I803-N803)*tab!$I$45)</f>
        <v>0</v>
      </c>
      <c r="X803" s="249">
        <f t="shared" si="1595"/>
        <v>0</v>
      </c>
      <c r="Y803" s="3"/>
      <c r="Z803" s="22"/>
    </row>
    <row r="804" spans="2:26" ht="12" customHeight="1" x14ac:dyDescent="0.2">
      <c r="B804" s="18"/>
      <c r="C804" s="1">
        <v>19</v>
      </c>
      <c r="D804" s="170">
        <f t="shared" ref="D804:E804" si="1645">+D682</f>
        <v>0</v>
      </c>
      <c r="E804" s="171">
        <f t="shared" si="1645"/>
        <v>0</v>
      </c>
      <c r="F804" s="43"/>
      <c r="G804" s="171">
        <f t="shared" ref="G804:I804" si="1646">+G682</f>
        <v>0</v>
      </c>
      <c r="H804" s="171">
        <f t="shared" si="1646"/>
        <v>0</v>
      </c>
      <c r="I804" s="171">
        <f t="shared" si="1646"/>
        <v>0</v>
      </c>
      <c r="J804" s="62">
        <f t="shared" si="1590"/>
        <v>0</v>
      </c>
      <c r="K804" s="42"/>
      <c r="L804" s="171">
        <f t="shared" ref="L804:N804" si="1647">+L682</f>
        <v>0</v>
      </c>
      <c r="M804" s="171">
        <f t="shared" si="1647"/>
        <v>0</v>
      </c>
      <c r="N804" s="171">
        <f t="shared" si="1647"/>
        <v>0</v>
      </c>
      <c r="O804" s="62">
        <f t="shared" si="1592"/>
        <v>0</v>
      </c>
      <c r="P804" s="42"/>
      <c r="Q804" s="172" t="str">
        <f t="shared" si="1593"/>
        <v>ja</v>
      </c>
      <c r="R804" s="249">
        <f>IF(Q804="nee",0,(J804-O804)*(tab!$C$20*tab!$C$8+tab!$D$24))</f>
        <v>0</v>
      </c>
      <c r="S804" s="249">
        <f>IF(AND(J804=0,O804=0),0,(G804-L804)*tab!$E$31+(H804-M804)*tab!$F$31+(I804-N804)*tab!$G$31)</f>
        <v>0</v>
      </c>
      <c r="T804" s="249">
        <f t="shared" si="1602"/>
        <v>0</v>
      </c>
      <c r="U804" s="172" t="str">
        <f t="shared" si="1594"/>
        <v>ja</v>
      </c>
      <c r="V804" s="249">
        <f>IF(U804="nee",0,(J804-O804)*(tab!$C$45))</f>
        <v>0</v>
      </c>
      <c r="W804" s="249">
        <f>IF(AND(J804=0,O804=0),0,(G804-L804)*tab!$G$45+(H804-M804)*tab!$H$45+(I804-N804)*tab!$I$45)</f>
        <v>0</v>
      </c>
      <c r="X804" s="249">
        <f t="shared" si="1595"/>
        <v>0</v>
      </c>
      <c r="Y804" s="3"/>
      <c r="Z804" s="22"/>
    </row>
    <row r="805" spans="2:26" ht="12" customHeight="1" x14ac:dyDescent="0.2">
      <c r="B805" s="18"/>
      <c r="C805" s="1">
        <v>20</v>
      </c>
      <c r="D805" s="170">
        <f t="shared" ref="D805:E805" si="1648">+D683</f>
        <v>0</v>
      </c>
      <c r="E805" s="171">
        <f t="shared" si="1648"/>
        <v>0</v>
      </c>
      <c r="F805" s="43"/>
      <c r="G805" s="171">
        <f t="shared" ref="G805:I805" si="1649">+G683</f>
        <v>0</v>
      </c>
      <c r="H805" s="171">
        <f t="shared" si="1649"/>
        <v>0</v>
      </c>
      <c r="I805" s="171">
        <f t="shared" si="1649"/>
        <v>0</v>
      </c>
      <c r="J805" s="62">
        <f t="shared" si="1590"/>
        <v>0</v>
      </c>
      <c r="K805" s="42"/>
      <c r="L805" s="171">
        <f t="shared" ref="L805:N805" si="1650">+L683</f>
        <v>0</v>
      </c>
      <c r="M805" s="171">
        <f t="shared" si="1650"/>
        <v>0</v>
      </c>
      <c r="N805" s="171">
        <f t="shared" si="1650"/>
        <v>0</v>
      </c>
      <c r="O805" s="62">
        <f t="shared" si="1592"/>
        <v>0</v>
      </c>
      <c r="P805" s="42"/>
      <c r="Q805" s="172" t="str">
        <f t="shared" si="1593"/>
        <v>ja</v>
      </c>
      <c r="R805" s="249">
        <f>IF(Q805="nee",0,(J805-O805)*(tab!$C$20*tab!$C$8+tab!$D$24))</f>
        <v>0</v>
      </c>
      <c r="S805" s="249">
        <f>IF(AND(J805=0,O805=0),0,(G805-L805)*tab!$E$31+(H805-M805)*tab!$F$31+(I805-N805)*tab!$G$31)</f>
        <v>0</v>
      </c>
      <c r="T805" s="249">
        <f t="shared" si="1602"/>
        <v>0</v>
      </c>
      <c r="U805" s="172" t="str">
        <f t="shared" si="1594"/>
        <v>ja</v>
      </c>
      <c r="V805" s="249">
        <f>IF(U805="nee",0,(J805-O805)*(tab!$C$45))</f>
        <v>0</v>
      </c>
      <c r="W805" s="249">
        <f>IF(AND(J805=0,O805=0),0,(G805-L805)*tab!$G$45+(H805-M805)*tab!$H$45+(I805-N805)*tab!$I$45)</f>
        <v>0</v>
      </c>
      <c r="X805" s="249">
        <f t="shared" si="1595"/>
        <v>0</v>
      </c>
      <c r="Y805" s="3"/>
      <c r="Z805" s="22"/>
    </row>
    <row r="806" spans="2:26" ht="12" customHeight="1" x14ac:dyDescent="0.2">
      <c r="B806" s="18"/>
      <c r="C806" s="1">
        <v>21</v>
      </c>
      <c r="D806" s="170">
        <f t="shared" ref="D806:E806" si="1651">+D684</f>
        <v>0</v>
      </c>
      <c r="E806" s="171">
        <f t="shared" si="1651"/>
        <v>0</v>
      </c>
      <c r="F806" s="43"/>
      <c r="G806" s="171">
        <f t="shared" ref="G806:I806" si="1652">+G684</f>
        <v>0</v>
      </c>
      <c r="H806" s="171">
        <f t="shared" si="1652"/>
        <v>0</v>
      </c>
      <c r="I806" s="171">
        <f t="shared" si="1652"/>
        <v>0</v>
      </c>
      <c r="J806" s="62">
        <f t="shared" si="1590"/>
        <v>0</v>
      </c>
      <c r="K806" s="42"/>
      <c r="L806" s="171">
        <f t="shared" ref="L806:N806" si="1653">+L684</f>
        <v>0</v>
      </c>
      <c r="M806" s="171">
        <f t="shared" si="1653"/>
        <v>0</v>
      </c>
      <c r="N806" s="171">
        <f t="shared" si="1653"/>
        <v>0</v>
      </c>
      <c r="O806" s="62">
        <f t="shared" si="1592"/>
        <v>0</v>
      </c>
      <c r="P806" s="42"/>
      <c r="Q806" s="172" t="str">
        <f t="shared" si="1593"/>
        <v>ja</v>
      </c>
      <c r="R806" s="249">
        <f>IF(Q806="nee",0,(J806-O806)*(tab!$C$20*tab!$C$8+tab!$D$24))</f>
        <v>0</v>
      </c>
      <c r="S806" s="249">
        <f>IF(AND(J806=0,O806=0),0,(G806-L806)*tab!$E$31+(H806-M806)*tab!$F$31+(I806-N806)*tab!$G$31)</f>
        <v>0</v>
      </c>
      <c r="T806" s="249">
        <f t="shared" si="1602"/>
        <v>0</v>
      </c>
      <c r="U806" s="172" t="str">
        <f t="shared" si="1594"/>
        <v>ja</v>
      </c>
      <c r="V806" s="249">
        <f>IF(U806="nee",0,(J806-O806)*(tab!$C$45))</f>
        <v>0</v>
      </c>
      <c r="W806" s="249">
        <f>IF(AND(J806=0,O806=0),0,(G806-L806)*tab!$G$45+(H806-M806)*tab!$H$45+(I806-N806)*tab!$I$45)</f>
        <v>0</v>
      </c>
      <c r="X806" s="249">
        <f t="shared" si="1595"/>
        <v>0</v>
      </c>
      <c r="Y806" s="3"/>
      <c r="Z806" s="22"/>
    </row>
    <row r="807" spans="2:26" ht="12" customHeight="1" x14ac:dyDescent="0.2">
      <c r="B807" s="18"/>
      <c r="C807" s="1">
        <v>22</v>
      </c>
      <c r="D807" s="170">
        <f t="shared" ref="D807:E807" si="1654">+D685</f>
        <v>0</v>
      </c>
      <c r="E807" s="171">
        <f t="shared" si="1654"/>
        <v>0</v>
      </c>
      <c r="F807" s="43"/>
      <c r="G807" s="171">
        <f t="shared" ref="G807:I807" si="1655">+G685</f>
        <v>0</v>
      </c>
      <c r="H807" s="171">
        <f t="shared" si="1655"/>
        <v>0</v>
      </c>
      <c r="I807" s="171">
        <f t="shared" si="1655"/>
        <v>0</v>
      </c>
      <c r="J807" s="62">
        <f t="shared" si="1590"/>
        <v>0</v>
      </c>
      <c r="K807" s="42"/>
      <c r="L807" s="171">
        <f t="shared" ref="L807:N807" si="1656">+L685</f>
        <v>0</v>
      </c>
      <c r="M807" s="171">
        <f t="shared" si="1656"/>
        <v>0</v>
      </c>
      <c r="N807" s="171">
        <f t="shared" si="1656"/>
        <v>0</v>
      </c>
      <c r="O807" s="62">
        <f t="shared" si="1592"/>
        <v>0</v>
      </c>
      <c r="P807" s="42"/>
      <c r="Q807" s="172" t="str">
        <f t="shared" si="1593"/>
        <v>ja</v>
      </c>
      <c r="R807" s="249">
        <f>IF(Q807="nee",0,(J807-O807)*(tab!$C$20*tab!$C$8+tab!$D$24))</f>
        <v>0</v>
      </c>
      <c r="S807" s="249">
        <f>IF(AND(J807=0,O807=0),0,(G807-L807)*tab!$E$31+(H807-M807)*tab!$F$31+(I807-N807)*tab!$G$31)</f>
        <v>0</v>
      </c>
      <c r="T807" s="249">
        <f t="shared" si="1602"/>
        <v>0</v>
      </c>
      <c r="U807" s="172" t="str">
        <f t="shared" si="1594"/>
        <v>ja</v>
      </c>
      <c r="V807" s="249">
        <f>IF(U807="nee",0,(J807-O807)*(tab!$C$45))</f>
        <v>0</v>
      </c>
      <c r="W807" s="249">
        <f>IF(AND(J807=0,O807=0),0,(G807-L807)*tab!$G$45+(H807-M807)*tab!$H$45+(I807-N807)*tab!$I$45)</f>
        <v>0</v>
      </c>
      <c r="X807" s="249">
        <f t="shared" si="1595"/>
        <v>0</v>
      </c>
      <c r="Y807" s="3"/>
      <c r="Z807" s="22"/>
    </row>
    <row r="808" spans="2:26" ht="12" customHeight="1" x14ac:dyDescent="0.2">
      <c r="B808" s="18"/>
      <c r="C808" s="1">
        <v>23</v>
      </c>
      <c r="D808" s="170">
        <f t="shared" ref="D808:E808" si="1657">+D686</f>
        <v>0</v>
      </c>
      <c r="E808" s="171">
        <f t="shared" si="1657"/>
        <v>0</v>
      </c>
      <c r="F808" s="43"/>
      <c r="G808" s="171">
        <f t="shared" ref="G808:I808" si="1658">+G686</f>
        <v>0</v>
      </c>
      <c r="H808" s="171">
        <f t="shared" si="1658"/>
        <v>0</v>
      </c>
      <c r="I808" s="171">
        <f t="shared" si="1658"/>
        <v>0</v>
      </c>
      <c r="J808" s="62">
        <f t="shared" si="1590"/>
        <v>0</v>
      </c>
      <c r="K808" s="42"/>
      <c r="L808" s="171">
        <f t="shared" ref="L808:N808" si="1659">+L686</f>
        <v>0</v>
      </c>
      <c r="M808" s="171">
        <f t="shared" si="1659"/>
        <v>0</v>
      </c>
      <c r="N808" s="171">
        <f t="shared" si="1659"/>
        <v>0</v>
      </c>
      <c r="O808" s="62">
        <f t="shared" si="1592"/>
        <v>0</v>
      </c>
      <c r="P808" s="42"/>
      <c r="Q808" s="172" t="str">
        <f t="shared" si="1593"/>
        <v>ja</v>
      </c>
      <c r="R808" s="249">
        <f>IF(Q808="nee",0,(J808-O808)*(tab!$C$20*tab!$C$8+tab!$D$24))</f>
        <v>0</v>
      </c>
      <c r="S808" s="249">
        <f>IF(AND(J808=0,O808=0),0,(G808-L808)*tab!$E$31+(H808-M808)*tab!$F$31+(I808-N808)*tab!$G$31)</f>
        <v>0</v>
      </c>
      <c r="T808" s="249">
        <f t="shared" si="1602"/>
        <v>0</v>
      </c>
      <c r="U808" s="172" t="str">
        <f t="shared" si="1594"/>
        <v>ja</v>
      </c>
      <c r="V808" s="249">
        <f>IF(U808="nee",0,(J808-O808)*(tab!$C$45))</f>
        <v>0</v>
      </c>
      <c r="W808" s="249">
        <f>IF(AND(J808=0,O808=0),0,(G808-L808)*tab!$G$45+(H808-M808)*tab!$H$45+(I808-N808)*tab!$I$45)</f>
        <v>0</v>
      </c>
      <c r="X808" s="249">
        <f t="shared" si="1595"/>
        <v>0</v>
      </c>
      <c r="Y808" s="3"/>
      <c r="Z808" s="22"/>
    </row>
    <row r="809" spans="2:26" ht="12" customHeight="1" x14ac:dyDescent="0.2">
      <c r="B809" s="18"/>
      <c r="C809" s="1">
        <v>24</v>
      </c>
      <c r="D809" s="170">
        <f t="shared" ref="D809:E809" si="1660">+D687</f>
        <v>0</v>
      </c>
      <c r="E809" s="171">
        <f t="shared" si="1660"/>
        <v>0</v>
      </c>
      <c r="F809" s="43"/>
      <c r="G809" s="171">
        <f t="shared" ref="G809:I809" si="1661">+G687</f>
        <v>0</v>
      </c>
      <c r="H809" s="171">
        <f t="shared" si="1661"/>
        <v>0</v>
      </c>
      <c r="I809" s="171">
        <f t="shared" si="1661"/>
        <v>0</v>
      </c>
      <c r="J809" s="62">
        <f t="shared" si="1590"/>
        <v>0</v>
      </c>
      <c r="K809" s="42"/>
      <c r="L809" s="171">
        <f t="shared" ref="L809:N809" si="1662">+L687</f>
        <v>0</v>
      </c>
      <c r="M809" s="171">
        <f t="shared" si="1662"/>
        <v>0</v>
      </c>
      <c r="N809" s="171">
        <f t="shared" si="1662"/>
        <v>0</v>
      </c>
      <c r="O809" s="62">
        <f t="shared" si="1592"/>
        <v>0</v>
      </c>
      <c r="P809" s="42"/>
      <c r="Q809" s="172" t="str">
        <f t="shared" si="1593"/>
        <v>ja</v>
      </c>
      <c r="R809" s="249">
        <f>IF(Q809="nee",0,(J809-O809)*(tab!$C$20*tab!$C$8+tab!$D$24))</f>
        <v>0</v>
      </c>
      <c r="S809" s="249">
        <f>IF(AND(J809=0,O809=0),0,(G809-L809)*tab!$E$31+(H809-M809)*tab!$F$31+(I809-N809)*tab!$G$31)</f>
        <v>0</v>
      </c>
      <c r="T809" s="249">
        <f t="shared" si="1602"/>
        <v>0</v>
      </c>
      <c r="U809" s="172" t="str">
        <f t="shared" si="1594"/>
        <v>ja</v>
      </c>
      <c r="V809" s="249">
        <f>IF(U809="nee",0,(J809-O809)*(tab!$C$45))</f>
        <v>0</v>
      </c>
      <c r="W809" s="249">
        <f>IF(AND(J809=0,O809=0),0,(G809-L809)*tab!$G$45+(H809-M809)*tab!$H$45+(I809-N809)*tab!$I$45)</f>
        <v>0</v>
      </c>
      <c r="X809" s="249">
        <f t="shared" si="1595"/>
        <v>0</v>
      </c>
      <c r="Y809" s="3"/>
      <c r="Z809" s="22"/>
    </row>
    <row r="810" spans="2:26" ht="12" customHeight="1" x14ac:dyDescent="0.2">
      <c r="B810" s="18"/>
      <c r="C810" s="1">
        <v>25</v>
      </c>
      <c r="D810" s="170">
        <f t="shared" ref="D810:E810" si="1663">+D688</f>
        <v>0</v>
      </c>
      <c r="E810" s="171">
        <f t="shared" si="1663"/>
        <v>0</v>
      </c>
      <c r="F810" s="43"/>
      <c r="G810" s="171">
        <f t="shared" ref="G810:I810" si="1664">+G688</f>
        <v>0</v>
      </c>
      <c r="H810" s="171">
        <f t="shared" si="1664"/>
        <v>0</v>
      </c>
      <c r="I810" s="171">
        <f t="shared" si="1664"/>
        <v>0</v>
      </c>
      <c r="J810" s="62">
        <f t="shared" si="1590"/>
        <v>0</v>
      </c>
      <c r="K810" s="42"/>
      <c r="L810" s="171">
        <f t="shared" ref="L810:N810" si="1665">+L688</f>
        <v>0</v>
      </c>
      <c r="M810" s="171">
        <f t="shared" si="1665"/>
        <v>0</v>
      </c>
      <c r="N810" s="171">
        <f t="shared" si="1665"/>
        <v>0</v>
      </c>
      <c r="O810" s="62">
        <f t="shared" si="1592"/>
        <v>0</v>
      </c>
      <c r="P810" s="42"/>
      <c r="Q810" s="172" t="str">
        <f t="shared" si="1593"/>
        <v>ja</v>
      </c>
      <c r="R810" s="249">
        <f>IF(Q810="nee",0,(J810-O810)*(tab!$C$20*tab!$C$8+tab!$D$24))</f>
        <v>0</v>
      </c>
      <c r="S810" s="249">
        <f>IF(AND(J810=0,O810=0),0,(G810-L810)*tab!$E$31+(H810-M810)*tab!$F$31+(I810-N810)*tab!$G$31)</f>
        <v>0</v>
      </c>
      <c r="T810" s="249">
        <f t="shared" si="1602"/>
        <v>0</v>
      </c>
      <c r="U810" s="172" t="str">
        <f t="shared" si="1594"/>
        <v>ja</v>
      </c>
      <c r="V810" s="249">
        <f>IF(U810="nee",0,(J810-O810)*(tab!$C$45))</f>
        <v>0</v>
      </c>
      <c r="W810" s="249">
        <f>IF(AND(J810=0,O810=0),0,(G810-L810)*tab!$G$45+(H810-M810)*tab!$H$45+(I810-N810)*tab!$I$45)</f>
        <v>0</v>
      </c>
      <c r="X810" s="249">
        <f t="shared" si="1595"/>
        <v>0</v>
      </c>
      <c r="Y810" s="3"/>
      <c r="Z810" s="22"/>
    </row>
    <row r="811" spans="2:26" ht="12" customHeight="1" x14ac:dyDescent="0.2">
      <c r="B811" s="18"/>
      <c r="C811" s="1">
        <v>26</v>
      </c>
      <c r="D811" s="170">
        <f t="shared" ref="D811:E811" si="1666">+D689</f>
        <v>0</v>
      </c>
      <c r="E811" s="171">
        <f t="shared" si="1666"/>
        <v>0</v>
      </c>
      <c r="F811" s="43"/>
      <c r="G811" s="171">
        <f t="shared" ref="G811:I811" si="1667">+G689</f>
        <v>0</v>
      </c>
      <c r="H811" s="171">
        <f t="shared" si="1667"/>
        <v>0</v>
      </c>
      <c r="I811" s="171">
        <f t="shared" si="1667"/>
        <v>0</v>
      </c>
      <c r="J811" s="62">
        <f t="shared" si="1590"/>
        <v>0</v>
      </c>
      <c r="K811" s="42"/>
      <c r="L811" s="171">
        <f t="shared" ref="L811:N811" si="1668">+L689</f>
        <v>0</v>
      </c>
      <c r="M811" s="171">
        <f t="shared" si="1668"/>
        <v>0</v>
      </c>
      <c r="N811" s="171">
        <f t="shared" si="1668"/>
        <v>0</v>
      </c>
      <c r="O811" s="62">
        <f t="shared" si="1592"/>
        <v>0</v>
      </c>
      <c r="P811" s="42"/>
      <c r="Q811" s="172" t="str">
        <f t="shared" si="1593"/>
        <v>ja</v>
      </c>
      <c r="R811" s="249">
        <f>IF(Q811="nee",0,(J811-O811)*(tab!$C$20*tab!$C$8+tab!$D$24))</f>
        <v>0</v>
      </c>
      <c r="S811" s="249">
        <f>IF(AND(J811=0,O811=0),0,(G811-L811)*tab!$E$31+(H811-M811)*tab!$F$31+(I811-N811)*tab!$G$31)</f>
        <v>0</v>
      </c>
      <c r="T811" s="249">
        <f t="shared" si="1602"/>
        <v>0</v>
      </c>
      <c r="U811" s="172" t="str">
        <f t="shared" si="1594"/>
        <v>ja</v>
      </c>
      <c r="V811" s="249">
        <f>IF(U811="nee",0,(J811-O811)*(tab!$C$45))</f>
        <v>0</v>
      </c>
      <c r="W811" s="249">
        <f>IF(AND(J811=0,O811=0),0,(G811-L811)*tab!$G$45+(H811-M811)*tab!$H$45+(I811-N811)*tab!$I$45)</f>
        <v>0</v>
      </c>
      <c r="X811" s="249">
        <f t="shared" si="1595"/>
        <v>0</v>
      </c>
      <c r="Y811" s="3"/>
      <c r="Z811" s="22"/>
    </row>
    <row r="812" spans="2:26" ht="12" customHeight="1" x14ac:dyDescent="0.2">
      <c r="B812" s="18"/>
      <c r="C812" s="1">
        <v>27</v>
      </c>
      <c r="D812" s="170">
        <f t="shared" ref="D812:E812" si="1669">+D690</f>
        <v>0</v>
      </c>
      <c r="E812" s="171">
        <f t="shared" si="1669"/>
        <v>0</v>
      </c>
      <c r="F812" s="43"/>
      <c r="G812" s="171">
        <f t="shared" ref="G812:I812" si="1670">+G690</f>
        <v>0</v>
      </c>
      <c r="H812" s="171">
        <f t="shared" si="1670"/>
        <v>0</v>
      </c>
      <c r="I812" s="171">
        <f t="shared" si="1670"/>
        <v>0</v>
      </c>
      <c r="J812" s="62">
        <f t="shared" si="1590"/>
        <v>0</v>
      </c>
      <c r="K812" s="42"/>
      <c r="L812" s="171">
        <f t="shared" ref="L812:N812" si="1671">+L690</f>
        <v>0</v>
      </c>
      <c r="M812" s="171">
        <f t="shared" si="1671"/>
        <v>0</v>
      </c>
      <c r="N812" s="171">
        <f t="shared" si="1671"/>
        <v>0</v>
      </c>
      <c r="O812" s="62">
        <f t="shared" si="1592"/>
        <v>0</v>
      </c>
      <c r="P812" s="42"/>
      <c r="Q812" s="172" t="str">
        <f t="shared" si="1593"/>
        <v>ja</v>
      </c>
      <c r="R812" s="249">
        <f>IF(Q812="nee",0,(J812-O812)*(tab!$C$20*tab!$C$8+tab!$D$24))</f>
        <v>0</v>
      </c>
      <c r="S812" s="249">
        <f>IF(AND(J812=0,O812=0),0,(G812-L812)*tab!$E$31+(H812-M812)*tab!$F$31+(I812-N812)*tab!$G$31)</f>
        <v>0</v>
      </c>
      <c r="T812" s="249">
        <f t="shared" si="1602"/>
        <v>0</v>
      </c>
      <c r="U812" s="172" t="str">
        <f t="shared" si="1594"/>
        <v>ja</v>
      </c>
      <c r="V812" s="249">
        <f>IF(U812="nee",0,(J812-O812)*(tab!$C$45))</f>
        <v>0</v>
      </c>
      <c r="W812" s="249">
        <f>IF(AND(J812=0,O812=0),0,(G812-L812)*tab!$G$45+(H812-M812)*tab!$H$45+(I812-N812)*tab!$I$45)</f>
        <v>0</v>
      </c>
      <c r="X812" s="249">
        <f t="shared" si="1595"/>
        <v>0</v>
      </c>
      <c r="Y812" s="3"/>
      <c r="Z812" s="22"/>
    </row>
    <row r="813" spans="2:26" ht="12" customHeight="1" x14ac:dyDescent="0.2">
      <c r="B813" s="18"/>
      <c r="C813" s="1">
        <v>28</v>
      </c>
      <c r="D813" s="170">
        <f t="shared" ref="D813:E813" si="1672">+D691</f>
        <v>0</v>
      </c>
      <c r="E813" s="171">
        <f t="shared" si="1672"/>
        <v>0</v>
      </c>
      <c r="F813" s="43"/>
      <c r="G813" s="171">
        <f t="shared" ref="G813:I813" si="1673">+G691</f>
        <v>0</v>
      </c>
      <c r="H813" s="171">
        <f t="shared" si="1673"/>
        <v>0</v>
      </c>
      <c r="I813" s="171">
        <f t="shared" si="1673"/>
        <v>0</v>
      </c>
      <c r="J813" s="62">
        <f t="shared" si="1590"/>
        <v>0</v>
      </c>
      <c r="K813" s="42"/>
      <c r="L813" s="171">
        <f t="shared" ref="L813:N813" si="1674">+L691</f>
        <v>0</v>
      </c>
      <c r="M813" s="171">
        <f t="shared" si="1674"/>
        <v>0</v>
      </c>
      <c r="N813" s="171">
        <f t="shared" si="1674"/>
        <v>0</v>
      </c>
      <c r="O813" s="62">
        <f t="shared" si="1592"/>
        <v>0</v>
      </c>
      <c r="P813" s="42"/>
      <c r="Q813" s="172" t="str">
        <f t="shared" si="1593"/>
        <v>ja</v>
      </c>
      <c r="R813" s="249">
        <f>IF(Q813="nee",0,(J813-O813)*(tab!$C$20*tab!$C$8+tab!$D$24))</f>
        <v>0</v>
      </c>
      <c r="S813" s="249">
        <f>IF(AND(J813=0,O813=0),0,(G813-L813)*tab!$E$31+(H813-M813)*tab!$F$31+(I813-N813)*tab!$G$31)</f>
        <v>0</v>
      </c>
      <c r="T813" s="249">
        <f t="shared" si="1602"/>
        <v>0</v>
      </c>
      <c r="U813" s="172" t="str">
        <f t="shared" si="1594"/>
        <v>ja</v>
      </c>
      <c r="V813" s="249">
        <f>IF(U813="nee",0,(J813-O813)*(tab!$C$45))</f>
        <v>0</v>
      </c>
      <c r="W813" s="249">
        <f>IF(AND(J813=0,O813=0),0,(G813-L813)*tab!$G$45+(H813-M813)*tab!$H$45+(I813-N813)*tab!$I$45)</f>
        <v>0</v>
      </c>
      <c r="X813" s="249">
        <f t="shared" si="1595"/>
        <v>0</v>
      </c>
      <c r="Y813" s="3"/>
      <c r="Z813" s="22"/>
    </row>
    <row r="814" spans="2:26" ht="12" customHeight="1" x14ac:dyDescent="0.2">
      <c r="B814" s="18"/>
      <c r="C814" s="1">
        <v>29</v>
      </c>
      <c r="D814" s="170">
        <f t="shared" ref="D814:E814" si="1675">+D692</f>
        <v>0</v>
      </c>
      <c r="E814" s="171">
        <f t="shared" si="1675"/>
        <v>0</v>
      </c>
      <c r="F814" s="43"/>
      <c r="G814" s="171">
        <f t="shared" ref="G814:I814" si="1676">+G692</f>
        <v>0</v>
      </c>
      <c r="H814" s="171">
        <f t="shared" si="1676"/>
        <v>0</v>
      </c>
      <c r="I814" s="171">
        <f t="shared" si="1676"/>
        <v>0</v>
      </c>
      <c r="J814" s="62">
        <f t="shared" si="1590"/>
        <v>0</v>
      </c>
      <c r="K814" s="42"/>
      <c r="L814" s="171">
        <f t="shared" ref="L814:N814" si="1677">+L692</f>
        <v>0</v>
      </c>
      <c r="M814" s="171">
        <f t="shared" si="1677"/>
        <v>0</v>
      </c>
      <c r="N814" s="171">
        <f t="shared" si="1677"/>
        <v>0</v>
      </c>
      <c r="O814" s="62">
        <f t="shared" si="1592"/>
        <v>0</v>
      </c>
      <c r="P814" s="42"/>
      <c r="Q814" s="172" t="str">
        <f t="shared" si="1593"/>
        <v>ja</v>
      </c>
      <c r="R814" s="249">
        <f>IF(Q814="nee",0,(J814-O814)*(tab!$C$20*tab!$C$8+tab!$D$24))</f>
        <v>0</v>
      </c>
      <c r="S814" s="249">
        <f>IF(AND(J814=0,O814=0),0,(G814-L814)*tab!$E$31+(H814-M814)*tab!$F$31+(I814-N814)*tab!$G$31)</f>
        <v>0</v>
      </c>
      <c r="T814" s="249">
        <f t="shared" si="1602"/>
        <v>0</v>
      </c>
      <c r="U814" s="172" t="str">
        <f t="shared" si="1594"/>
        <v>ja</v>
      </c>
      <c r="V814" s="249">
        <f>IF(U814="nee",0,(J814-O814)*(tab!$C$45))</f>
        <v>0</v>
      </c>
      <c r="W814" s="249">
        <f>IF(AND(J814=0,O814=0),0,(G814-L814)*tab!$G$45+(H814-M814)*tab!$H$45+(I814-N814)*tab!$I$45)</f>
        <v>0</v>
      </c>
      <c r="X814" s="249">
        <f t="shared" si="1595"/>
        <v>0</v>
      </c>
      <c r="Y814" s="3"/>
      <c r="Z814" s="22"/>
    </row>
    <row r="815" spans="2:26" ht="12" customHeight="1" x14ac:dyDescent="0.2">
      <c r="B815" s="18"/>
      <c r="C815" s="1">
        <v>30</v>
      </c>
      <c r="D815" s="170">
        <f t="shared" ref="D815:E815" si="1678">+D693</f>
        <v>0</v>
      </c>
      <c r="E815" s="171">
        <f t="shared" si="1678"/>
        <v>0</v>
      </c>
      <c r="F815" s="43"/>
      <c r="G815" s="171">
        <f t="shared" ref="G815:I815" si="1679">+G693</f>
        <v>0</v>
      </c>
      <c r="H815" s="171">
        <f t="shared" si="1679"/>
        <v>0</v>
      </c>
      <c r="I815" s="171">
        <f t="shared" si="1679"/>
        <v>0</v>
      </c>
      <c r="J815" s="62">
        <f t="shared" si="1590"/>
        <v>0</v>
      </c>
      <c r="K815" s="42"/>
      <c r="L815" s="171">
        <f t="shared" ref="L815:N815" si="1680">+L693</f>
        <v>0</v>
      </c>
      <c r="M815" s="171">
        <f t="shared" si="1680"/>
        <v>0</v>
      </c>
      <c r="N815" s="171">
        <f t="shared" si="1680"/>
        <v>0</v>
      </c>
      <c r="O815" s="62">
        <f t="shared" si="1592"/>
        <v>0</v>
      </c>
      <c r="P815" s="42"/>
      <c r="Q815" s="172" t="str">
        <f>+Q693</f>
        <v>ja</v>
      </c>
      <c r="R815" s="249">
        <f>IF(Q815="nee",0,(J815-O815)*(tab!$C$20*tab!$C$8+tab!$D$24))</f>
        <v>0</v>
      </c>
      <c r="S815" s="249">
        <f>IF(AND(J815=0,O815=0),0,(G815-L815)*tab!$E$31+(H815-M815)*tab!$F$31+(I815-N815)*tab!$G$31)</f>
        <v>0</v>
      </c>
      <c r="T815" s="249">
        <f t="shared" si="1602"/>
        <v>0</v>
      </c>
      <c r="U815" s="172" t="str">
        <f>+U693</f>
        <v>ja</v>
      </c>
      <c r="V815" s="249">
        <f>IF(U815="nee",0,(J815-O815)*(tab!$C$45))</f>
        <v>0</v>
      </c>
      <c r="W815" s="249">
        <f>IF(AND(J815=0,O815=0),0,(G815-L815)*tab!$G$45+(H815-M815)*tab!$H$45+(I815-N815)*tab!$I$45)</f>
        <v>0</v>
      </c>
      <c r="X815" s="249">
        <f t="shared" si="1595"/>
        <v>0</v>
      </c>
      <c r="Y815" s="3"/>
      <c r="Z815" s="22"/>
    </row>
    <row r="816" spans="2:26" ht="12" customHeight="1" x14ac:dyDescent="0.2">
      <c r="B816" s="73"/>
      <c r="C816" s="67"/>
      <c r="D816" s="78"/>
      <c r="E816" s="78"/>
      <c r="F816" s="93"/>
      <c r="G816" s="94">
        <f>SUM(G786:G811)</f>
        <v>18</v>
      </c>
      <c r="H816" s="94">
        <f>SUM(H786:H811)</f>
        <v>0</v>
      </c>
      <c r="I816" s="94">
        <f>SUM(I786:I811)</f>
        <v>0</v>
      </c>
      <c r="J816" s="94">
        <f>SUM(J786:J811)</f>
        <v>18</v>
      </c>
      <c r="K816" s="95"/>
      <c r="L816" s="94">
        <f>SUM(L786:L811)</f>
        <v>11</v>
      </c>
      <c r="M816" s="94">
        <f>SUM(M786:M811)</f>
        <v>0</v>
      </c>
      <c r="N816" s="94">
        <f>SUM(N786:N811)</f>
        <v>0</v>
      </c>
      <c r="O816" s="94">
        <f>SUM(O786:O811)</f>
        <v>11</v>
      </c>
      <c r="P816" s="95"/>
      <c r="Q816" s="95"/>
      <c r="R816" s="250"/>
      <c r="S816" s="250"/>
      <c r="T816" s="251">
        <f t="shared" ref="T816" si="1681">SUM(T786:T815)</f>
        <v>83258.248898999998</v>
      </c>
      <c r="U816" s="95"/>
      <c r="V816" s="250"/>
      <c r="W816" s="250"/>
      <c r="X816" s="251">
        <f t="shared" ref="X816" si="1682">SUM(X786:X815)</f>
        <v>9405.41</v>
      </c>
      <c r="Y816" s="70"/>
      <c r="Z816" s="71"/>
    </row>
    <row r="817" spans="2:26" ht="12" customHeight="1" x14ac:dyDescent="0.2">
      <c r="B817" s="18"/>
      <c r="C817" s="1"/>
      <c r="D817" s="38"/>
      <c r="E817" s="38"/>
      <c r="F817" s="45"/>
      <c r="G817" s="88"/>
      <c r="H817" s="88"/>
      <c r="I817" s="88"/>
      <c r="J817" s="47"/>
      <c r="K817" s="47"/>
      <c r="L817" s="88"/>
      <c r="M817" s="88"/>
      <c r="N817" s="88"/>
      <c r="O817" s="47"/>
      <c r="P817" s="47"/>
      <c r="Q817" s="47"/>
      <c r="R817" s="254"/>
      <c r="S817" s="254"/>
      <c r="T817" s="254"/>
      <c r="U817" s="47"/>
      <c r="V817" s="254"/>
      <c r="W817" s="254"/>
      <c r="X817" s="254"/>
      <c r="Y817" s="3"/>
      <c r="Z817" s="22"/>
    </row>
    <row r="818" spans="2:26" ht="12" customHeight="1" x14ac:dyDescent="0.2">
      <c r="B818" s="63"/>
      <c r="C818" s="196"/>
      <c r="D818" s="195" t="s">
        <v>66</v>
      </c>
      <c r="E818" s="25"/>
      <c r="F818" s="6"/>
      <c r="G818" s="178"/>
      <c r="H818" s="178"/>
      <c r="I818" s="178"/>
      <c r="J818" s="178"/>
      <c r="K818" s="178"/>
      <c r="L818" s="178"/>
      <c r="M818" s="178"/>
      <c r="N818" s="178"/>
      <c r="O818" s="178"/>
      <c r="P818" s="178"/>
      <c r="Q818" s="178"/>
      <c r="R818" s="252"/>
      <c r="S818" s="252"/>
      <c r="T818" s="252"/>
      <c r="U818" s="178"/>
      <c r="V818" s="252"/>
      <c r="W818" s="252"/>
      <c r="X818" s="252"/>
      <c r="Y818" s="6"/>
      <c r="Z818" s="64"/>
    </row>
    <row r="819" spans="2:26" ht="12" customHeight="1" x14ac:dyDescent="0.2">
      <c r="B819" s="18"/>
      <c r="C819" s="87"/>
      <c r="D819" s="38" t="s">
        <v>59</v>
      </c>
      <c r="E819" s="26"/>
      <c r="F819" s="25"/>
      <c r="G819" s="32" t="s">
        <v>109</v>
      </c>
      <c r="H819" s="28"/>
      <c r="I819" s="28"/>
      <c r="J819" s="28"/>
      <c r="K819" s="28"/>
      <c r="L819" s="32" t="s">
        <v>110</v>
      </c>
      <c r="M819" s="28"/>
      <c r="N819" s="28"/>
      <c r="O819" s="39"/>
      <c r="P819" s="39"/>
      <c r="Q819" s="40"/>
      <c r="R819" s="246" t="s">
        <v>60</v>
      </c>
      <c r="S819" s="246"/>
      <c r="T819" s="253" t="s">
        <v>61</v>
      </c>
      <c r="U819" s="74"/>
      <c r="V819" s="253"/>
      <c r="W819" s="253"/>
      <c r="X819" s="253"/>
      <c r="Y819" s="48"/>
      <c r="Z819" s="17"/>
    </row>
    <row r="820" spans="2:26" ht="12" customHeight="1" x14ac:dyDescent="0.2">
      <c r="B820" s="18"/>
      <c r="C820" s="1"/>
      <c r="D820" s="38" t="s">
        <v>62</v>
      </c>
      <c r="E820" s="32" t="s">
        <v>63</v>
      </c>
      <c r="F820" s="38"/>
      <c r="G820" s="42" t="s">
        <v>17</v>
      </c>
      <c r="H820" s="42" t="s">
        <v>18</v>
      </c>
      <c r="I820" s="42" t="s">
        <v>19</v>
      </c>
      <c r="J820" s="42" t="s">
        <v>64</v>
      </c>
      <c r="K820" s="42"/>
      <c r="L820" s="42" t="s">
        <v>17</v>
      </c>
      <c r="M820" s="42" t="s">
        <v>18</v>
      </c>
      <c r="N820" s="42" t="s">
        <v>19</v>
      </c>
      <c r="O820" s="42" t="s">
        <v>64</v>
      </c>
      <c r="P820" s="42"/>
      <c r="Q820" s="42"/>
      <c r="R820" s="244" t="s">
        <v>69</v>
      </c>
      <c r="S820" s="244" t="s">
        <v>70</v>
      </c>
      <c r="T820" s="248" t="s">
        <v>103</v>
      </c>
      <c r="U820" s="68"/>
      <c r="V820" s="248"/>
      <c r="W820" s="248"/>
      <c r="X820" s="248"/>
      <c r="Y820" s="3"/>
      <c r="Z820" s="22"/>
    </row>
    <row r="821" spans="2:26" ht="12" customHeight="1" x14ac:dyDescent="0.2">
      <c r="B821" s="18"/>
      <c r="C821" s="1">
        <v>1</v>
      </c>
      <c r="D821" s="170" t="str">
        <f>+D699</f>
        <v>A</v>
      </c>
      <c r="E821" s="171" t="str">
        <f>+E699</f>
        <v>VO5002</v>
      </c>
      <c r="F821" s="43"/>
      <c r="G821" s="171">
        <f>+G699</f>
        <v>1</v>
      </c>
      <c r="H821" s="171">
        <f t="shared" ref="H821:I821" si="1683">+H699</f>
        <v>0</v>
      </c>
      <c r="I821" s="171">
        <f t="shared" si="1683"/>
        <v>0</v>
      </c>
      <c r="J821" s="62">
        <f>SUM(G821:I821)</f>
        <v>1</v>
      </c>
      <c r="K821" s="42"/>
      <c r="L821" s="171">
        <f>+L699</f>
        <v>0</v>
      </c>
      <c r="M821" s="171">
        <f t="shared" ref="M821:N821" si="1684">+M699</f>
        <v>0</v>
      </c>
      <c r="N821" s="171">
        <f t="shared" si="1684"/>
        <v>0</v>
      </c>
      <c r="O821" s="62">
        <f>SUM(L821:N821)</f>
        <v>0</v>
      </c>
      <c r="P821" s="42"/>
      <c r="Q821" s="172" t="str">
        <f>+Q699</f>
        <v>ja</v>
      </c>
      <c r="R821" s="249">
        <f>IF(Q821="nee",0,(J821-O821)*(tab!$C$20*tab!$C$8+tab!$D$24))</f>
        <v>3935.6548849999999</v>
      </c>
      <c r="S821" s="249">
        <f>IF(AND(J821=0,O821=0),0,(G821-L821)*tab!$E$32+(H821-M821)*tab!$F$32+(I821-N821)*tab!$G$32)</f>
        <v>8852.670822</v>
      </c>
      <c r="T821" s="249">
        <f t="shared" ref="T821:T822" si="1685">IF(SUM(R821:S821)&lt;0,0,SUM(R821:S821))</f>
        <v>12788.325707</v>
      </c>
      <c r="U821" s="172" t="str">
        <f>+U699</f>
        <v>ja</v>
      </c>
      <c r="V821" s="249">
        <f>IF(U821="nee",0,(J821-O821)*(tab!$C$46))</f>
        <v>1177.4100000000001</v>
      </c>
      <c r="W821" s="249">
        <f>IF(AND(J821=0,O821=0),0,(G821-L821)*tab!$G$46+(H821-M821)*tab!$H$46+(I821-N821)*tab!$I$46)</f>
        <v>575.27</v>
      </c>
      <c r="X821" s="249">
        <f>IF(SUM(V821:W821)&lt;0,0,SUM(V821:W821))</f>
        <v>1752.68</v>
      </c>
      <c r="Y821" s="3"/>
      <c r="Z821" s="22"/>
    </row>
    <row r="822" spans="2:26" ht="12" customHeight="1" x14ac:dyDescent="0.2">
      <c r="B822" s="18"/>
      <c r="C822" s="1">
        <v>2</v>
      </c>
      <c r="D822" s="170" t="str">
        <f t="shared" ref="D822:E822" si="1686">+D700</f>
        <v xml:space="preserve">B </v>
      </c>
      <c r="E822" s="171" t="str">
        <f t="shared" si="1686"/>
        <v>VO5301</v>
      </c>
      <c r="F822" s="43"/>
      <c r="G822" s="171">
        <f t="shared" ref="G822:I822" si="1687">+G700</f>
        <v>12</v>
      </c>
      <c r="H822" s="171">
        <f t="shared" si="1687"/>
        <v>0</v>
      </c>
      <c r="I822" s="171">
        <f t="shared" si="1687"/>
        <v>0</v>
      </c>
      <c r="J822" s="62">
        <f t="shared" ref="J822:J832" si="1688">SUM(G822:I822)</f>
        <v>12</v>
      </c>
      <c r="K822" s="42"/>
      <c r="L822" s="171">
        <f t="shared" ref="L822:N822" si="1689">+L700</f>
        <v>4</v>
      </c>
      <c r="M822" s="171">
        <f t="shared" si="1689"/>
        <v>0</v>
      </c>
      <c r="N822" s="171">
        <f t="shared" si="1689"/>
        <v>0</v>
      </c>
      <c r="O822" s="62">
        <f t="shared" ref="O822:O850" si="1690">SUM(L822:N822)</f>
        <v>4</v>
      </c>
      <c r="P822" s="42"/>
      <c r="Q822" s="172" t="str">
        <f t="shared" ref="Q822:Q850" si="1691">+Q700</f>
        <v>ja</v>
      </c>
      <c r="R822" s="249">
        <f>IF(Q822="nee",0,(J822-O822)*(tab!$C$20*tab!$C$8+tab!$D$24))</f>
        <v>31485.239079999999</v>
      </c>
      <c r="S822" s="249">
        <f>IF(AND(J822=0,O822=0),0,(G822-L822)*tab!$E$32+(H822-M822)*tab!$F$32+(I822-N822)*tab!$G$32)</f>
        <v>70821.366576</v>
      </c>
      <c r="T822" s="249">
        <f t="shared" si="1685"/>
        <v>102306.605656</v>
      </c>
      <c r="U822" s="172" t="str">
        <f t="shared" ref="U822:U850" si="1692">+U700</f>
        <v>ja</v>
      </c>
      <c r="V822" s="249">
        <f>IF(U822="nee",0,(J822-O822)*(tab!$C$46))</f>
        <v>9419.2800000000007</v>
      </c>
      <c r="W822" s="249">
        <f>IF(AND(J822=0,O822=0),0,(G822-L822)*tab!$G$46+(H822-M822)*tab!$H$46+(I822-N822)*tab!$I$46)</f>
        <v>4602.16</v>
      </c>
      <c r="X822" s="249">
        <f t="shared" ref="X822:X850" si="1693">IF(SUM(V822:W822)&lt;0,0,SUM(V822:W822))</f>
        <v>14021.44</v>
      </c>
      <c r="Y822" s="3"/>
      <c r="Z822" s="22"/>
    </row>
    <row r="823" spans="2:26" ht="12" customHeight="1" x14ac:dyDescent="0.2">
      <c r="B823" s="18"/>
      <c r="C823" s="1">
        <v>3</v>
      </c>
      <c r="D823" s="170" t="str">
        <f t="shared" ref="D823:E823" si="1694">+D701</f>
        <v>C</v>
      </c>
      <c r="E823" s="171" t="str">
        <f t="shared" si="1694"/>
        <v>VO5302</v>
      </c>
      <c r="F823" s="43"/>
      <c r="G823" s="171">
        <f t="shared" ref="G823:I823" si="1695">+G701</f>
        <v>29</v>
      </c>
      <c r="H823" s="171">
        <f t="shared" si="1695"/>
        <v>0</v>
      </c>
      <c r="I823" s="171">
        <f t="shared" si="1695"/>
        <v>0</v>
      </c>
      <c r="J823" s="62">
        <f t="shared" si="1688"/>
        <v>29</v>
      </c>
      <c r="K823" s="42"/>
      <c r="L823" s="171">
        <f t="shared" ref="L823:N823" si="1696">+L701</f>
        <v>26</v>
      </c>
      <c r="M823" s="171">
        <f t="shared" si="1696"/>
        <v>0</v>
      </c>
      <c r="N823" s="171">
        <f t="shared" si="1696"/>
        <v>0</v>
      </c>
      <c r="O823" s="62">
        <f t="shared" si="1690"/>
        <v>26</v>
      </c>
      <c r="P823" s="42"/>
      <c r="Q823" s="172" t="str">
        <f t="shared" si="1691"/>
        <v>ja</v>
      </c>
      <c r="R823" s="249">
        <f>IF(Q823="nee",0,(J823-O823)*(tab!$C$20*tab!$C$8+tab!$D$24))</f>
        <v>11806.964655</v>
      </c>
      <c r="S823" s="249">
        <f>IF(AND(J823=0,O823=0),0,(G823-L823)*tab!$E$32+(H823-M823)*tab!$F$32+(I823-N823)*tab!$G$32)</f>
        <v>26558.012466</v>
      </c>
      <c r="T823" s="249">
        <f>IF(SUM(R823:S823)&lt;0,0,SUM(R823:S823))</f>
        <v>38364.977121000004</v>
      </c>
      <c r="U823" s="172" t="str">
        <f t="shared" si="1692"/>
        <v>ja</v>
      </c>
      <c r="V823" s="249">
        <f>IF(U823="nee",0,(J823-O823)*(tab!$C$46))</f>
        <v>3532.2300000000005</v>
      </c>
      <c r="W823" s="249">
        <f>IF(AND(J823=0,O823=0),0,(G823-L823)*tab!$G$46+(H823-M823)*tab!$H$46+(I823-N823)*tab!$I$46)</f>
        <v>1725.81</v>
      </c>
      <c r="X823" s="249">
        <f t="shared" si="1693"/>
        <v>5258.0400000000009</v>
      </c>
      <c r="Y823" s="3"/>
      <c r="Z823" s="22"/>
    </row>
    <row r="824" spans="2:26" ht="12" customHeight="1" x14ac:dyDescent="0.2">
      <c r="B824" s="18"/>
      <c r="C824" s="1">
        <v>4</v>
      </c>
      <c r="D824" s="170" t="str">
        <f t="shared" ref="D824:E824" si="1697">+D702</f>
        <v>D</v>
      </c>
      <c r="E824" s="171" t="str">
        <f t="shared" si="1697"/>
        <v>VO5303</v>
      </c>
      <c r="F824" s="43"/>
      <c r="G824" s="171">
        <f t="shared" ref="G824:I824" si="1698">+G702</f>
        <v>1</v>
      </c>
      <c r="H824" s="171">
        <f t="shared" si="1698"/>
        <v>0</v>
      </c>
      <c r="I824" s="171">
        <f t="shared" si="1698"/>
        <v>0</v>
      </c>
      <c r="J824" s="62">
        <f t="shared" si="1688"/>
        <v>1</v>
      </c>
      <c r="K824" s="42"/>
      <c r="L824" s="171">
        <f t="shared" ref="L824:N824" si="1699">+L702</f>
        <v>0</v>
      </c>
      <c r="M824" s="171">
        <f t="shared" si="1699"/>
        <v>0</v>
      </c>
      <c r="N824" s="171">
        <f t="shared" si="1699"/>
        <v>0</v>
      </c>
      <c r="O824" s="62">
        <f t="shared" si="1690"/>
        <v>0</v>
      </c>
      <c r="P824" s="42"/>
      <c r="Q824" s="172" t="str">
        <f t="shared" si="1691"/>
        <v>ja</v>
      </c>
      <c r="R824" s="249">
        <f>IF(Q824="nee",0,(J824-O824)*(tab!$C$20*tab!$C$8+tab!$D$24))</f>
        <v>3935.6548849999999</v>
      </c>
      <c r="S824" s="249">
        <f>IF(AND(J824=0,O824=0),0,(G824-L824)*tab!$E$32+(H824-M824)*tab!$F$32+(I824-N824)*tab!$G$32)</f>
        <v>8852.670822</v>
      </c>
      <c r="T824" s="249">
        <f t="shared" ref="T824:T850" si="1700">IF(SUM(R824:S824)&lt;0,0,SUM(R824:S824))</f>
        <v>12788.325707</v>
      </c>
      <c r="U824" s="172" t="str">
        <f t="shared" si="1692"/>
        <v>ja</v>
      </c>
      <c r="V824" s="249">
        <f>IF(U824="nee",0,(J824-O824)*(tab!$C$46))</f>
        <v>1177.4100000000001</v>
      </c>
      <c r="W824" s="249">
        <f>IF(AND(J824=0,O824=0),0,(G824-L824)*tab!$G$46+(H824-M824)*tab!$H$46+(I824-N824)*tab!$I$46)</f>
        <v>575.27</v>
      </c>
      <c r="X824" s="249">
        <f t="shared" si="1693"/>
        <v>1752.68</v>
      </c>
      <c r="Y824" s="3"/>
      <c r="Z824" s="22"/>
    </row>
    <row r="825" spans="2:26" ht="12" customHeight="1" x14ac:dyDescent="0.2">
      <c r="B825" s="18"/>
      <c r="C825" s="1">
        <v>5</v>
      </c>
      <c r="D825" s="170" t="str">
        <f t="shared" ref="D825:E825" si="1701">+D703</f>
        <v>E</v>
      </c>
      <c r="E825" s="171" t="str">
        <f t="shared" si="1701"/>
        <v>VO5305</v>
      </c>
      <c r="F825" s="43"/>
      <c r="G825" s="171">
        <f t="shared" ref="G825:I825" si="1702">+G703</f>
        <v>0</v>
      </c>
      <c r="H825" s="171">
        <f t="shared" si="1702"/>
        <v>0</v>
      </c>
      <c r="I825" s="171">
        <f t="shared" si="1702"/>
        <v>0</v>
      </c>
      <c r="J825" s="62">
        <f t="shared" si="1688"/>
        <v>0</v>
      </c>
      <c r="K825" s="42"/>
      <c r="L825" s="171">
        <f t="shared" ref="L825:N825" si="1703">+L703</f>
        <v>0</v>
      </c>
      <c r="M825" s="171">
        <f t="shared" si="1703"/>
        <v>0</v>
      </c>
      <c r="N825" s="171">
        <f t="shared" si="1703"/>
        <v>0</v>
      </c>
      <c r="O825" s="62">
        <f t="shared" si="1690"/>
        <v>0</v>
      </c>
      <c r="P825" s="42"/>
      <c r="Q825" s="172" t="str">
        <f t="shared" si="1691"/>
        <v>ja</v>
      </c>
      <c r="R825" s="249">
        <f>IF(Q825="nee",0,(J825-O825)*(tab!$C$20*tab!$C$8+tab!$D$24))</f>
        <v>0</v>
      </c>
      <c r="S825" s="249">
        <f>IF(AND(J825=0,O825=0),0,(G825-L825)*tab!$E$32+(H825-M825)*tab!$F$32+(I825-N825)*tab!$G$32)</f>
        <v>0</v>
      </c>
      <c r="T825" s="249">
        <f t="shared" si="1700"/>
        <v>0</v>
      </c>
      <c r="U825" s="172" t="str">
        <f t="shared" si="1692"/>
        <v>ja</v>
      </c>
      <c r="V825" s="249">
        <f>IF(U825="nee",0,(J825-O825)*(tab!$C$46))</f>
        <v>0</v>
      </c>
      <c r="W825" s="249">
        <f>IF(AND(J825=0,O825=0),0,(G825-L825)*tab!$G$46+(H825-M825)*tab!$H$46+(I825-N825)*tab!$I$46)</f>
        <v>0</v>
      </c>
      <c r="X825" s="249">
        <f t="shared" si="1693"/>
        <v>0</v>
      </c>
      <c r="Y825" s="3"/>
      <c r="Z825" s="22"/>
    </row>
    <row r="826" spans="2:26" ht="12" customHeight="1" x14ac:dyDescent="0.2">
      <c r="B826" s="18"/>
      <c r="C826" s="1">
        <v>6</v>
      </c>
      <c r="D826" s="170" t="str">
        <f t="shared" ref="D826:E826" si="1704">+D704</f>
        <v>F</v>
      </c>
      <c r="E826" s="171" t="str">
        <f t="shared" si="1704"/>
        <v>VO5307</v>
      </c>
      <c r="F826" s="43"/>
      <c r="G826" s="171">
        <f t="shared" ref="G826:I826" si="1705">+G704</f>
        <v>1</v>
      </c>
      <c r="H826" s="171">
        <f t="shared" si="1705"/>
        <v>0</v>
      </c>
      <c r="I826" s="171">
        <f t="shared" si="1705"/>
        <v>0</v>
      </c>
      <c r="J826" s="62">
        <f t="shared" si="1688"/>
        <v>1</v>
      </c>
      <c r="K826" s="42"/>
      <c r="L826" s="171">
        <f t="shared" ref="L826:N826" si="1706">+L704</f>
        <v>0</v>
      </c>
      <c r="M826" s="171">
        <f t="shared" si="1706"/>
        <v>0</v>
      </c>
      <c r="N826" s="171">
        <f t="shared" si="1706"/>
        <v>0</v>
      </c>
      <c r="O826" s="62">
        <f t="shared" si="1690"/>
        <v>0</v>
      </c>
      <c r="P826" s="42"/>
      <c r="Q826" s="172" t="str">
        <f t="shared" si="1691"/>
        <v>ja</v>
      </c>
      <c r="R826" s="249">
        <f>IF(Q826="nee",0,(J826-O826)*(tab!$C$20*tab!$C$8+tab!$D$24))</f>
        <v>3935.6548849999999</v>
      </c>
      <c r="S826" s="249">
        <f>IF(AND(J826=0,O826=0),0,(G826-L826)*tab!$E$32+(H826-M826)*tab!$F$32+(I826-N826)*tab!$G$32)</f>
        <v>8852.670822</v>
      </c>
      <c r="T826" s="249">
        <f t="shared" si="1700"/>
        <v>12788.325707</v>
      </c>
      <c r="U826" s="172" t="str">
        <f t="shared" si="1692"/>
        <v>ja</v>
      </c>
      <c r="V826" s="249">
        <f>IF(U826="nee",0,(J826-O826)*(tab!$C$46))</f>
        <v>1177.4100000000001</v>
      </c>
      <c r="W826" s="249">
        <f>IF(AND(J826=0,O826=0),0,(G826-L826)*tab!$G$46+(H826-M826)*tab!$H$46+(I826-N826)*tab!$I$46)</f>
        <v>575.27</v>
      </c>
      <c r="X826" s="249">
        <f t="shared" si="1693"/>
        <v>1752.68</v>
      </c>
      <c r="Y826" s="3"/>
      <c r="Z826" s="22"/>
    </row>
    <row r="827" spans="2:26" ht="12" customHeight="1" x14ac:dyDescent="0.2">
      <c r="B827" s="18"/>
      <c r="C827" s="1">
        <v>7</v>
      </c>
      <c r="D827" s="170" t="str">
        <f t="shared" ref="D827:E827" si="1707">+D705</f>
        <v xml:space="preserve">G </v>
      </c>
      <c r="E827" s="171" t="str">
        <f t="shared" si="1707"/>
        <v>VO5502</v>
      </c>
      <c r="F827" s="43"/>
      <c r="G827" s="171">
        <f t="shared" ref="G827:I827" si="1708">+G705</f>
        <v>1</v>
      </c>
      <c r="H827" s="171">
        <f t="shared" si="1708"/>
        <v>0</v>
      </c>
      <c r="I827" s="171">
        <f t="shared" si="1708"/>
        <v>0</v>
      </c>
      <c r="J827" s="62">
        <f t="shared" si="1688"/>
        <v>1</v>
      </c>
      <c r="K827" s="42"/>
      <c r="L827" s="171">
        <f t="shared" ref="L827:N827" si="1709">+L705</f>
        <v>1</v>
      </c>
      <c r="M827" s="171">
        <f t="shared" si="1709"/>
        <v>0</v>
      </c>
      <c r="N827" s="171">
        <f t="shared" si="1709"/>
        <v>0</v>
      </c>
      <c r="O827" s="62">
        <f t="shared" si="1690"/>
        <v>1</v>
      </c>
      <c r="P827" s="42"/>
      <c r="Q827" s="172" t="str">
        <f t="shared" si="1691"/>
        <v>ja</v>
      </c>
      <c r="R827" s="249">
        <f>IF(Q827="nee",0,(J827-O827)*(tab!$C$20*tab!$C$8+tab!$D$24))</f>
        <v>0</v>
      </c>
      <c r="S827" s="249">
        <f>IF(AND(J827=0,O827=0),0,(G827-L827)*tab!$E$32+(H827-M827)*tab!$F$32+(I827-N827)*tab!$G$32)</f>
        <v>0</v>
      </c>
      <c r="T827" s="249">
        <f t="shared" si="1700"/>
        <v>0</v>
      </c>
      <c r="U827" s="172" t="str">
        <f t="shared" si="1692"/>
        <v>ja</v>
      </c>
      <c r="V827" s="249">
        <f>IF(U827="nee",0,(J827-O827)*(tab!$C$46))</f>
        <v>0</v>
      </c>
      <c r="W827" s="249">
        <f>IF(AND(J827=0,O827=0),0,(G827-L827)*tab!$G$46+(H827-M827)*tab!$H$46+(I827-N827)*tab!$I$46)</f>
        <v>0</v>
      </c>
      <c r="X827" s="249">
        <f t="shared" si="1693"/>
        <v>0</v>
      </c>
      <c r="Y827" s="3"/>
      <c r="Z827" s="22"/>
    </row>
    <row r="828" spans="2:26" ht="12" customHeight="1" x14ac:dyDescent="0.2">
      <c r="B828" s="18"/>
      <c r="C828" s="1">
        <v>8</v>
      </c>
      <c r="D828" s="170" t="str">
        <f t="shared" ref="D828:E828" si="1710">+D706</f>
        <v xml:space="preserve">H </v>
      </c>
      <c r="E828" s="171" t="str">
        <f t="shared" si="1710"/>
        <v>VO5507</v>
      </c>
      <c r="F828" s="43"/>
      <c r="G828" s="171">
        <f t="shared" ref="G828:I828" si="1711">+G706</f>
        <v>0</v>
      </c>
      <c r="H828" s="171">
        <f t="shared" si="1711"/>
        <v>0</v>
      </c>
      <c r="I828" s="171">
        <f t="shared" si="1711"/>
        <v>0</v>
      </c>
      <c r="J828" s="62">
        <f t="shared" si="1688"/>
        <v>0</v>
      </c>
      <c r="K828" s="42"/>
      <c r="L828" s="171">
        <f t="shared" ref="L828:N828" si="1712">+L706</f>
        <v>1</v>
      </c>
      <c r="M828" s="171">
        <f t="shared" si="1712"/>
        <v>0</v>
      </c>
      <c r="N828" s="171">
        <f t="shared" si="1712"/>
        <v>0</v>
      </c>
      <c r="O828" s="62">
        <f t="shared" si="1690"/>
        <v>1</v>
      </c>
      <c r="P828" s="42"/>
      <c r="Q828" s="172" t="str">
        <f t="shared" si="1691"/>
        <v>ja</v>
      </c>
      <c r="R828" s="249">
        <f>IF(Q828="nee",0,(J828-O828)*(tab!$C$20*tab!$C$8+tab!$D$24))</f>
        <v>-3935.6548849999999</v>
      </c>
      <c r="S828" s="249">
        <f>IF(AND(J828=0,O828=0),0,(G828-L828)*tab!$E$32+(H828-M828)*tab!$F$32+(I828-N828)*tab!$G$32)</f>
        <v>-8852.670822</v>
      </c>
      <c r="T828" s="249">
        <f t="shared" si="1700"/>
        <v>0</v>
      </c>
      <c r="U828" s="172" t="str">
        <f t="shared" si="1692"/>
        <v>ja</v>
      </c>
      <c r="V828" s="249">
        <f>IF(U828="nee",0,(J828-O828)*(tab!$C$46))</f>
        <v>-1177.4100000000001</v>
      </c>
      <c r="W828" s="249">
        <f>IF(AND(J828=0,O828=0),0,(G828-L828)*tab!$G$46+(H828-M828)*tab!$H$46+(I828-N828)*tab!$I$46)</f>
        <v>-575.27</v>
      </c>
      <c r="X828" s="249">
        <f t="shared" si="1693"/>
        <v>0</v>
      </c>
      <c r="Y828" s="3"/>
      <c r="Z828" s="22"/>
    </row>
    <row r="829" spans="2:26" ht="12" customHeight="1" x14ac:dyDescent="0.2">
      <c r="B829" s="18"/>
      <c r="C829" s="1">
        <v>9</v>
      </c>
      <c r="D829" s="170" t="str">
        <f t="shared" ref="D829:E829" si="1713">+D707</f>
        <v>I</v>
      </c>
      <c r="E829" s="171" t="str">
        <f t="shared" si="1713"/>
        <v>VO5705</v>
      </c>
      <c r="F829" s="43"/>
      <c r="G829" s="171">
        <f t="shared" ref="G829:I829" si="1714">+G707</f>
        <v>0</v>
      </c>
      <c r="H829" s="171">
        <f t="shared" si="1714"/>
        <v>0</v>
      </c>
      <c r="I829" s="171">
        <f t="shared" si="1714"/>
        <v>0</v>
      </c>
      <c r="J829" s="62">
        <f t="shared" si="1688"/>
        <v>0</v>
      </c>
      <c r="K829" s="42"/>
      <c r="L829" s="171">
        <f t="shared" ref="L829:N829" si="1715">+L707</f>
        <v>0</v>
      </c>
      <c r="M829" s="171">
        <f t="shared" si="1715"/>
        <v>0</v>
      </c>
      <c r="N829" s="171">
        <f t="shared" si="1715"/>
        <v>0</v>
      </c>
      <c r="O829" s="62">
        <f t="shared" si="1690"/>
        <v>0</v>
      </c>
      <c r="P829" s="42"/>
      <c r="Q829" s="172" t="str">
        <f t="shared" si="1691"/>
        <v>ja</v>
      </c>
      <c r="R829" s="249">
        <f>IF(Q829="nee",0,(J829-O829)*(tab!$C$20*tab!$C$8+tab!$D$24))</f>
        <v>0</v>
      </c>
      <c r="S829" s="249">
        <f>IF(AND(J829=0,O829=0),0,(G829-L829)*tab!$E$32+(H829-M829)*tab!$F$32+(I829-N829)*tab!$G$32)</f>
        <v>0</v>
      </c>
      <c r="T829" s="249">
        <f t="shared" si="1700"/>
        <v>0</v>
      </c>
      <c r="U829" s="172" t="str">
        <f t="shared" si="1692"/>
        <v>ja</v>
      </c>
      <c r="V829" s="249">
        <f>IF(U829="nee",0,(J829-O829)*(tab!$C$46))</f>
        <v>0</v>
      </c>
      <c r="W829" s="249">
        <f>IF(AND(J829=0,O829=0),0,(G829-L829)*tab!$G$46+(H829-M829)*tab!$H$46+(I829-N829)*tab!$I$46)</f>
        <v>0</v>
      </c>
      <c r="X829" s="249">
        <f t="shared" si="1693"/>
        <v>0</v>
      </c>
      <c r="Y829" s="3"/>
      <c r="Z829" s="22"/>
    </row>
    <row r="830" spans="2:26" ht="12" customHeight="1" x14ac:dyDescent="0.2">
      <c r="B830" s="18"/>
      <c r="C830" s="1">
        <v>10</v>
      </c>
      <c r="D830" s="170">
        <f t="shared" ref="D830:E830" si="1716">+D708</f>
        <v>0</v>
      </c>
      <c r="E830" s="171">
        <f t="shared" si="1716"/>
        <v>0</v>
      </c>
      <c r="F830" s="43"/>
      <c r="G830" s="171">
        <f t="shared" ref="G830:I830" si="1717">+G708</f>
        <v>0</v>
      </c>
      <c r="H830" s="171">
        <f t="shared" si="1717"/>
        <v>0</v>
      </c>
      <c r="I830" s="171">
        <f t="shared" si="1717"/>
        <v>0</v>
      </c>
      <c r="J830" s="62">
        <f t="shared" si="1688"/>
        <v>0</v>
      </c>
      <c r="K830" s="42"/>
      <c r="L830" s="171">
        <f t="shared" ref="L830:N830" si="1718">+L708</f>
        <v>0</v>
      </c>
      <c r="M830" s="171">
        <f t="shared" si="1718"/>
        <v>0</v>
      </c>
      <c r="N830" s="171">
        <f t="shared" si="1718"/>
        <v>0</v>
      </c>
      <c r="O830" s="62">
        <f t="shared" si="1690"/>
        <v>0</v>
      </c>
      <c r="P830" s="42"/>
      <c r="Q830" s="172" t="str">
        <f t="shared" si="1691"/>
        <v>ja</v>
      </c>
      <c r="R830" s="249">
        <f>IF(Q830="nee",0,(J830-O830)*(tab!$C$20*tab!$C$8+tab!$D$24))</f>
        <v>0</v>
      </c>
      <c r="S830" s="249">
        <f>IF(AND(J830=0,O830=0),0,(G830-L830)*tab!$E$32+(H830-M830)*tab!$F$32+(I830-N830)*tab!$G$32)</f>
        <v>0</v>
      </c>
      <c r="T830" s="249">
        <f t="shared" si="1700"/>
        <v>0</v>
      </c>
      <c r="U830" s="172" t="str">
        <f t="shared" si="1692"/>
        <v>ja</v>
      </c>
      <c r="V830" s="249">
        <f>IF(U830="nee",0,(J830-O830)*(tab!$C$46))</f>
        <v>0</v>
      </c>
      <c r="W830" s="249">
        <f>IF(AND(J830=0,O830=0),0,(G830-L830)*tab!$G$46+(H830-M830)*tab!$H$46+(I830-N830)*tab!$I$46)</f>
        <v>0</v>
      </c>
      <c r="X830" s="249">
        <f t="shared" si="1693"/>
        <v>0</v>
      </c>
      <c r="Y830" s="3"/>
      <c r="Z830" s="22"/>
    </row>
    <row r="831" spans="2:26" ht="12" customHeight="1" x14ac:dyDescent="0.2">
      <c r="B831" s="18"/>
      <c r="C831" s="1">
        <v>11</v>
      </c>
      <c r="D831" s="170">
        <f t="shared" ref="D831:E831" si="1719">+D709</f>
        <v>0</v>
      </c>
      <c r="E831" s="171">
        <f t="shared" si="1719"/>
        <v>0</v>
      </c>
      <c r="F831" s="43"/>
      <c r="G831" s="171">
        <f t="shared" ref="G831:I831" si="1720">+G709</f>
        <v>0</v>
      </c>
      <c r="H831" s="171">
        <f t="shared" si="1720"/>
        <v>0</v>
      </c>
      <c r="I831" s="171">
        <f t="shared" si="1720"/>
        <v>0</v>
      </c>
      <c r="J831" s="62">
        <f t="shared" si="1688"/>
        <v>0</v>
      </c>
      <c r="K831" s="42"/>
      <c r="L831" s="171">
        <f t="shared" ref="L831:N831" si="1721">+L709</f>
        <v>0</v>
      </c>
      <c r="M831" s="171">
        <f t="shared" si="1721"/>
        <v>0</v>
      </c>
      <c r="N831" s="171">
        <f t="shared" si="1721"/>
        <v>0</v>
      </c>
      <c r="O831" s="62">
        <f t="shared" si="1690"/>
        <v>0</v>
      </c>
      <c r="P831" s="42"/>
      <c r="Q831" s="172" t="str">
        <f t="shared" si="1691"/>
        <v>ja</v>
      </c>
      <c r="R831" s="249">
        <f>IF(Q831="nee",0,(J831-O831)*(tab!$C$20*tab!$C$8+tab!$D$24))</f>
        <v>0</v>
      </c>
      <c r="S831" s="249">
        <f>IF(AND(J831=0,O831=0),0,(G831-L831)*tab!$E$32+(H831-M831)*tab!$F$32+(I831-N831)*tab!$G$32)</f>
        <v>0</v>
      </c>
      <c r="T831" s="249">
        <f t="shared" si="1700"/>
        <v>0</v>
      </c>
      <c r="U831" s="172" t="str">
        <f t="shared" si="1692"/>
        <v>ja</v>
      </c>
      <c r="V831" s="249">
        <f>IF(U831="nee",0,(J831-O831)*(tab!$C$46))</f>
        <v>0</v>
      </c>
      <c r="W831" s="249">
        <f>IF(AND(J831=0,O831=0),0,(G831-L831)*tab!$G$46+(H831-M831)*tab!$H$46+(I831-N831)*tab!$I$46)</f>
        <v>0</v>
      </c>
      <c r="X831" s="249">
        <f t="shared" si="1693"/>
        <v>0</v>
      </c>
      <c r="Y831" s="3"/>
      <c r="Z831" s="22"/>
    </row>
    <row r="832" spans="2:26" ht="12" customHeight="1" x14ac:dyDescent="0.2">
      <c r="B832" s="18"/>
      <c r="C832" s="1">
        <v>12</v>
      </c>
      <c r="D832" s="170">
        <f t="shared" ref="D832:E832" si="1722">+D710</f>
        <v>0</v>
      </c>
      <c r="E832" s="171">
        <f t="shared" si="1722"/>
        <v>0</v>
      </c>
      <c r="F832" s="43"/>
      <c r="G832" s="171">
        <f t="shared" ref="G832:I832" si="1723">+G710</f>
        <v>0</v>
      </c>
      <c r="H832" s="171">
        <f t="shared" si="1723"/>
        <v>0</v>
      </c>
      <c r="I832" s="171">
        <f t="shared" si="1723"/>
        <v>0</v>
      </c>
      <c r="J832" s="62">
        <f t="shared" si="1688"/>
        <v>0</v>
      </c>
      <c r="K832" s="42"/>
      <c r="L832" s="171">
        <f t="shared" ref="L832:N832" si="1724">+L710</f>
        <v>0</v>
      </c>
      <c r="M832" s="171">
        <f t="shared" si="1724"/>
        <v>0</v>
      </c>
      <c r="N832" s="171">
        <f t="shared" si="1724"/>
        <v>0</v>
      </c>
      <c r="O832" s="62">
        <f t="shared" si="1690"/>
        <v>0</v>
      </c>
      <c r="P832" s="42"/>
      <c r="Q832" s="172" t="str">
        <f t="shared" si="1691"/>
        <v>ja</v>
      </c>
      <c r="R832" s="249">
        <f>IF(Q832="nee",0,(J832-O832)*(tab!$C$20*tab!$C$8+tab!$D$24))</f>
        <v>0</v>
      </c>
      <c r="S832" s="249">
        <f>IF(AND(J832=0,O832=0),0,(G832-L832)*tab!$E$32+(H832-M832)*tab!$F$32+(I832-N832)*tab!$G$32)</f>
        <v>0</v>
      </c>
      <c r="T832" s="249">
        <f t="shared" si="1700"/>
        <v>0</v>
      </c>
      <c r="U832" s="172" t="str">
        <f t="shared" si="1692"/>
        <v>ja</v>
      </c>
      <c r="V832" s="249">
        <f>IF(U832="nee",0,(J832-O832)*(tab!$C$46))</f>
        <v>0</v>
      </c>
      <c r="W832" s="249">
        <f>IF(AND(J832=0,O832=0),0,(G832-L832)*tab!$G$46+(H832-M832)*tab!$H$46+(I832-N832)*tab!$I$46)</f>
        <v>0</v>
      </c>
      <c r="X832" s="249">
        <f t="shared" si="1693"/>
        <v>0</v>
      </c>
      <c r="Y832" s="3"/>
      <c r="Z832" s="22"/>
    </row>
    <row r="833" spans="2:26" ht="12" customHeight="1" x14ac:dyDescent="0.2">
      <c r="B833" s="18"/>
      <c r="C833" s="1">
        <v>13</v>
      </c>
      <c r="D833" s="170">
        <f t="shared" ref="D833:E833" si="1725">+D711</f>
        <v>0</v>
      </c>
      <c r="E833" s="171">
        <f t="shared" si="1725"/>
        <v>0</v>
      </c>
      <c r="F833" s="43"/>
      <c r="G833" s="171">
        <f t="shared" ref="G833:I833" si="1726">+G711</f>
        <v>0</v>
      </c>
      <c r="H833" s="171">
        <f t="shared" si="1726"/>
        <v>0</v>
      </c>
      <c r="I833" s="171">
        <f t="shared" si="1726"/>
        <v>0</v>
      </c>
      <c r="J833" s="62">
        <f t="shared" ref="J833:J850" si="1727">SUM(G833:I833)</f>
        <v>0</v>
      </c>
      <c r="K833" s="42"/>
      <c r="L833" s="171">
        <f t="shared" ref="L833:N833" si="1728">+L711</f>
        <v>0</v>
      </c>
      <c r="M833" s="171">
        <f t="shared" si="1728"/>
        <v>0</v>
      </c>
      <c r="N833" s="171">
        <f t="shared" si="1728"/>
        <v>0</v>
      </c>
      <c r="O833" s="62">
        <f t="shared" si="1690"/>
        <v>0</v>
      </c>
      <c r="P833" s="42"/>
      <c r="Q833" s="172" t="str">
        <f t="shared" si="1691"/>
        <v>ja</v>
      </c>
      <c r="R833" s="249">
        <f>IF(Q833="nee",0,(J833-O833)*(tab!$C$20*tab!$C$8+tab!$D$24))</f>
        <v>0</v>
      </c>
      <c r="S833" s="249">
        <f>IF(AND(J833=0,O833=0),0,(G833-L833)*tab!$E$32+(H833-M833)*tab!$F$32+(I833-N833)*tab!$G$32)</f>
        <v>0</v>
      </c>
      <c r="T833" s="249">
        <f t="shared" si="1700"/>
        <v>0</v>
      </c>
      <c r="U833" s="172" t="str">
        <f t="shared" si="1692"/>
        <v>ja</v>
      </c>
      <c r="V833" s="249">
        <f>IF(U833="nee",0,(J833-O833)*(tab!$C$46))</f>
        <v>0</v>
      </c>
      <c r="W833" s="249">
        <f>IF(AND(J833=0,O833=0),0,(G833-L833)*tab!$G$46+(H833-M833)*tab!$H$46+(I833-N833)*tab!$I$46)</f>
        <v>0</v>
      </c>
      <c r="X833" s="249">
        <f t="shared" si="1693"/>
        <v>0</v>
      </c>
      <c r="Y833" s="3"/>
      <c r="Z833" s="22"/>
    </row>
    <row r="834" spans="2:26" ht="12" customHeight="1" x14ac:dyDescent="0.2">
      <c r="B834" s="18"/>
      <c r="C834" s="1">
        <v>14</v>
      </c>
      <c r="D834" s="170">
        <f t="shared" ref="D834:E834" si="1729">+D712</f>
        <v>0</v>
      </c>
      <c r="E834" s="171">
        <f t="shared" si="1729"/>
        <v>0</v>
      </c>
      <c r="F834" s="43"/>
      <c r="G834" s="171">
        <f t="shared" ref="G834:I834" si="1730">+G712</f>
        <v>0</v>
      </c>
      <c r="H834" s="171">
        <f t="shared" si="1730"/>
        <v>0</v>
      </c>
      <c r="I834" s="171">
        <f t="shared" si="1730"/>
        <v>0</v>
      </c>
      <c r="J834" s="62">
        <f t="shared" si="1727"/>
        <v>0</v>
      </c>
      <c r="K834" s="42"/>
      <c r="L834" s="171">
        <f t="shared" ref="L834:N834" si="1731">+L712</f>
        <v>0</v>
      </c>
      <c r="M834" s="171">
        <f t="shared" si="1731"/>
        <v>0</v>
      </c>
      <c r="N834" s="171">
        <f t="shared" si="1731"/>
        <v>0</v>
      </c>
      <c r="O834" s="62">
        <f t="shared" si="1690"/>
        <v>0</v>
      </c>
      <c r="P834" s="42"/>
      <c r="Q834" s="172" t="str">
        <f t="shared" si="1691"/>
        <v>ja</v>
      </c>
      <c r="R834" s="249">
        <f>IF(Q834="nee",0,(J834-O834)*(tab!$C$20*tab!$C$8+tab!$D$24))</f>
        <v>0</v>
      </c>
      <c r="S834" s="249">
        <f>IF(AND(J834=0,O834=0),0,(G834-L834)*tab!$E$32+(H834-M834)*tab!$F$32+(I834-N834)*tab!$G$32)</f>
        <v>0</v>
      </c>
      <c r="T834" s="249">
        <f t="shared" si="1700"/>
        <v>0</v>
      </c>
      <c r="U834" s="172" t="str">
        <f t="shared" si="1692"/>
        <v>ja</v>
      </c>
      <c r="V834" s="249">
        <f>IF(U834="nee",0,(J834-O834)*(tab!$C$46))</f>
        <v>0</v>
      </c>
      <c r="W834" s="249">
        <f>IF(AND(J834=0,O834=0),0,(G834-L834)*tab!$G$46+(H834-M834)*tab!$H$46+(I834-N834)*tab!$I$46)</f>
        <v>0</v>
      </c>
      <c r="X834" s="249">
        <f t="shared" si="1693"/>
        <v>0</v>
      </c>
      <c r="Y834" s="3"/>
      <c r="Z834" s="22"/>
    </row>
    <row r="835" spans="2:26" ht="12" customHeight="1" x14ac:dyDescent="0.2">
      <c r="B835" s="18"/>
      <c r="C835" s="1">
        <v>15</v>
      </c>
      <c r="D835" s="170">
        <f t="shared" ref="D835:E835" si="1732">+D713</f>
        <v>0</v>
      </c>
      <c r="E835" s="171">
        <f t="shared" si="1732"/>
        <v>0</v>
      </c>
      <c r="F835" s="43"/>
      <c r="G835" s="171">
        <f t="shared" ref="G835:I835" si="1733">+G713</f>
        <v>0</v>
      </c>
      <c r="H835" s="171">
        <f t="shared" si="1733"/>
        <v>0</v>
      </c>
      <c r="I835" s="171">
        <f t="shared" si="1733"/>
        <v>0</v>
      </c>
      <c r="J835" s="62">
        <f t="shared" si="1727"/>
        <v>0</v>
      </c>
      <c r="K835" s="42"/>
      <c r="L835" s="171">
        <f t="shared" ref="L835:N835" si="1734">+L713</f>
        <v>0</v>
      </c>
      <c r="M835" s="171">
        <f t="shared" si="1734"/>
        <v>0</v>
      </c>
      <c r="N835" s="171">
        <f t="shared" si="1734"/>
        <v>0</v>
      </c>
      <c r="O835" s="62">
        <f t="shared" si="1690"/>
        <v>0</v>
      </c>
      <c r="P835" s="42"/>
      <c r="Q835" s="172" t="str">
        <f t="shared" si="1691"/>
        <v>ja</v>
      </c>
      <c r="R835" s="249">
        <f>IF(Q835="nee",0,(J835-O835)*(tab!$C$20*tab!$C$8+tab!$D$24))</f>
        <v>0</v>
      </c>
      <c r="S835" s="249">
        <f>IF(AND(J835=0,O835=0),0,(G835-L835)*tab!$E$32+(H835-M835)*tab!$F$32+(I835-N835)*tab!$G$32)</f>
        <v>0</v>
      </c>
      <c r="T835" s="249">
        <f t="shared" si="1700"/>
        <v>0</v>
      </c>
      <c r="U835" s="172" t="str">
        <f t="shared" si="1692"/>
        <v>ja</v>
      </c>
      <c r="V835" s="249">
        <f>IF(U835="nee",0,(J835-O835)*(tab!$C$46))</f>
        <v>0</v>
      </c>
      <c r="W835" s="249">
        <f>IF(AND(J835=0,O835=0),0,(G835-L835)*tab!$G$46+(H835-M835)*tab!$H$46+(I835-N835)*tab!$I$46)</f>
        <v>0</v>
      </c>
      <c r="X835" s="249">
        <f t="shared" si="1693"/>
        <v>0</v>
      </c>
      <c r="Y835" s="3"/>
      <c r="Z835" s="22"/>
    </row>
    <row r="836" spans="2:26" ht="12" customHeight="1" x14ac:dyDescent="0.2">
      <c r="B836" s="18"/>
      <c r="C836" s="1">
        <v>16</v>
      </c>
      <c r="D836" s="170">
        <f t="shared" ref="D836:E836" si="1735">+D714</f>
        <v>0</v>
      </c>
      <c r="E836" s="171">
        <f t="shared" si="1735"/>
        <v>0</v>
      </c>
      <c r="F836" s="43"/>
      <c r="G836" s="171">
        <f t="shared" ref="G836:I836" si="1736">+G714</f>
        <v>0</v>
      </c>
      <c r="H836" s="171">
        <f t="shared" si="1736"/>
        <v>0</v>
      </c>
      <c r="I836" s="171">
        <f t="shared" si="1736"/>
        <v>0</v>
      </c>
      <c r="J836" s="62">
        <f t="shared" si="1727"/>
        <v>0</v>
      </c>
      <c r="K836" s="42"/>
      <c r="L836" s="171">
        <f t="shared" ref="L836:N836" si="1737">+L714</f>
        <v>0</v>
      </c>
      <c r="M836" s="171">
        <f t="shared" si="1737"/>
        <v>0</v>
      </c>
      <c r="N836" s="171">
        <f t="shared" si="1737"/>
        <v>0</v>
      </c>
      <c r="O836" s="62">
        <f t="shared" si="1690"/>
        <v>0</v>
      </c>
      <c r="P836" s="42"/>
      <c r="Q836" s="172" t="str">
        <f t="shared" si="1691"/>
        <v>ja</v>
      </c>
      <c r="R836" s="249">
        <f>IF(Q836="nee",0,(J836-O836)*(tab!$C$20*tab!$C$8+tab!$D$24))</f>
        <v>0</v>
      </c>
      <c r="S836" s="249">
        <f>IF(AND(J836=0,O836=0),0,(G836-L836)*tab!$E$32+(H836-M836)*tab!$F$32+(I836-N836)*tab!$G$32)</f>
        <v>0</v>
      </c>
      <c r="T836" s="249">
        <f t="shared" si="1700"/>
        <v>0</v>
      </c>
      <c r="U836" s="172" t="str">
        <f t="shared" si="1692"/>
        <v>ja</v>
      </c>
      <c r="V836" s="249">
        <f>IF(U836="nee",0,(J836-O836)*(tab!$C$46))</f>
        <v>0</v>
      </c>
      <c r="W836" s="249">
        <f>IF(AND(J836=0,O836=0),0,(G836-L836)*tab!$G$46+(H836-M836)*tab!$H$46+(I836-N836)*tab!$I$46)</f>
        <v>0</v>
      </c>
      <c r="X836" s="249">
        <f t="shared" si="1693"/>
        <v>0</v>
      </c>
      <c r="Y836" s="3"/>
      <c r="Z836" s="22"/>
    </row>
    <row r="837" spans="2:26" ht="12" customHeight="1" x14ac:dyDescent="0.2">
      <c r="B837" s="18"/>
      <c r="C837" s="1">
        <v>17</v>
      </c>
      <c r="D837" s="170">
        <f t="shared" ref="D837:E837" si="1738">+D715</f>
        <v>0</v>
      </c>
      <c r="E837" s="171">
        <f t="shared" si="1738"/>
        <v>0</v>
      </c>
      <c r="F837" s="43"/>
      <c r="G837" s="171">
        <f t="shared" ref="G837:I837" si="1739">+G715</f>
        <v>0</v>
      </c>
      <c r="H837" s="171">
        <f t="shared" si="1739"/>
        <v>0</v>
      </c>
      <c r="I837" s="171">
        <f t="shared" si="1739"/>
        <v>0</v>
      </c>
      <c r="J837" s="62">
        <f t="shared" si="1727"/>
        <v>0</v>
      </c>
      <c r="K837" s="42"/>
      <c r="L837" s="171">
        <f t="shared" ref="L837:N837" si="1740">+L715</f>
        <v>0</v>
      </c>
      <c r="M837" s="171">
        <f t="shared" si="1740"/>
        <v>0</v>
      </c>
      <c r="N837" s="171">
        <f t="shared" si="1740"/>
        <v>0</v>
      </c>
      <c r="O837" s="62">
        <f t="shared" si="1690"/>
        <v>0</v>
      </c>
      <c r="P837" s="42"/>
      <c r="Q837" s="172" t="str">
        <f t="shared" si="1691"/>
        <v>ja</v>
      </c>
      <c r="R837" s="249">
        <f>IF(Q837="nee",0,(J837-O837)*(tab!$C$20*tab!$C$8+tab!$D$24))</f>
        <v>0</v>
      </c>
      <c r="S837" s="249">
        <f>IF(AND(J837=0,O837=0),0,(G837-L837)*tab!$E$32+(H837-M837)*tab!$F$32+(I837-N837)*tab!$G$32)</f>
        <v>0</v>
      </c>
      <c r="T837" s="249">
        <f t="shared" si="1700"/>
        <v>0</v>
      </c>
      <c r="U837" s="172" t="str">
        <f t="shared" si="1692"/>
        <v>ja</v>
      </c>
      <c r="V837" s="249">
        <f>IF(U837="nee",0,(J837-O837)*(tab!$C$46))</f>
        <v>0</v>
      </c>
      <c r="W837" s="249">
        <f>IF(AND(J837=0,O837=0),0,(G837-L837)*tab!$G$46+(H837-M837)*tab!$H$46+(I837-N837)*tab!$I$46)</f>
        <v>0</v>
      </c>
      <c r="X837" s="249">
        <f t="shared" si="1693"/>
        <v>0</v>
      </c>
      <c r="Y837" s="3"/>
      <c r="Z837" s="22"/>
    </row>
    <row r="838" spans="2:26" ht="12" customHeight="1" x14ac:dyDescent="0.2">
      <c r="B838" s="18"/>
      <c r="C838" s="1">
        <v>18</v>
      </c>
      <c r="D838" s="170">
        <f t="shared" ref="D838:E838" si="1741">+D716</f>
        <v>0</v>
      </c>
      <c r="E838" s="171">
        <f t="shared" si="1741"/>
        <v>0</v>
      </c>
      <c r="F838" s="43"/>
      <c r="G838" s="171">
        <f t="shared" ref="G838:I838" si="1742">+G716</f>
        <v>0</v>
      </c>
      <c r="H838" s="171">
        <f t="shared" si="1742"/>
        <v>0</v>
      </c>
      <c r="I838" s="171">
        <f t="shared" si="1742"/>
        <v>0</v>
      </c>
      <c r="J838" s="62">
        <f t="shared" si="1727"/>
        <v>0</v>
      </c>
      <c r="K838" s="42"/>
      <c r="L838" s="171">
        <f t="shared" ref="L838:N838" si="1743">+L716</f>
        <v>0</v>
      </c>
      <c r="M838" s="171">
        <f t="shared" si="1743"/>
        <v>0</v>
      </c>
      <c r="N838" s="171">
        <f t="shared" si="1743"/>
        <v>0</v>
      </c>
      <c r="O838" s="62">
        <f t="shared" si="1690"/>
        <v>0</v>
      </c>
      <c r="P838" s="42"/>
      <c r="Q838" s="172" t="str">
        <f t="shared" si="1691"/>
        <v>ja</v>
      </c>
      <c r="R838" s="249">
        <f>IF(Q838="nee",0,(J838-O838)*(tab!$C$20*tab!$C$8+tab!$D$24))</f>
        <v>0</v>
      </c>
      <c r="S838" s="249">
        <f>IF(AND(J838=0,O838=0),0,(G838-L838)*tab!$E$32+(H838-M838)*tab!$F$32+(I838-N838)*tab!$G$32)</f>
        <v>0</v>
      </c>
      <c r="T838" s="249">
        <f t="shared" si="1700"/>
        <v>0</v>
      </c>
      <c r="U838" s="172" t="str">
        <f t="shared" si="1692"/>
        <v>ja</v>
      </c>
      <c r="V838" s="249">
        <f>IF(U838="nee",0,(J838-O838)*(tab!$C$46))</f>
        <v>0</v>
      </c>
      <c r="W838" s="249">
        <f>IF(AND(J838=0,O838=0),0,(G838-L838)*tab!$G$46+(H838-M838)*tab!$H$46+(I838-N838)*tab!$I$46)</f>
        <v>0</v>
      </c>
      <c r="X838" s="249">
        <f t="shared" si="1693"/>
        <v>0</v>
      </c>
      <c r="Y838" s="3"/>
      <c r="Z838" s="22"/>
    </row>
    <row r="839" spans="2:26" ht="12" customHeight="1" x14ac:dyDescent="0.2">
      <c r="B839" s="18"/>
      <c r="C839" s="1">
        <v>19</v>
      </c>
      <c r="D839" s="170">
        <f t="shared" ref="D839:E839" si="1744">+D717</f>
        <v>0</v>
      </c>
      <c r="E839" s="171">
        <f t="shared" si="1744"/>
        <v>0</v>
      </c>
      <c r="F839" s="43"/>
      <c r="G839" s="171">
        <f t="shared" ref="G839:I839" si="1745">+G717</f>
        <v>0</v>
      </c>
      <c r="H839" s="171">
        <f t="shared" si="1745"/>
        <v>0</v>
      </c>
      <c r="I839" s="171">
        <f t="shared" si="1745"/>
        <v>0</v>
      </c>
      <c r="J839" s="62">
        <f t="shared" si="1727"/>
        <v>0</v>
      </c>
      <c r="K839" s="42"/>
      <c r="L839" s="171">
        <f t="shared" ref="L839:N839" si="1746">+L717</f>
        <v>0</v>
      </c>
      <c r="M839" s="171">
        <f t="shared" si="1746"/>
        <v>0</v>
      </c>
      <c r="N839" s="171">
        <f t="shared" si="1746"/>
        <v>0</v>
      </c>
      <c r="O839" s="62">
        <f t="shared" si="1690"/>
        <v>0</v>
      </c>
      <c r="P839" s="42"/>
      <c r="Q839" s="172" t="str">
        <f t="shared" si="1691"/>
        <v>ja</v>
      </c>
      <c r="R839" s="249">
        <f>IF(Q839="nee",0,(J839-O839)*(tab!$C$20*tab!$C$8+tab!$D$24))</f>
        <v>0</v>
      </c>
      <c r="S839" s="249">
        <f>IF(AND(J839=0,O839=0),0,(G839-L839)*tab!$E$32+(H839-M839)*tab!$F$32+(I839-N839)*tab!$G$32)</f>
        <v>0</v>
      </c>
      <c r="T839" s="249">
        <f t="shared" si="1700"/>
        <v>0</v>
      </c>
      <c r="U839" s="172" t="str">
        <f t="shared" si="1692"/>
        <v>ja</v>
      </c>
      <c r="V839" s="249">
        <f>IF(U839="nee",0,(J839-O839)*(tab!$C$46))</f>
        <v>0</v>
      </c>
      <c r="W839" s="249">
        <f>IF(AND(J839=0,O839=0),0,(G839-L839)*tab!$G$46+(H839-M839)*tab!$H$46+(I839-N839)*tab!$I$46)</f>
        <v>0</v>
      </c>
      <c r="X839" s="249">
        <f t="shared" si="1693"/>
        <v>0</v>
      </c>
      <c r="Y839" s="3"/>
      <c r="Z839" s="22"/>
    </row>
    <row r="840" spans="2:26" ht="12" customHeight="1" x14ac:dyDescent="0.2">
      <c r="B840" s="18"/>
      <c r="C840" s="1">
        <v>20</v>
      </c>
      <c r="D840" s="170">
        <f t="shared" ref="D840:E840" si="1747">+D718</f>
        <v>0</v>
      </c>
      <c r="E840" s="171">
        <f t="shared" si="1747"/>
        <v>0</v>
      </c>
      <c r="F840" s="43"/>
      <c r="G840" s="171">
        <f t="shared" ref="G840:I840" si="1748">+G718</f>
        <v>0</v>
      </c>
      <c r="H840" s="171">
        <f t="shared" si="1748"/>
        <v>0</v>
      </c>
      <c r="I840" s="171">
        <f t="shared" si="1748"/>
        <v>0</v>
      </c>
      <c r="J840" s="62">
        <f t="shared" si="1727"/>
        <v>0</v>
      </c>
      <c r="K840" s="42"/>
      <c r="L840" s="171">
        <f t="shared" ref="L840:N840" si="1749">+L718</f>
        <v>0</v>
      </c>
      <c r="M840" s="171">
        <f t="shared" si="1749"/>
        <v>0</v>
      </c>
      <c r="N840" s="171">
        <f t="shared" si="1749"/>
        <v>0</v>
      </c>
      <c r="O840" s="62">
        <f t="shared" si="1690"/>
        <v>0</v>
      </c>
      <c r="P840" s="42"/>
      <c r="Q840" s="172" t="str">
        <f t="shared" si="1691"/>
        <v>ja</v>
      </c>
      <c r="R840" s="249">
        <f>IF(Q840="nee",0,(J840-O840)*(tab!$C$20*tab!$C$8+tab!$D$24))</f>
        <v>0</v>
      </c>
      <c r="S840" s="249">
        <f>IF(AND(J840=0,O840=0),0,(G840-L840)*tab!$E$32+(H840-M840)*tab!$F$32+(I840-N840)*tab!$G$32)</f>
        <v>0</v>
      </c>
      <c r="T840" s="249">
        <f t="shared" si="1700"/>
        <v>0</v>
      </c>
      <c r="U840" s="172" t="str">
        <f t="shared" si="1692"/>
        <v>ja</v>
      </c>
      <c r="V840" s="249">
        <f>IF(U840="nee",0,(J840-O840)*(tab!$C$46))</f>
        <v>0</v>
      </c>
      <c r="W840" s="249">
        <f>IF(AND(J840=0,O840=0),0,(G840-L840)*tab!$G$46+(H840-M840)*tab!$H$46+(I840-N840)*tab!$I$46)</f>
        <v>0</v>
      </c>
      <c r="X840" s="249">
        <f t="shared" si="1693"/>
        <v>0</v>
      </c>
      <c r="Y840" s="3"/>
      <c r="Z840" s="22"/>
    </row>
    <row r="841" spans="2:26" ht="12" customHeight="1" x14ac:dyDescent="0.2">
      <c r="B841" s="18"/>
      <c r="C841" s="1">
        <v>21</v>
      </c>
      <c r="D841" s="170">
        <f t="shared" ref="D841:E841" si="1750">+D719</f>
        <v>0</v>
      </c>
      <c r="E841" s="171">
        <f t="shared" si="1750"/>
        <v>0</v>
      </c>
      <c r="F841" s="43"/>
      <c r="G841" s="171">
        <f t="shared" ref="G841:I841" si="1751">+G719</f>
        <v>0</v>
      </c>
      <c r="H841" s="171">
        <f t="shared" si="1751"/>
        <v>0</v>
      </c>
      <c r="I841" s="171">
        <f t="shared" si="1751"/>
        <v>0</v>
      </c>
      <c r="J841" s="62">
        <f t="shared" si="1727"/>
        <v>0</v>
      </c>
      <c r="K841" s="42"/>
      <c r="L841" s="171">
        <f t="shared" ref="L841:N841" si="1752">+L719</f>
        <v>0</v>
      </c>
      <c r="M841" s="171">
        <f t="shared" si="1752"/>
        <v>0</v>
      </c>
      <c r="N841" s="171">
        <f t="shared" si="1752"/>
        <v>0</v>
      </c>
      <c r="O841" s="62">
        <f t="shared" si="1690"/>
        <v>0</v>
      </c>
      <c r="P841" s="42"/>
      <c r="Q841" s="172" t="str">
        <f t="shared" si="1691"/>
        <v>ja</v>
      </c>
      <c r="R841" s="249">
        <f>IF(Q841="nee",0,(J841-O841)*(tab!$C$20*tab!$C$8+tab!$D$24))</f>
        <v>0</v>
      </c>
      <c r="S841" s="249">
        <f>IF(AND(J841=0,O841=0),0,(G841-L841)*tab!$E$32+(H841-M841)*tab!$F$32+(I841-N841)*tab!$G$32)</f>
        <v>0</v>
      </c>
      <c r="T841" s="249">
        <f t="shared" si="1700"/>
        <v>0</v>
      </c>
      <c r="U841" s="172" t="str">
        <f t="shared" si="1692"/>
        <v>ja</v>
      </c>
      <c r="V841" s="249">
        <f>IF(U841="nee",0,(J841-O841)*(tab!$C$46))</f>
        <v>0</v>
      </c>
      <c r="W841" s="249">
        <f>IF(AND(J841=0,O841=0),0,(G841-L841)*tab!$G$46+(H841-M841)*tab!$H$46+(I841-N841)*tab!$I$46)</f>
        <v>0</v>
      </c>
      <c r="X841" s="249">
        <f t="shared" si="1693"/>
        <v>0</v>
      </c>
      <c r="Y841" s="3"/>
      <c r="Z841" s="22"/>
    </row>
    <row r="842" spans="2:26" ht="12" customHeight="1" x14ac:dyDescent="0.2">
      <c r="B842" s="18"/>
      <c r="C842" s="1">
        <v>22</v>
      </c>
      <c r="D842" s="170">
        <f t="shared" ref="D842:E842" si="1753">+D720</f>
        <v>0</v>
      </c>
      <c r="E842" s="171">
        <f t="shared" si="1753"/>
        <v>0</v>
      </c>
      <c r="F842" s="43"/>
      <c r="G842" s="171">
        <f t="shared" ref="G842:I842" si="1754">+G720</f>
        <v>0</v>
      </c>
      <c r="H842" s="171">
        <f t="shared" si="1754"/>
        <v>0</v>
      </c>
      <c r="I842" s="171">
        <f t="shared" si="1754"/>
        <v>0</v>
      </c>
      <c r="J842" s="62">
        <f t="shared" si="1727"/>
        <v>0</v>
      </c>
      <c r="K842" s="42"/>
      <c r="L842" s="171">
        <f t="shared" ref="L842:N842" si="1755">+L720</f>
        <v>0</v>
      </c>
      <c r="M842" s="171">
        <f t="shared" si="1755"/>
        <v>0</v>
      </c>
      <c r="N842" s="171">
        <f t="shared" si="1755"/>
        <v>0</v>
      </c>
      <c r="O842" s="62">
        <f t="shared" si="1690"/>
        <v>0</v>
      </c>
      <c r="P842" s="42"/>
      <c r="Q842" s="172" t="str">
        <f t="shared" si="1691"/>
        <v>ja</v>
      </c>
      <c r="R842" s="249">
        <f>IF(Q842="nee",0,(J842-O842)*(tab!$C$20*tab!$C$8+tab!$D$24))</f>
        <v>0</v>
      </c>
      <c r="S842" s="249">
        <f>IF(AND(J842=0,O842=0),0,(G842-L842)*tab!$E$32+(H842-M842)*tab!$F$32+(I842-N842)*tab!$G$32)</f>
        <v>0</v>
      </c>
      <c r="T842" s="249">
        <f t="shared" si="1700"/>
        <v>0</v>
      </c>
      <c r="U842" s="172" t="str">
        <f t="shared" si="1692"/>
        <v>ja</v>
      </c>
      <c r="V842" s="249">
        <f>IF(U842="nee",0,(J842-O842)*(tab!$C$46))</f>
        <v>0</v>
      </c>
      <c r="W842" s="249">
        <f>IF(AND(J842=0,O842=0),0,(G842-L842)*tab!$G$46+(H842-M842)*tab!$H$46+(I842-N842)*tab!$I$46)</f>
        <v>0</v>
      </c>
      <c r="X842" s="249">
        <f t="shared" si="1693"/>
        <v>0</v>
      </c>
      <c r="Y842" s="3"/>
      <c r="Z842" s="22"/>
    </row>
    <row r="843" spans="2:26" ht="12" customHeight="1" x14ac:dyDescent="0.2">
      <c r="B843" s="18"/>
      <c r="C843" s="1">
        <v>23</v>
      </c>
      <c r="D843" s="170">
        <f t="shared" ref="D843:E843" si="1756">+D721</f>
        <v>0</v>
      </c>
      <c r="E843" s="171">
        <f t="shared" si="1756"/>
        <v>0</v>
      </c>
      <c r="F843" s="43"/>
      <c r="G843" s="171">
        <f t="shared" ref="G843:I843" si="1757">+G721</f>
        <v>0</v>
      </c>
      <c r="H843" s="171">
        <f t="shared" si="1757"/>
        <v>0</v>
      </c>
      <c r="I843" s="171">
        <f t="shared" si="1757"/>
        <v>0</v>
      </c>
      <c r="J843" s="62">
        <f t="shared" si="1727"/>
        <v>0</v>
      </c>
      <c r="K843" s="42"/>
      <c r="L843" s="171">
        <f t="shared" ref="L843:N843" si="1758">+L721</f>
        <v>0</v>
      </c>
      <c r="M843" s="171">
        <f t="shared" si="1758"/>
        <v>0</v>
      </c>
      <c r="N843" s="171">
        <f t="shared" si="1758"/>
        <v>0</v>
      </c>
      <c r="O843" s="62">
        <f t="shared" si="1690"/>
        <v>0</v>
      </c>
      <c r="P843" s="42"/>
      <c r="Q843" s="172" t="str">
        <f t="shared" si="1691"/>
        <v>ja</v>
      </c>
      <c r="R843" s="249">
        <f>IF(Q843="nee",0,(J843-O843)*(tab!$C$20*tab!$C$8+tab!$D$24))</f>
        <v>0</v>
      </c>
      <c r="S843" s="249">
        <f>IF(AND(J843=0,O843=0),0,(G843-L843)*tab!$E$32+(H843-M843)*tab!$F$32+(I843-N843)*tab!$G$32)</f>
        <v>0</v>
      </c>
      <c r="T843" s="249">
        <f t="shared" si="1700"/>
        <v>0</v>
      </c>
      <c r="U843" s="172" t="str">
        <f t="shared" si="1692"/>
        <v>ja</v>
      </c>
      <c r="V843" s="249">
        <f>IF(U843="nee",0,(J843-O843)*(tab!$C$46))</f>
        <v>0</v>
      </c>
      <c r="W843" s="249">
        <f>IF(AND(J843=0,O843=0),0,(G843-L843)*tab!$G$46+(H843-M843)*tab!$H$46+(I843-N843)*tab!$I$46)</f>
        <v>0</v>
      </c>
      <c r="X843" s="249">
        <f t="shared" si="1693"/>
        <v>0</v>
      </c>
      <c r="Y843" s="3"/>
      <c r="Z843" s="22"/>
    </row>
    <row r="844" spans="2:26" ht="12" customHeight="1" x14ac:dyDescent="0.2">
      <c r="B844" s="18"/>
      <c r="C844" s="1">
        <v>24</v>
      </c>
      <c r="D844" s="170">
        <f t="shared" ref="D844:E844" si="1759">+D722</f>
        <v>0</v>
      </c>
      <c r="E844" s="171">
        <f t="shared" si="1759"/>
        <v>0</v>
      </c>
      <c r="F844" s="43"/>
      <c r="G844" s="171">
        <f t="shared" ref="G844:I844" si="1760">+G722</f>
        <v>0</v>
      </c>
      <c r="H844" s="171">
        <f t="shared" si="1760"/>
        <v>0</v>
      </c>
      <c r="I844" s="171">
        <f t="shared" si="1760"/>
        <v>0</v>
      </c>
      <c r="J844" s="62">
        <f t="shared" si="1727"/>
        <v>0</v>
      </c>
      <c r="K844" s="42"/>
      <c r="L844" s="171">
        <f t="shared" ref="L844:N844" si="1761">+L722</f>
        <v>0</v>
      </c>
      <c r="M844" s="171">
        <f t="shared" si="1761"/>
        <v>0</v>
      </c>
      <c r="N844" s="171">
        <f t="shared" si="1761"/>
        <v>0</v>
      </c>
      <c r="O844" s="62">
        <f t="shared" si="1690"/>
        <v>0</v>
      </c>
      <c r="P844" s="42"/>
      <c r="Q844" s="172" t="str">
        <f t="shared" si="1691"/>
        <v>ja</v>
      </c>
      <c r="R844" s="249">
        <f>IF(Q844="nee",0,(J844-O844)*(tab!$C$20*tab!$C$8+tab!$D$24))</f>
        <v>0</v>
      </c>
      <c r="S844" s="249">
        <f>IF(AND(J844=0,O844=0),0,(G844-L844)*tab!$E$32+(H844-M844)*tab!$F$32+(I844-N844)*tab!$G$32)</f>
        <v>0</v>
      </c>
      <c r="T844" s="249">
        <f t="shared" si="1700"/>
        <v>0</v>
      </c>
      <c r="U844" s="172" t="str">
        <f t="shared" si="1692"/>
        <v>ja</v>
      </c>
      <c r="V844" s="249">
        <f>IF(U844="nee",0,(J844-O844)*(tab!$C$46))</f>
        <v>0</v>
      </c>
      <c r="W844" s="249">
        <f>IF(AND(J844=0,O844=0),0,(G844-L844)*tab!$G$46+(H844-M844)*tab!$H$46+(I844-N844)*tab!$I$46)</f>
        <v>0</v>
      </c>
      <c r="X844" s="249">
        <f t="shared" si="1693"/>
        <v>0</v>
      </c>
      <c r="Y844" s="3"/>
      <c r="Z844" s="22"/>
    </row>
    <row r="845" spans="2:26" ht="12" customHeight="1" x14ac:dyDescent="0.2">
      <c r="B845" s="18"/>
      <c r="C845" s="1">
        <v>25</v>
      </c>
      <c r="D845" s="170">
        <f t="shared" ref="D845:E845" si="1762">+D723</f>
        <v>0</v>
      </c>
      <c r="E845" s="171">
        <f t="shared" si="1762"/>
        <v>0</v>
      </c>
      <c r="F845" s="43"/>
      <c r="G845" s="171">
        <f t="shared" ref="G845:I845" si="1763">+G723</f>
        <v>0</v>
      </c>
      <c r="H845" s="171">
        <f t="shared" si="1763"/>
        <v>0</v>
      </c>
      <c r="I845" s="171">
        <f t="shared" si="1763"/>
        <v>0</v>
      </c>
      <c r="J845" s="62">
        <f t="shared" si="1727"/>
        <v>0</v>
      </c>
      <c r="K845" s="42"/>
      <c r="L845" s="171">
        <f t="shared" ref="L845:N845" si="1764">+L723</f>
        <v>0</v>
      </c>
      <c r="M845" s="171">
        <f t="shared" si="1764"/>
        <v>0</v>
      </c>
      <c r="N845" s="171">
        <f t="shared" si="1764"/>
        <v>0</v>
      </c>
      <c r="O845" s="62">
        <f t="shared" si="1690"/>
        <v>0</v>
      </c>
      <c r="P845" s="42"/>
      <c r="Q845" s="172" t="str">
        <f t="shared" si="1691"/>
        <v>ja</v>
      </c>
      <c r="R845" s="249">
        <f>IF(Q845="nee",0,(J845-O845)*(tab!$C$20*tab!$C$8+tab!$D$24))</f>
        <v>0</v>
      </c>
      <c r="S845" s="249">
        <f>IF(AND(J845=0,O845=0),0,(G845-L845)*tab!$E$32+(H845-M845)*tab!$F$32+(I845-N845)*tab!$G$32)</f>
        <v>0</v>
      </c>
      <c r="T845" s="249">
        <f t="shared" si="1700"/>
        <v>0</v>
      </c>
      <c r="U845" s="172" t="str">
        <f t="shared" si="1692"/>
        <v>ja</v>
      </c>
      <c r="V845" s="249">
        <f>IF(U845="nee",0,(J845-O845)*(tab!$C$46))</f>
        <v>0</v>
      </c>
      <c r="W845" s="249">
        <f>IF(AND(J845=0,O845=0),0,(G845-L845)*tab!$G$46+(H845-M845)*tab!$H$46+(I845-N845)*tab!$I$46)</f>
        <v>0</v>
      </c>
      <c r="X845" s="249">
        <f t="shared" si="1693"/>
        <v>0</v>
      </c>
      <c r="Y845" s="3"/>
      <c r="Z845" s="22"/>
    </row>
    <row r="846" spans="2:26" ht="12" customHeight="1" x14ac:dyDescent="0.2">
      <c r="B846" s="18"/>
      <c r="C846" s="1">
        <v>26</v>
      </c>
      <c r="D846" s="170">
        <f t="shared" ref="D846:E846" si="1765">+D724</f>
        <v>0</v>
      </c>
      <c r="E846" s="171">
        <f t="shared" si="1765"/>
        <v>0</v>
      </c>
      <c r="F846" s="43"/>
      <c r="G846" s="171">
        <f t="shared" ref="G846:I846" si="1766">+G724</f>
        <v>0</v>
      </c>
      <c r="H846" s="171">
        <f t="shared" si="1766"/>
        <v>0</v>
      </c>
      <c r="I846" s="171">
        <f t="shared" si="1766"/>
        <v>0</v>
      </c>
      <c r="J846" s="62">
        <f t="shared" si="1727"/>
        <v>0</v>
      </c>
      <c r="K846" s="42"/>
      <c r="L846" s="171">
        <f t="shared" ref="L846:N846" si="1767">+L724</f>
        <v>0</v>
      </c>
      <c r="M846" s="171">
        <f t="shared" si="1767"/>
        <v>0</v>
      </c>
      <c r="N846" s="171">
        <f t="shared" si="1767"/>
        <v>0</v>
      </c>
      <c r="O846" s="62">
        <f t="shared" si="1690"/>
        <v>0</v>
      </c>
      <c r="P846" s="42"/>
      <c r="Q846" s="172" t="str">
        <f t="shared" si="1691"/>
        <v>ja</v>
      </c>
      <c r="R846" s="249">
        <f>IF(Q846="nee",0,(J846-O846)*(tab!$C$20*tab!$C$8+tab!$D$24))</f>
        <v>0</v>
      </c>
      <c r="S846" s="249">
        <f>IF(AND(J846=0,O846=0),0,(G846-L846)*tab!$E$32+(H846-M846)*tab!$F$32+(I846-N846)*tab!$G$32)</f>
        <v>0</v>
      </c>
      <c r="T846" s="249">
        <f t="shared" si="1700"/>
        <v>0</v>
      </c>
      <c r="U846" s="172" t="str">
        <f t="shared" si="1692"/>
        <v>ja</v>
      </c>
      <c r="V846" s="249">
        <f>IF(U846="nee",0,(J846-O846)*(tab!$C$46))</f>
        <v>0</v>
      </c>
      <c r="W846" s="249">
        <f>IF(AND(J846=0,O846=0),0,(G846-L846)*tab!$G$46+(H846-M846)*tab!$H$46+(I846-N846)*tab!$I$46)</f>
        <v>0</v>
      </c>
      <c r="X846" s="249">
        <f t="shared" si="1693"/>
        <v>0</v>
      </c>
      <c r="Y846" s="3"/>
      <c r="Z846" s="22"/>
    </row>
    <row r="847" spans="2:26" ht="12" customHeight="1" x14ac:dyDescent="0.2">
      <c r="B847" s="18"/>
      <c r="C847" s="1">
        <v>27</v>
      </c>
      <c r="D847" s="170">
        <f t="shared" ref="D847:E847" si="1768">+D725</f>
        <v>0</v>
      </c>
      <c r="E847" s="171">
        <f t="shared" si="1768"/>
        <v>0</v>
      </c>
      <c r="F847" s="43"/>
      <c r="G847" s="171">
        <f t="shared" ref="G847:I847" si="1769">+G725</f>
        <v>0</v>
      </c>
      <c r="H847" s="171">
        <f t="shared" si="1769"/>
        <v>0</v>
      </c>
      <c r="I847" s="171">
        <f t="shared" si="1769"/>
        <v>0</v>
      </c>
      <c r="J847" s="62">
        <f t="shared" si="1727"/>
        <v>0</v>
      </c>
      <c r="K847" s="42"/>
      <c r="L847" s="171">
        <f t="shared" ref="L847:N847" si="1770">+L725</f>
        <v>0</v>
      </c>
      <c r="M847" s="171">
        <f t="shared" si="1770"/>
        <v>0</v>
      </c>
      <c r="N847" s="171">
        <f t="shared" si="1770"/>
        <v>0</v>
      </c>
      <c r="O847" s="62">
        <f t="shared" si="1690"/>
        <v>0</v>
      </c>
      <c r="P847" s="42"/>
      <c r="Q847" s="172" t="str">
        <f t="shared" si="1691"/>
        <v>ja</v>
      </c>
      <c r="R847" s="249">
        <f>IF(Q847="nee",0,(J847-O847)*(tab!$C$20*tab!$C$8+tab!$D$24))</f>
        <v>0</v>
      </c>
      <c r="S847" s="249">
        <f>IF(AND(J847=0,O847=0),0,(G847-L847)*tab!$E$32+(H847-M847)*tab!$F$32+(I847-N847)*tab!$G$32)</f>
        <v>0</v>
      </c>
      <c r="T847" s="249">
        <f t="shared" si="1700"/>
        <v>0</v>
      </c>
      <c r="U847" s="172" t="str">
        <f t="shared" si="1692"/>
        <v>ja</v>
      </c>
      <c r="V847" s="249">
        <f>IF(U847="nee",0,(J847-O847)*(tab!$C$46))</f>
        <v>0</v>
      </c>
      <c r="W847" s="249">
        <f>IF(AND(J847=0,O847=0),0,(G847-L847)*tab!$G$46+(H847-M847)*tab!$H$46+(I847-N847)*tab!$I$46)</f>
        <v>0</v>
      </c>
      <c r="X847" s="249">
        <f t="shared" si="1693"/>
        <v>0</v>
      </c>
      <c r="Y847" s="3"/>
      <c r="Z847" s="22"/>
    </row>
    <row r="848" spans="2:26" ht="12" customHeight="1" x14ac:dyDescent="0.2">
      <c r="B848" s="18"/>
      <c r="C848" s="1">
        <v>28</v>
      </c>
      <c r="D848" s="170">
        <f t="shared" ref="D848:E848" si="1771">+D726</f>
        <v>0</v>
      </c>
      <c r="E848" s="171">
        <f t="shared" si="1771"/>
        <v>0</v>
      </c>
      <c r="F848" s="43"/>
      <c r="G848" s="171">
        <f t="shared" ref="G848:I848" si="1772">+G726</f>
        <v>0</v>
      </c>
      <c r="H848" s="171">
        <f t="shared" si="1772"/>
        <v>0</v>
      </c>
      <c r="I848" s="171">
        <f t="shared" si="1772"/>
        <v>0</v>
      </c>
      <c r="J848" s="62">
        <f t="shared" si="1727"/>
        <v>0</v>
      </c>
      <c r="K848" s="42"/>
      <c r="L848" s="171">
        <f t="shared" ref="L848:N848" si="1773">+L726</f>
        <v>0</v>
      </c>
      <c r="M848" s="171">
        <f t="shared" si="1773"/>
        <v>0</v>
      </c>
      <c r="N848" s="171">
        <f t="shared" si="1773"/>
        <v>0</v>
      </c>
      <c r="O848" s="62">
        <f t="shared" si="1690"/>
        <v>0</v>
      </c>
      <c r="P848" s="42"/>
      <c r="Q848" s="172" t="str">
        <f t="shared" si="1691"/>
        <v>ja</v>
      </c>
      <c r="R848" s="249">
        <f>IF(Q848="nee",0,(J848-O848)*(tab!$C$20*tab!$C$8+tab!$D$24))</f>
        <v>0</v>
      </c>
      <c r="S848" s="249">
        <f>IF(AND(J848=0,O848=0),0,(G848-L848)*tab!$E$32+(H848-M848)*tab!$F$32+(I848-N848)*tab!$G$32)</f>
        <v>0</v>
      </c>
      <c r="T848" s="249">
        <f t="shared" si="1700"/>
        <v>0</v>
      </c>
      <c r="U848" s="172" t="str">
        <f t="shared" si="1692"/>
        <v>ja</v>
      </c>
      <c r="V848" s="249">
        <f>IF(U848="nee",0,(J848-O848)*(tab!$C$46))</f>
        <v>0</v>
      </c>
      <c r="W848" s="249">
        <f>IF(AND(J848=0,O848=0),0,(G848-L848)*tab!$G$46+(H848-M848)*tab!$H$46+(I848-N848)*tab!$I$46)</f>
        <v>0</v>
      </c>
      <c r="X848" s="249">
        <f t="shared" si="1693"/>
        <v>0</v>
      </c>
      <c r="Y848" s="3"/>
      <c r="Z848" s="22"/>
    </row>
    <row r="849" spans="2:26" ht="12" customHeight="1" x14ac:dyDescent="0.2">
      <c r="B849" s="18"/>
      <c r="C849" s="1">
        <v>29</v>
      </c>
      <c r="D849" s="170">
        <f t="shared" ref="D849:E849" si="1774">+D727</f>
        <v>0</v>
      </c>
      <c r="E849" s="171">
        <f t="shared" si="1774"/>
        <v>0</v>
      </c>
      <c r="F849" s="43"/>
      <c r="G849" s="171">
        <f t="shared" ref="G849:I849" si="1775">+G727</f>
        <v>0</v>
      </c>
      <c r="H849" s="171">
        <f t="shared" si="1775"/>
        <v>0</v>
      </c>
      <c r="I849" s="171">
        <f t="shared" si="1775"/>
        <v>0</v>
      </c>
      <c r="J849" s="62">
        <f t="shared" si="1727"/>
        <v>0</v>
      </c>
      <c r="K849" s="42"/>
      <c r="L849" s="171">
        <f t="shared" ref="L849:N849" si="1776">+L727</f>
        <v>0</v>
      </c>
      <c r="M849" s="171">
        <f t="shared" si="1776"/>
        <v>0</v>
      </c>
      <c r="N849" s="171">
        <f t="shared" si="1776"/>
        <v>0</v>
      </c>
      <c r="O849" s="62">
        <f t="shared" si="1690"/>
        <v>0</v>
      </c>
      <c r="P849" s="42"/>
      <c r="Q849" s="172" t="str">
        <f t="shared" si="1691"/>
        <v>ja</v>
      </c>
      <c r="R849" s="249">
        <f>IF(Q849="nee",0,(J849-O849)*(tab!$C$20*tab!$C$8+tab!$D$24))</f>
        <v>0</v>
      </c>
      <c r="S849" s="249">
        <f>IF(AND(J849=0,O849=0),0,(G849-L849)*tab!$E$32+(H849-M849)*tab!$F$32+(I849-N849)*tab!$G$32)</f>
        <v>0</v>
      </c>
      <c r="T849" s="249">
        <f t="shared" si="1700"/>
        <v>0</v>
      </c>
      <c r="U849" s="172" t="str">
        <f t="shared" si="1692"/>
        <v>ja</v>
      </c>
      <c r="V849" s="249">
        <f>IF(U849="nee",0,(J849-O849)*(tab!$C$46))</f>
        <v>0</v>
      </c>
      <c r="W849" s="249">
        <f>IF(AND(J849=0,O849=0),0,(G849-L849)*tab!$G$46+(H849-M849)*tab!$H$46+(I849-N849)*tab!$I$46)</f>
        <v>0</v>
      </c>
      <c r="X849" s="249">
        <f t="shared" si="1693"/>
        <v>0</v>
      </c>
      <c r="Y849" s="3"/>
      <c r="Z849" s="22"/>
    </row>
    <row r="850" spans="2:26" ht="12" customHeight="1" x14ac:dyDescent="0.2">
      <c r="B850" s="18"/>
      <c r="C850" s="1">
        <v>30</v>
      </c>
      <c r="D850" s="170">
        <f t="shared" ref="D850:E850" si="1777">+D728</f>
        <v>0</v>
      </c>
      <c r="E850" s="171">
        <f t="shared" si="1777"/>
        <v>0</v>
      </c>
      <c r="F850" s="43"/>
      <c r="G850" s="171">
        <f t="shared" ref="G850:I850" si="1778">+G728</f>
        <v>0</v>
      </c>
      <c r="H850" s="171">
        <f t="shared" si="1778"/>
        <v>0</v>
      </c>
      <c r="I850" s="171">
        <f t="shared" si="1778"/>
        <v>0</v>
      </c>
      <c r="J850" s="62">
        <f t="shared" si="1727"/>
        <v>0</v>
      </c>
      <c r="K850" s="42"/>
      <c r="L850" s="171">
        <f t="shared" ref="L850:N850" si="1779">+L728</f>
        <v>0</v>
      </c>
      <c r="M850" s="171">
        <f t="shared" si="1779"/>
        <v>0</v>
      </c>
      <c r="N850" s="171">
        <f t="shared" si="1779"/>
        <v>0</v>
      </c>
      <c r="O850" s="62">
        <f t="shared" si="1690"/>
        <v>0</v>
      </c>
      <c r="P850" s="42"/>
      <c r="Q850" s="172" t="str">
        <f t="shared" si="1691"/>
        <v>ja</v>
      </c>
      <c r="R850" s="249">
        <f>IF(Q850="nee",0,(J850-O850)*(tab!$C$20*tab!$C$8+tab!$D$24))</f>
        <v>0</v>
      </c>
      <c r="S850" s="249">
        <f>IF(AND(J850=0,O850=0),0,(G850-L850)*tab!$E$32+(H850-M850)*tab!$F$32+(I850-N850)*tab!$G$32)</f>
        <v>0</v>
      </c>
      <c r="T850" s="249">
        <f t="shared" si="1700"/>
        <v>0</v>
      </c>
      <c r="U850" s="172" t="str">
        <f t="shared" si="1692"/>
        <v>ja</v>
      </c>
      <c r="V850" s="249">
        <f>IF(U850="nee",0,(J850-O850)*(tab!$C$46))</f>
        <v>0</v>
      </c>
      <c r="W850" s="249">
        <f>IF(AND(J850=0,O850=0),0,(G850-L850)*tab!$G$46+(H850-M850)*tab!$H$46+(I850-N850)*tab!$I$46)</f>
        <v>0</v>
      </c>
      <c r="X850" s="249">
        <f t="shared" si="1693"/>
        <v>0</v>
      </c>
      <c r="Y850" s="3"/>
      <c r="Z850" s="22"/>
    </row>
    <row r="851" spans="2:26" ht="12" customHeight="1" x14ac:dyDescent="0.2">
      <c r="B851" s="73"/>
      <c r="C851" s="67"/>
      <c r="D851" s="70"/>
      <c r="E851" s="70"/>
      <c r="F851" s="96"/>
      <c r="G851" s="97">
        <f>SUM(G821:G850)</f>
        <v>45</v>
      </c>
      <c r="H851" s="97">
        <f>SUM(H821:H850)</f>
        <v>0</v>
      </c>
      <c r="I851" s="97">
        <f>SUM(I821:I850)</f>
        <v>0</v>
      </c>
      <c r="J851" s="97">
        <f>SUM(G851:I851)</f>
        <v>45</v>
      </c>
      <c r="K851" s="98"/>
      <c r="L851" s="97">
        <f>SUM(L821:L850)</f>
        <v>32</v>
      </c>
      <c r="M851" s="97">
        <f>SUM(M821:M850)</f>
        <v>0</v>
      </c>
      <c r="N851" s="97">
        <f>SUM(N821:N850)</f>
        <v>0</v>
      </c>
      <c r="O851" s="97">
        <f>SUM(L851:N851)</f>
        <v>32</v>
      </c>
      <c r="P851" s="98"/>
      <c r="Q851" s="98"/>
      <c r="R851" s="255"/>
      <c r="S851" s="255"/>
      <c r="T851" s="256">
        <f t="shared" ref="T851" si="1780">SUM(T821:T850)</f>
        <v>179036.55989800004</v>
      </c>
      <c r="U851" s="98"/>
      <c r="V851" s="255"/>
      <c r="W851" s="255"/>
      <c r="X851" s="256">
        <f t="shared" ref="X851" si="1781">SUM(X821:X850)</f>
        <v>24537.520000000004</v>
      </c>
      <c r="Y851" s="70"/>
      <c r="Z851" s="71"/>
    </row>
    <row r="852" spans="2:26" ht="12" customHeight="1" x14ac:dyDescent="0.2">
      <c r="B852" s="18"/>
      <c r="C852" s="1"/>
      <c r="D852" s="38"/>
      <c r="E852" s="38"/>
      <c r="F852" s="45"/>
      <c r="G852" s="88"/>
      <c r="H852" s="88"/>
      <c r="I852" s="88"/>
      <c r="J852" s="47"/>
      <c r="K852" s="47"/>
      <c r="L852" s="88"/>
      <c r="M852" s="88"/>
      <c r="N852" s="88"/>
      <c r="O852" s="47"/>
      <c r="P852" s="47"/>
      <c r="Q852" s="47"/>
      <c r="R852" s="254"/>
      <c r="S852" s="254"/>
      <c r="T852" s="254"/>
      <c r="U852" s="47"/>
      <c r="V852" s="254"/>
      <c r="W852" s="254"/>
      <c r="X852" s="254"/>
      <c r="Y852" s="3"/>
      <c r="Z852" s="22"/>
    </row>
    <row r="853" spans="2:26" ht="12" customHeight="1" x14ac:dyDescent="0.2">
      <c r="B853" s="18"/>
      <c r="C853" s="1"/>
      <c r="D853" s="38" t="s">
        <v>74</v>
      </c>
      <c r="E853" s="38"/>
      <c r="F853" s="45"/>
      <c r="G853" s="46">
        <f>+G781+G816+G851</f>
        <v>85</v>
      </c>
      <c r="H853" s="46">
        <f>+H781+H816+H851</f>
        <v>2</v>
      </c>
      <c r="I853" s="46">
        <f>+I781+I816+I851</f>
        <v>2</v>
      </c>
      <c r="J853" s="46">
        <f>+J781+J816+J851</f>
        <v>89</v>
      </c>
      <c r="K853" s="47"/>
      <c r="L853" s="46">
        <f>+L781+L816+L851</f>
        <v>53</v>
      </c>
      <c r="M853" s="46">
        <f>+M781+M816+M851</f>
        <v>1</v>
      </c>
      <c r="N853" s="46">
        <f>+N781+N816+N851</f>
        <v>1</v>
      </c>
      <c r="O853" s="46">
        <f>+O781+O816+O851</f>
        <v>55</v>
      </c>
      <c r="P853" s="47"/>
      <c r="Q853" s="47"/>
      <c r="R853" s="254"/>
      <c r="S853" s="254"/>
      <c r="T853" s="254"/>
      <c r="U853" s="47"/>
      <c r="V853" s="254"/>
      <c r="W853" s="254"/>
      <c r="X853" s="254"/>
      <c r="Y853" s="3"/>
      <c r="Z853" s="22"/>
    </row>
    <row r="854" spans="2:26" ht="12" customHeight="1" x14ac:dyDescent="0.2">
      <c r="B854" s="18"/>
      <c r="C854" s="1"/>
      <c r="D854" s="38"/>
      <c r="E854" s="38"/>
      <c r="F854" s="45"/>
      <c r="G854" s="88"/>
      <c r="H854" s="88"/>
      <c r="I854" s="88"/>
      <c r="J854" s="47"/>
      <c r="K854" s="47"/>
      <c r="L854" s="88"/>
      <c r="M854" s="88"/>
      <c r="N854" s="88"/>
      <c r="O854" s="47"/>
      <c r="P854" s="47"/>
      <c r="Q854" s="47"/>
      <c r="R854" s="254"/>
      <c r="S854" s="254"/>
      <c r="T854" s="254"/>
      <c r="U854" s="47"/>
      <c r="V854" s="254"/>
      <c r="W854" s="254"/>
      <c r="X854" s="254"/>
      <c r="Y854" s="3"/>
      <c r="Z854" s="22"/>
    </row>
    <row r="855" spans="2:26" ht="12" customHeight="1" x14ac:dyDescent="0.2">
      <c r="B855" s="18"/>
      <c r="C855" s="1"/>
      <c r="D855" s="3" t="s">
        <v>67</v>
      </c>
      <c r="E855" s="3"/>
      <c r="F855" s="77"/>
      <c r="G855" s="181"/>
      <c r="H855" s="181"/>
      <c r="I855" s="181"/>
      <c r="J855" s="182"/>
      <c r="K855" s="182"/>
      <c r="L855" s="181"/>
      <c r="M855" s="181"/>
      <c r="N855" s="181"/>
      <c r="O855" s="182"/>
      <c r="P855" s="182"/>
      <c r="Q855" s="75"/>
      <c r="R855" s="244"/>
      <c r="S855" s="244"/>
      <c r="T855" s="249">
        <f>+T781</f>
        <v>192778.06240900001</v>
      </c>
      <c r="U855" s="197"/>
      <c r="V855" s="265"/>
      <c r="W855" s="265"/>
      <c r="X855" s="266">
        <f>+X781</f>
        <v>20096.3</v>
      </c>
      <c r="Y855" s="41"/>
      <c r="Z855" s="22"/>
    </row>
    <row r="856" spans="2:26" ht="12" customHeight="1" x14ac:dyDescent="0.2">
      <c r="B856" s="18"/>
      <c r="C856" s="1"/>
      <c r="D856" s="3" t="s">
        <v>71</v>
      </c>
      <c r="E856" s="3"/>
      <c r="F856" s="77"/>
      <c r="G856" s="181"/>
      <c r="H856" s="181"/>
      <c r="I856" s="181"/>
      <c r="J856" s="182"/>
      <c r="K856" s="182"/>
      <c r="L856" s="181"/>
      <c r="M856" s="181"/>
      <c r="N856" s="181"/>
      <c r="O856" s="182"/>
      <c r="P856" s="182"/>
      <c r="Q856" s="75"/>
      <c r="R856" s="244"/>
      <c r="S856" s="244"/>
      <c r="T856" s="249">
        <f>+T816</f>
        <v>83258.248898999998</v>
      </c>
      <c r="U856" s="197"/>
      <c r="V856" s="265"/>
      <c r="W856" s="265"/>
      <c r="X856" s="266">
        <f>+X816</f>
        <v>9405.41</v>
      </c>
      <c r="Y856" s="41"/>
      <c r="Z856" s="22"/>
    </row>
    <row r="857" spans="2:26" ht="12" customHeight="1" x14ac:dyDescent="0.2">
      <c r="B857" s="18"/>
      <c r="C857" s="1"/>
      <c r="D857" s="3" t="s">
        <v>68</v>
      </c>
      <c r="E857" s="3"/>
      <c r="F857" s="77"/>
      <c r="G857" s="181"/>
      <c r="H857" s="181"/>
      <c r="I857" s="181"/>
      <c r="J857" s="182"/>
      <c r="K857" s="182"/>
      <c r="L857" s="181"/>
      <c r="M857" s="181"/>
      <c r="N857" s="181"/>
      <c r="O857" s="182"/>
      <c r="P857" s="182"/>
      <c r="Q857" s="75"/>
      <c r="R857" s="244"/>
      <c r="S857" s="244"/>
      <c r="T857" s="249">
        <f t="shared" ref="T857" si="1782">+T851</f>
        <v>179036.55989800004</v>
      </c>
      <c r="U857" s="197"/>
      <c r="V857" s="265"/>
      <c r="W857" s="265"/>
      <c r="X857" s="266">
        <f>+X851</f>
        <v>24537.520000000004</v>
      </c>
      <c r="Y857" s="41"/>
      <c r="Z857" s="22"/>
    </row>
    <row r="858" spans="2:26" ht="12" customHeight="1" x14ac:dyDescent="0.2">
      <c r="B858" s="18"/>
      <c r="C858" s="1"/>
      <c r="D858" s="76" t="s">
        <v>72</v>
      </c>
      <c r="E858" s="76"/>
      <c r="F858" s="183"/>
      <c r="G858" s="184"/>
      <c r="H858" s="184"/>
      <c r="I858" s="184"/>
      <c r="J858" s="185"/>
      <c r="K858" s="185"/>
      <c r="L858" s="184"/>
      <c r="M858" s="184"/>
      <c r="N858" s="184"/>
      <c r="O858" s="185"/>
      <c r="P858" s="185"/>
      <c r="Q858" s="185"/>
      <c r="R858" s="257"/>
      <c r="S858" s="257"/>
      <c r="T858" s="258">
        <f>SUM(T855:T857)</f>
        <v>455072.87120600004</v>
      </c>
      <c r="U858" s="185"/>
      <c r="V858" s="257"/>
      <c r="W858" s="257"/>
      <c r="X858" s="258">
        <f>SUM(X855:X857)</f>
        <v>54039.23</v>
      </c>
      <c r="Y858" s="3"/>
      <c r="Z858" s="22"/>
    </row>
    <row r="859" spans="2:26" ht="12" customHeight="1" x14ac:dyDescent="0.2">
      <c r="B859" s="18"/>
      <c r="C859" s="1"/>
      <c r="D859" s="38"/>
      <c r="E859" s="38"/>
      <c r="F859" s="45"/>
      <c r="G859" s="88"/>
      <c r="H859" s="88"/>
      <c r="I859" s="88"/>
      <c r="J859" s="47"/>
      <c r="K859" s="47"/>
      <c r="L859" s="88"/>
      <c r="M859" s="88"/>
      <c r="N859" s="88"/>
      <c r="O859" s="47"/>
      <c r="P859" s="47"/>
      <c r="Q859" s="47"/>
      <c r="R859" s="254"/>
      <c r="S859" s="254"/>
      <c r="T859" s="254"/>
      <c r="U859" s="47"/>
      <c r="V859" s="254"/>
      <c r="W859" s="254"/>
      <c r="X859" s="254"/>
      <c r="Y859" s="3"/>
      <c r="Z859" s="22"/>
    </row>
    <row r="860" spans="2:26" ht="12" customHeight="1" x14ac:dyDescent="0.2">
      <c r="B860" s="18"/>
      <c r="C860" s="60"/>
      <c r="D860" s="65"/>
      <c r="E860" s="65"/>
      <c r="F860" s="90"/>
      <c r="G860" s="91"/>
      <c r="H860" s="91"/>
      <c r="I860" s="91"/>
      <c r="J860" s="92"/>
      <c r="K860" s="92"/>
      <c r="L860" s="91"/>
      <c r="M860" s="91"/>
      <c r="N860" s="91"/>
      <c r="O860" s="92"/>
      <c r="P860" s="92"/>
      <c r="Q860" s="92"/>
      <c r="R860" s="259"/>
      <c r="S860" s="259"/>
      <c r="T860" s="259"/>
      <c r="U860" s="92"/>
      <c r="V860" s="259"/>
      <c r="W860" s="259"/>
      <c r="X860" s="259"/>
      <c r="Y860" s="19"/>
      <c r="Z860" s="22"/>
    </row>
    <row r="861" spans="2:26" ht="12" customHeight="1" x14ac:dyDescent="0.25">
      <c r="B861" s="49"/>
      <c r="C861" s="61"/>
      <c r="D861" s="50"/>
      <c r="E861" s="50"/>
      <c r="F861" s="50"/>
      <c r="G861" s="51"/>
      <c r="H861" s="51"/>
      <c r="I861" s="51"/>
      <c r="J861" s="51"/>
      <c r="K861" s="51"/>
      <c r="L861" s="51"/>
      <c r="M861" s="51"/>
      <c r="N861" s="51"/>
      <c r="O861" s="51"/>
      <c r="P861" s="51"/>
      <c r="Q861" s="51"/>
      <c r="R861" s="260"/>
      <c r="S861" s="260"/>
      <c r="T861" s="260"/>
      <c r="U861" s="51"/>
      <c r="V861" s="260"/>
      <c r="W861" s="260"/>
      <c r="X861" s="260"/>
      <c r="Y861" s="52"/>
      <c r="Z861" s="53"/>
    </row>
  </sheetData>
  <sheetProtection algorithmName="SHA-512" hashValue="tDVOxu644xPsIIoU9Baab7VorWSClGyYnpXEt0rzAbdTBwdAOMjVuYEonMtfUKf0oCWJD4167Cj0cG513SXIdQ==" saltValue="o2N4BEnPZcV20U96PWdR8g==" spinCount="100000" sheet="1" objects="1" scenarios="1"/>
  <dataValidations count="4">
    <dataValidation type="list" allowBlank="1" showInputMessage="1" showErrorMessage="1" sqref="Q54:Q83 Q89:Q118 Q19:Q48 U19:U48 U54:U83 U89:U118 U141:U170 U176:U205 Q211:Q240 Q141:Q170 Q176:Q205 U211:U240 U263:U292 U298:U327 Q333:Q362 Q263:Q292 Q298:Q327 U333:U362 U385:U414 U420:U449 Q455:Q484 Q385:Q414 Q420:Q449 U455:U484 U507:U536 U542:U571 Q577:Q606 Q507:Q536 Q542:Q571 U577:U606 U629:U658 U664:U693 Q699:Q728 Q629:Q658 Q664:Q693 U699:U728 U751:U780 U786:U815 Q821:Q850 Q751:Q780 Q786:Q815 U821:U850">
      <formula1>"ja,nee"</formula1>
    </dataValidation>
    <dataValidation type="list" allowBlank="1" showInputMessage="1" showErrorMessage="1" sqref="G11">
      <formula1>$AE$7:$AE$8</formula1>
    </dataValidation>
    <dataValidation type="list" allowBlank="1" showInputMessage="1" showErrorMessage="1" sqref="G10">
      <formula1>$AD$11:$AD$15</formula1>
    </dataValidation>
    <dataValidation type="list" allowBlank="1" showInputMessage="1" showErrorMessage="1" sqref="G9">
      <formula1>$AD$7:$AD$9</formula1>
    </dataValidation>
  </dataValidations>
  <pageMargins left="0.7" right="0.7" top="0.75" bottom="0.75" header="0.3" footer="0.3"/>
  <pageSetup paperSize="9" scale="48" orientation="portrait" r:id="rId1"/>
  <headerFooter>
    <oddHeader>&amp;L&amp;"Arial,Vet"&amp;F&amp;R&amp;"Arial,Vet"&amp;A</oddHeader>
    <oddFooter>&amp;L&amp;"Arial,Vet"keizer / goedhart&amp;C&amp;"Arial,Vet"pagina &amp;P&amp;R&amp;"Arial,Vet"&amp;D</oddFooter>
  </headerFooter>
  <rowBreaks count="5" manualBreakCount="5">
    <brk id="129" min="1" max="25" man="1"/>
    <brk id="251" min="1" max="25" man="1"/>
    <brk id="373" min="1" max="25" man="1"/>
    <brk id="495" min="1" max="25" man="1"/>
    <brk id="617" min="1" max="2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127"/>
  <sheetViews>
    <sheetView zoomScale="85" zoomScaleNormal="85" workbookViewId="0"/>
  </sheetViews>
  <sheetFormatPr defaultColWidth="9.140625" defaultRowHeight="12.75" x14ac:dyDescent="0.2"/>
  <cols>
    <col min="1" max="1" width="4" style="110" customWidth="1"/>
    <col min="2" max="2" width="42.85546875" style="110" customWidth="1"/>
    <col min="3" max="9" width="16.85546875" style="110" customWidth="1"/>
    <col min="10" max="12" width="14.85546875" style="110" customWidth="1"/>
    <col min="13" max="13" width="14.140625" style="110" customWidth="1"/>
    <col min="14" max="16384" width="9.140625" style="110"/>
  </cols>
  <sheetData>
    <row r="2" spans="2:13" s="4" customFormat="1" x14ac:dyDescent="0.2">
      <c r="B2" s="4" t="s">
        <v>33</v>
      </c>
      <c r="C2" s="107" t="s">
        <v>34</v>
      </c>
      <c r="D2" s="107" t="s">
        <v>35</v>
      </c>
      <c r="E2" s="107" t="s">
        <v>36</v>
      </c>
      <c r="F2" s="107" t="s">
        <v>37</v>
      </c>
      <c r="G2" s="107" t="s">
        <v>38</v>
      </c>
      <c r="H2" s="107" t="s">
        <v>47</v>
      </c>
      <c r="I2" s="107" t="s">
        <v>75</v>
      </c>
      <c r="J2" s="107" t="s">
        <v>76</v>
      </c>
      <c r="K2" s="107" t="s">
        <v>105</v>
      </c>
    </row>
    <row r="3" spans="2:13" s="4" customFormat="1" x14ac:dyDescent="0.2">
      <c r="B3" s="4" t="s">
        <v>39</v>
      </c>
      <c r="C3" s="108">
        <v>41913</v>
      </c>
      <c r="D3" s="108">
        <v>42278</v>
      </c>
      <c r="E3" s="108">
        <v>42644</v>
      </c>
      <c r="F3" s="108">
        <v>43009</v>
      </c>
      <c r="G3" s="108">
        <v>43374</v>
      </c>
      <c r="H3" s="108">
        <v>43739</v>
      </c>
      <c r="I3" s="108">
        <v>44105</v>
      </c>
      <c r="J3" s="108">
        <v>44470</v>
      </c>
      <c r="K3" s="108">
        <v>44835</v>
      </c>
    </row>
    <row r="4" spans="2:13" s="4" customFormat="1" x14ac:dyDescent="0.2">
      <c r="B4" s="4" t="s">
        <v>40</v>
      </c>
      <c r="C4" s="4">
        <v>2015</v>
      </c>
      <c r="D4" s="4">
        <v>2016</v>
      </c>
      <c r="E4" s="4">
        <v>2017</v>
      </c>
      <c r="F4" s="4">
        <v>2018</v>
      </c>
      <c r="G4" s="4">
        <v>2019</v>
      </c>
      <c r="H4" s="4">
        <v>2020</v>
      </c>
      <c r="I4" s="4">
        <v>2021</v>
      </c>
      <c r="J4" s="4">
        <v>2022</v>
      </c>
      <c r="K4" s="4">
        <v>2023</v>
      </c>
    </row>
    <row r="5" spans="2:13" s="4" customFormat="1" x14ac:dyDescent="0.2">
      <c r="B5" s="4" t="s">
        <v>54</v>
      </c>
      <c r="C5" s="108">
        <v>42036</v>
      </c>
      <c r="D5" s="108">
        <v>42401</v>
      </c>
      <c r="E5" s="108">
        <v>42767</v>
      </c>
      <c r="F5" s="108">
        <v>43132</v>
      </c>
      <c r="G5" s="108">
        <v>43497</v>
      </c>
      <c r="H5" s="108">
        <v>43862</v>
      </c>
      <c r="I5" s="108">
        <v>44228</v>
      </c>
      <c r="J5" s="108">
        <v>44593</v>
      </c>
      <c r="K5" s="108">
        <v>44958</v>
      </c>
    </row>
    <row r="7" spans="2:13" x14ac:dyDescent="0.2">
      <c r="B7" s="109" t="s">
        <v>41</v>
      </c>
    </row>
    <row r="8" spans="2:13" x14ac:dyDescent="0.2">
      <c r="B8" s="110" t="s">
        <v>42</v>
      </c>
      <c r="C8" s="209">
        <v>61889.29</v>
      </c>
    </row>
    <row r="9" spans="2:13" x14ac:dyDescent="0.2">
      <c r="B9" s="110" t="s">
        <v>102</v>
      </c>
      <c r="C9" s="209">
        <v>36902.89</v>
      </c>
      <c r="E9" s="169"/>
      <c r="F9" s="54"/>
      <c r="G9" s="54"/>
      <c r="H9" s="54"/>
      <c r="I9" s="54"/>
    </row>
    <row r="10" spans="2:13" ht="13.9" customHeight="1" x14ac:dyDescent="0.2">
      <c r="B10" s="110" t="s">
        <v>43</v>
      </c>
      <c r="C10" s="209">
        <v>21476.63</v>
      </c>
      <c r="F10" s="211"/>
    </row>
    <row r="11" spans="2:13" x14ac:dyDescent="0.2">
      <c r="B11" s="110" t="s">
        <v>44</v>
      </c>
      <c r="C11" s="209">
        <v>972.86</v>
      </c>
    </row>
    <row r="12" spans="2:13" x14ac:dyDescent="0.2">
      <c r="B12" s="111" t="s">
        <v>45</v>
      </c>
      <c r="C12" s="209">
        <v>438.91</v>
      </c>
    </row>
    <row r="13" spans="2:13" x14ac:dyDescent="0.2">
      <c r="B13" s="110" t="s">
        <v>46</v>
      </c>
      <c r="C13" s="210">
        <v>41.54</v>
      </c>
    </row>
    <row r="15" spans="2:13" x14ac:dyDescent="0.2">
      <c r="B15" s="112" t="s">
        <v>79</v>
      </c>
      <c r="C15" s="113"/>
      <c r="D15" s="113"/>
      <c r="E15" s="113"/>
      <c r="F15" s="113"/>
      <c r="G15" s="113"/>
      <c r="H15" s="113"/>
      <c r="I15" s="113"/>
      <c r="J15" s="113"/>
      <c r="K15" s="113"/>
      <c r="L15" s="113"/>
      <c r="M15" s="113"/>
    </row>
    <row r="16" spans="2:13" x14ac:dyDescent="0.2">
      <c r="B16" s="112" t="s">
        <v>10</v>
      </c>
      <c r="C16" s="113"/>
      <c r="D16" s="113"/>
      <c r="E16" s="113"/>
      <c r="F16" s="113"/>
      <c r="G16" s="113"/>
      <c r="H16" s="113"/>
      <c r="I16" s="113"/>
      <c r="J16" s="113"/>
      <c r="K16" s="113"/>
      <c r="L16" s="113"/>
      <c r="M16" s="113"/>
    </row>
    <row r="17" spans="2:15" x14ac:dyDescent="0.2">
      <c r="B17" s="114"/>
      <c r="C17" s="115" t="s">
        <v>11</v>
      </c>
      <c r="D17" s="116"/>
      <c r="E17" s="117" t="s">
        <v>12</v>
      </c>
      <c r="F17" s="115"/>
      <c r="G17" s="116"/>
      <c r="H17" s="117" t="s">
        <v>13</v>
      </c>
      <c r="I17" s="115"/>
      <c r="J17" s="116"/>
      <c r="K17" s="117" t="s">
        <v>14</v>
      </c>
      <c r="L17" s="115"/>
      <c r="M17" s="116"/>
    </row>
    <row r="18" spans="2:15" x14ac:dyDescent="0.2">
      <c r="B18" s="118"/>
      <c r="C18" s="119" t="s">
        <v>15</v>
      </c>
      <c r="D18" s="119" t="s">
        <v>16</v>
      </c>
      <c r="E18" s="120" t="s">
        <v>17</v>
      </c>
      <c r="F18" s="120" t="s">
        <v>18</v>
      </c>
      <c r="G18" s="119" t="s">
        <v>19</v>
      </c>
      <c r="H18" s="120" t="s">
        <v>17</v>
      </c>
      <c r="I18" s="120" t="s">
        <v>18</v>
      </c>
      <c r="J18" s="119" t="s">
        <v>19</v>
      </c>
      <c r="K18" s="120" t="s">
        <v>17</v>
      </c>
      <c r="L18" s="120" t="s">
        <v>18</v>
      </c>
      <c r="M18" s="119" t="s">
        <v>19</v>
      </c>
    </row>
    <row r="19" spans="2:15" x14ac:dyDescent="0.2">
      <c r="B19" s="121" t="s">
        <v>20</v>
      </c>
      <c r="C19" s="122">
        <v>1.1734</v>
      </c>
      <c r="D19" s="194">
        <f>C19*C8</f>
        <v>72620.892886000001</v>
      </c>
      <c r="E19" s="123"/>
      <c r="F19" s="123"/>
      <c r="G19" s="122"/>
      <c r="H19" s="123"/>
      <c r="I19" s="123"/>
      <c r="J19" s="122"/>
      <c r="K19" s="123"/>
      <c r="L19" s="123"/>
      <c r="M19" s="122"/>
    </row>
    <row r="20" spans="2:15" x14ac:dyDescent="0.2">
      <c r="B20" s="121" t="s">
        <v>3</v>
      </c>
      <c r="C20" s="122">
        <v>5.6500000000000002E-2</v>
      </c>
      <c r="D20" s="193">
        <f>ROUND(+C20*C$8,2)</f>
        <v>3496.74</v>
      </c>
      <c r="E20" s="163">
        <v>6.3700000000000007E-2</v>
      </c>
      <c r="F20" s="163">
        <v>6.1600000000000002E-2</v>
      </c>
      <c r="G20" s="164">
        <v>0.13039999999999999</v>
      </c>
      <c r="H20" s="163">
        <v>0.1182</v>
      </c>
      <c r="I20" s="163">
        <v>0.22869999999999999</v>
      </c>
      <c r="J20" s="164">
        <v>0.28960000000000002</v>
      </c>
      <c r="K20" s="271">
        <v>465.82</v>
      </c>
      <c r="L20" s="271">
        <v>604.54</v>
      </c>
      <c r="M20" s="272">
        <v>823.77</v>
      </c>
    </row>
    <row r="21" spans="2:15" x14ac:dyDescent="0.2">
      <c r="B21" s="121" t="s">
        <v>4</v>
      </c>
      <c r="C21" s="122">
        <v>3.9300000000000002E-2</v>
      </c>
      <c r="D21" s="193">
        <f t="shared" ref="D21:D23" si="0">ROUND(+C21*C$8,2)</f>
        <v>2432.25</v>
      </c>
      <c r="E21" s="163">
        <v>8.0100000000000005E-2</v>
      </c>
      <c r="F21" s="163">
        <v>7.8799999999999995E-2</v>
      </c>
      <c r="G21" s="164">
        <v>0.14760000000000001</v>
      </c>
      <c r="H21" s="163">
        <v>6.8699999999999997E-2</v>
      </c>
      <c r="I21" s="163">
        <v>0.22869999999999999</v>
      </c>
      <c r="J21" s="164">
        <v>0.28960000000000002</v>
      </c>
      <c r="K21" s="271">
        <v>465.82</v>
      </c>
      <c r="L21" s="271">
        <v>604.54</v>
      </c>
      <c r="M21" s="272">
        <v>823.77</v>
      </c>
    </row>
    <row r="22" spans="2:15" x14ac:dyDescent="0.2">
      <c r="B22" s="121" t="s">
        <v>5</v>
      </c>
      <c r="C22" s="122">
        <v>7.6499999999999999E-2</v>
      </c>
      <c r="D22" s="193">
        <f t="shared" si="0"/>
        <v>4734.53</v>
      </c>
      <c r="E22" s="163">
        <v>0.10290000000000001</v>
      </c>
      <c r="F22" s="163">
        <v>0.12540000000000001</v>
      </c>
      <c r="G22" s="164">
        <v>0.12970000000000001</v>
      </c>
      <c r="H22" s="163">
        <v>5.2900000000000003E-2</v>
      </c>
      <c r="I22" s="163">
        <v>0.19620000000000001</v>
      </c>
      <c r="J22" s="164">
        <v>0.28920000000000001</v>
      </c>
      <c r="K22" s="271">
        <v>532.1</v>
      </c>
      <c r="L22" s="271">
        <v>708.98</v>
      </c>
      <c r="M22" s="272">
        <v>841.17</v>
      </c>
    </row>
    <row r="23" spans="2:15" x14ac:dyDescent="0.2">
      <c r="B23" s="121" t="s">
        <v>78</v>
      </c>
      <c r="C23" s="122">
        <v>3.85E-2</v>
      </c>
      <c r="D23" s="193">
        <f t="shared" si="0"/>
        <v>2382.7399999999998</v>
      </c>
      <c r="E23" s="123"/>
      <c r="F23" s="123"/>
      <c r="G23" s="122"/>
      <c r="H23" s="123"/>
      <c r="I23" s="123"/>
      <c r="J23" s="122"/>
      <c r="K23" s="123"/>
      <c r="L23" s="123"/>
      <c r="M23" s="122"/>
    </row>
    <row r="24" spans="2:15" x14ac:dyDescent="0.2">
      <c r="B24" s="121" t="s">
        <v>6</v>
      </c>
      <c r="C24" s="122"/>
      <c r="D24" s="212">
        <f>+C12</f>
        <v>438.91</v>
      </c>
      <c r="E24" s="123"/>
      <c r="F24" s="123"/>
      <c r="G24" s="122"/>
      <c r="H24" s="123"/>
      <c r="I24" s="123"/>
      <c r="J24" s="122"/>
      <c r="K24" s="123"/>
      <c r="L24" s="123"/>
      <c r="M24" s="122"/>
    </row>
    <row r="25" spans="2:15" x14ac:dyDescent="0.2">
      <c r="B25" s="124" t="s">
        <v>77</v>
      </c>
      <c r="C25" s="125"/>
      <c r="D25" s="213">
        <v>128.57</v>
      </c>
      <c r="E25" s="126"/>
      <c r="F25" s="126"/>
      <c r="G25" s="125"/>
      <c r="H25" s="126"/>
      <c r="I25" s="126"/>
      <c r="J25" s="125"/>
      <c r="K25" s="126"/>
      <c r="L25" s="126"/>
      <c r="M25" s="125"/>
    </row>
    <row r="26" spans="2:15" x14ac:dyDescent="0.2">
      <c r="B26" s="127" t="s">
        <v>106</v>
      </c>
      <c r="C26" s="113"/>
      <c r="D26" s="113"/>
      <c r="E26" s="113"/>
      <c r="F26" s="113"/>
      <c r="G26" s="113"/>
      <c r="H26" s="113"/>
      <c r="I26" s="113"/>
      <c r="J26" s="113"/>
      <c r="K26" s="113"/>
      <c r="L26" s="113"/>
      <c r="M26" s="113"/>
    </row>
    <row r="27" spans="2:15" x14ac:dyDescent="0.2">
      <c r="B27" s="114"/>
      <c r="C27" s="267" t="s">
        <v>21</v>
      </c>
      <c r="D27" s="268"/>
      <c r="E27" s="128" t="s">
        <v>22</v>
      </c>
      <c r="F27" s="129"/>
      <c r="G27" s="130"/>
      <c r="H27" s="113"/>
      <c r="I27" s="113"/>
      <c r="J27" s="113"/>
      <c r="K27" s="113"/>
      <c r="L27" s="113"/>
      <c r="M27" s="113"/>
    </row>
    <row r="28" spans="2:15" x14ac:dyDescent="0.2">
      <c r="B28" s="131"/>
      <c r="C28" s="132" t="s">
        <v>23</v>
      </c>
      <c r="D28" s="133" t="s">
        <v>24</v>
      </c>
      <c r="E28" s="118" t="s">
        <v>17</v>
      </c>
      <c r="F28" s="134" t="s">
        <v>18</v>
      </c>
      <c r="G28" s="135" t="s">
        <v>19</v>
      </c>
      <c r="H28" s="113"/>
      <c r="I28" s="113"/>
      <c r="J28" s="113"/>
      <c r="K28" s="113"/>
      <c r="L28" s="113"/>
      <c r="M28" s="113"/>
    </row>
    <row r="29" spans="2:15" x14ac:dyDescent="0.2">
      <c r="B29" s="136" t="s">
        <v>25</v>
      </c>
      <c r="C29" s="137">
        <f>ROUND(+C19*$C$10,2)</f>
        <v>25200.68</v>
      </c>
      <c r="D29" s="137">
        <f>ROUND(+C19*$C$11,2)</f>
        <v>1141.55</v>
      </c>
      <c r="E29" s="121"/>
      <c r="F29" s="123"/>
      <c r="G29" s="122"/>
      <c r="H29" s="113"/>
      <c r="I29" s="198" t="s">
        <v>123</v>
      </c>
      <c r="J29" s="113"/>
      <c r="K29" s="113"/>
      <c r="L29" s="113"/>
      <c r="M29" s="113"/>
      <c r="N29" s="113"/>
      <c r="O29" s="113"/>
    </row>
    <row r="30" spans="2:15" x14ac:dyDescent="0.2">
      <c r="B30" s="138" t="s">
        <v>3</v>
      </c>
      <c r="C30" s="137">
        <f>ROUND(+C20*$C$10,2)</f>
        <v>1213.43</v>
      </c>
      <c r="D30" s="137">
        <f>ROUND(+C20*$C$11,2)</f>
        <v>54.97</v>
      </c>
      <c r="E30" s="137">
        <f t="shared" ref="E30:G32" si="1">+E20*$C$8+H20*$C$9+K20</f>
        <v>8770.089371</v>
      </c>
      <c r="F30" s="137">
        <f t="shared" si="1"/>
        <v>12856.611207000002</v>
      </c>
      <c r="G30" s="137">
        <f t="shared" si="1"/>
        <v>19581.210360000001</v>
      </c>
      <c r="H30" s="168"/>
      <c r="I30" s="139">
        <f t="shared" ref="I30:K32" si="2">E30+G44</f>
        <v>9472.3493710000002</v>
      </c>
      <c r="J30" s="139">
        <f t="shared" si="2"/>
        <v>14028.331207000001</v>
      </c>
      <c r="K30" s="139">
        <f t="shared" si="2"/>
        <v>21126.65036</v>
      </c>
      <c r="L30" s="113"/>
      <c r="M30" s="113"/>
    </row>
    <row r="31" spans="2:15" x14ac:dyDescent="0.2">
      <c r="B31" s="138" t="s">
        <v>4</v>
      </c>
      <c r="C31" s="137">
        <f>ROUND(+C21*$C$10,2)</f>
        <v>844.03</v>
      </c>
      <c r="D31" s="137">
        <f>ROUND(+C21*$C$11,2)</f>
        <v>38.229999999999997</v>
      </c>
      <c r="E31" s="137">
        <f t="shared" si="1"/>
        <v>7958.3806719999993</v>
      </c>
      <c r="F31" s="137">
        <f t="shared" si="1"/>
        <v>13921.106994999998</v>
      </c>
      <c r="G31" s="137">
        <f t="shared" si="1"/>
        <v>20645.706148000001</v>
      </c>
      <c r="H31" s="168"/>
      <c r="I31" s="139">
        <f t="shared" si="2"/>
        <v>8742.780671999999</v>
      </c>
      <c r="J31" s="139">
        <f t="shared" si="2"/>
        <v>15173.546994999999</v>
      </c>
      <c r="K31" s="139">
        <f t="shared" si="2"/>
        <v>22184.786147999999</v>
      </c>
      <c r="L31" s="113"/>
      <c r="M31" s="113"/>
    </row>
    <row r="32" spans="2:15" x14ac:dyDescent="0.2">
      <c r="B32" s="138" t="s">
        <v>5</v>
      </c>
      <c r="C32" s="137">
        <f>ROUND(+C22*$C$10,2)</f>
        <v>1642.96</v>
      </c>
      <c r="D32" s="137">
        <f>ROUND(+C22*$C$11,2)</f>
        <v>74.42</v>
      </c>
      <c r="E32" s="137">
        <f t="shared" si="1"/>
        <v>8852.670822</v>
      </c>
      <c r="F32" s="137">
        <f t="shared" si="1"/>
        <v>15710.243984000001</v>
      </c>
      <c r="G32" s="137">
        <f t="shared" si="1"/>
        <v>19540.526700999999</v>
      </c>
      <c r="H32" s="168"/>
      <c r="I32" s="139">
        <f t="shared" si="2"/>
        <v>9427.9408220000005</v>
      </c>
      <c r="J32" s="139">
        <f t="shared" si="2"/>
        <v>16625.383984</v>
      </c>
      <c r="K32" s="139">
        <f t="shared" si="2"/>
        <v>20607.436700999999</v>
      </c>
      <c r="L32" s="113"/>
      <c r="M32" s="113"/>
    </row>
    <row r="33" spans="2:24" x14ac:dyDescent="0.2">
      <c r="B33" s="140" t="s">
        <v>78</v>
      </c>
      <c r="C33" s="141">
        <f>ROUND(+C23*$C$10,2)</f>
        <v>826.85</v>
      </c>
      <c r="D33" s="141">
        <f>ROUND(+C23*$C$11,2)</f>
        <v>37.46</v>
      </c>
      <c r="E33" s="141"/>
      <c r="F33" s="141"/>
      <c r="G33" s="141"/>
      <c r="H33" s="113"/>
      <c r="I33" s="113"/>
      <c r="J33" s="113"/>
      <c r="K33" s="113"/>
      <c r="L33" s="113"/>
      <c r="M33" s="113"/>
      <c r="N33" s="113"/>
      <c r="O33" s="142"/>
      <c r="P33" s="142"/>
      <c r="Q33" s="142"/>
      <c r="R33" s="113"/>
      <c r="S33" s="113"/>
    </row>
    <row r="34" spans="2:24" x14ac:dyDescent="0.2">
      <c r="B34"/>
      <c r="C34"/>
      <c r="D34"/>
      <c r="E34"/>
      <c r="F34"/>
      <c r="G34"/>
      <c r="H34" s="113"/>
      <c r="I34" s="113"/>
      <c r="J34" s="113"/>
      <c r="K34" s="113"/>
      <c r="L34" s="113"/>
      <c r="M34" s="113"/>
      <c r="N34" s="113"/>
      <c r="O34" s="113"/>
      <c r="P34" s="113"/>
      <c r="Q34" s="113"/>
      <c r="R34" s="113"/>
      <c r="S34" s="113"/>
      <c r="X34" s="113"/>
    </row>
    <row r="35" spans="2:24" x14ac:dyDescent="0.2">
      <c r="B35" s="144" t="s">
        <v>101</v>
      </c>
      <c r="C35" s="113"/>
      <c r="D35" s="113"/>
      <c r="E35" s="113"/>
      <c r="F35" s="113"/>
      <c r="G35" s="113"/>
      <c r="H35" s="113"/>
      <c r="I35" s="113"/>
      <c r="J35" s="113"/>
      <c r="K35" s="113"/>
      <c r="L35" s="113"/>
      <c r="M35" s="113"/>
      <c r="N35" s="113"/>
    </row>
    <row r="36" spans="2:24" x14ac:dyDescent="0.2">
      <c r="B36" s="269" t="s">
        <v>27</v>
      </c>
      <c r="C36" s="270"/>
      <c r="D36" s="270"/>
      <c r="E36" s="270"/>
      <c r="F36" s="145"/>
      <c r="G36" s="128" t="s">
        <v>28</v>
      </c>
      <c r="H36" s="129"/>
      <c r="I36" s="130"/>
      <c r="J36" s="113"/>
      <c r="K36" s="113"/>
      <c r="L36" s="113"/>
      <c r="M36" s="113"/>
      <c r="N36" s="113"/>
    </row>
    <row r="37" spans="2:24" x14ac:dyDescent="0.2">
      <c r="B37" s="146" t="s">
        <v>29</v>
      </c>
      <c r="C37" s="120" t="s">
        <v>2</v>
      </c>
      <c r="D37" s="120" t="s">
        <v>7</v>
      </c>
      <c r="E37" s="120" t="s">
        <v>8</v>
      </c>
      <c r="F37" s="119" t="s">
        <v>73</v>
      </c>
      <c r="G37" s="131" t="s">
        <v>17</v>
      </c>
      <c r="H37" s="147" t="s">
        <v>18</v>
      </c>
      <c r="I37" s="148" t="s">
        <v>19</v>
      </c>
      <c r="J37" s="113"/>
      <c r="K37" s="113"/>
      <c r="L37" s="113"/>
      <c r="M37" s="113"/>
      <c r="N37" s="113"/>
    </row>
    <row r="38" spans="2:24" x14ac:dyDescent="0.2">
      <c r="B38" s="149" t="s">
        <v>30</v>
      </c>
      <c r="C38" s="232">
        <v>18872.900000000001</v>
      </c>
      <c r="D38" s="232">
        <v>8147.47</v>
      </c>
      <c r="E38" s="232">
        <v>14376.67</v>
      </c>
      <c r="F38" s="236">
        <v>22524.14</v>
      </c>
      <c r="G38" s="227"/>
      <c r="H38" s="228"/>
      <c r="I38" s="229"/>
      <c r="J38" s="113"/>
      <c r="K38" s="151"/>
      <c r="L38" s="151"/>
      <c r="M38" s="151"/>
      <c r="N38" s="113"/>
    </row>
    <row r="39" spans="2:24" x14ac:dyDescent="0.2">
      <c r="B39" s="55" t="s">
        <v>31</v>
      </c>
      <c r="C39" s="232">
        <v>26980.92</v>
      </c>
      <c r="D39" s="232">
        <v>20384.009999999998</v>
      </c>
      <c r="E39" s="232">
        <v>20296.689999999999</v>
      </c>
      <c r="F39" s="233">
        <v>40680.699999999997</v>
      </c>
      <c r="G39" s="149"/>
      <c r="H39" s="230"/>
      <c r="I39" s="231"/>
      <c r="J39" s="113"/>
      <c r="K39" s="151"/>
      <c r="L39" s="151"/>
      <c r="M39" s="151"/>
      <c r="N39" s="113"/>
    </row>
    <row r="40" spans="2:24" x14ac:dyDescent="0.2">
      <c r="B40" s="149" t="s">
        <v>53</v>
      </c>
      <c r="C40" s="232">
        <v>20741.12</v>
      </c>
      <c r="D40" s="232">
        <v>8622.1</v>
      </c>
      <c r="E40" s="232">
        <v>13449.3</v>
      </c>
      <c r="F40" s="233">
        <v>22071.4</v>
      </c>
      <c r="G40" s="149"/>
      <c r="H40" s="230"/>
      <c r="I40" s="231"/>
      <c r="J40" s="113"/>
      <c r="K40" s="151"/>
      <c r="L40" s="151"/>
      <c r="M40" s="151"/>
      <c r="N40" s="113"/>
    </row>
    <row r="41" spans="2:24" x14ac:dyDescent="0.2">
      <c r="B41" s="149" t="s">
        <v>55</v>
      </c>
      <c r="C41" s="232">
        <v>24526.29</v>
      </c>
      <c r="D41" s="232">
        <v>7205.56</v>
      </c>
      <c r="E41" s="232">
        <v>9913.84</v>
      </c>
      <c r="F41" s="233">
        <v>17119.400000000001</v>
      </c>
      <c r="G41" s="149"/>
      <c r="H41" s="230"/>
      <c r="I41" s="231"/>
      <c r="J41" s="113"/>
      <c r="K41" s="151"/>
      <c r="L41" s="151"/>
      <c r="M41" s="151"/>
      <c r="N41" s="113"/>
    </row>
    <row r="42" spans="2:24" x14ac:dyDescent="0.2">
      <c r="B42" s="55" t="s">
        <v>32</v>
      </c>
      <c r="C42" s="232">
        <v>20071.64</v>
      </c>
      <c r="D42" s="232">
        <v>10376.84</v>
      </c>
      <c r="E42" s="232">
        <v>13021.11</v>
      </c>
      <c r="F42" s="233">
        <v>23397.95</v>
      </c>
      <c r="G42" s="149"/>
      <c r="H42" s="230"/>
      <c r="I42" s="231"/>
      <c r="J42" s="113"/>
      <c r="K42" s="151"/>
      <c r="L42" s="151"/>
      <c r="M42" s="151"/>
      <c r="N42" s="113"/>
    </row>
    <row r="43" spans="2:24" x14ac:dyDescent="0.2">
      <c r="B43" s="121" t="s">
        <v>100</v>
      </c>
      <c r="C43" s="232"/>
      <c r="D43" s="232">
        <v>3964.27</v>
      </c>
      <c r="E43" s="232"/>
      <c r="F43" s="233"/>
      <c r="G43" s="149"/>
      <c r="H43" s="230"/>
      <c r="I43" s="231"/>
      <c r="J43" s="113"/>
      <c r="K43" s="113"/>
      <c r="L43" s="113"/>
      <c r="M43" s="113"/>
      <c r="N43" s="113"/>
    </row>
    <row r="44" spans="2:24" x14ac:dyDescent="0.2">
      <c r="B44" s="153" t="s">
        <v>3</v>
      </c>
      <c r="C44" s="232">
        <v>639.42999999999995</v>
      </c>
      <c r="D44" s="232"/>
      <c r="E44" s="232"/>
      <c r="F44" s="233"/>
      <c r="G44" s="237">
        <v>702.26</v>
      </c>
      <c r="H44" s="232">
        <v>1171.72</v>
      </c>
      <c r="I44" s="233">
        <v>1545.44</v>
      </c>
      <c r="J44" s="113"/>
      <c r="K44" s="113"/>
      <c r="L44" s="113"/>
      <c r="M44" s="113"/>
      <c r="N44" s="113"/>
    </row>
    <row r="45" spans="2:24" x14ac:dyDescent="0.2">
      <c r="B45" s="153" t="s">
        <v>4</v>
      </c>
      <c r="C45" s="232">
        <v>559.23</v>
      </c>
      <c r="D45" s="232"/>
      <c r="E45" s="232"/>
      <c r="F45" s="233"/>
      <c r="G45" s="237">
        <v>784.4</v>
      </c>
      <c r="H45" s="232">
        <v>1252.44</v>
      </c>
      <c r="I45" s="233">
        <v>1539.08</v>
      </c>
      <c r="J45" s="113"/>
      <c r="K45" s="113"/>
      <c r="L45" s="113"/>
      <c r="M45" s="113"/>
      <c r="N45" s="113"/>
    </row>
    <row r="46" spans="2:24" x14ac:dyDescent="0.2">
      <c r="B46" s="131" t="s">
        <v>5</v>
      </c>
      <c r="C46" s="234">
        <v>1177.4100000000001</v>
      </c>
      <c r="D46" s="234"/>
      <c r="E46" s="234"/>
      <c r="F46" s="235"/>
      <c r="G46" s="238">
        <v>575.27</v>
      </c>
      <c r="H46" s="234">
        <v>915.14</v>
      </c>
      <c r="I46" s="235">
        <v>1066.9100000000001</v>
      </c>
      <c r="J46" s="113"/>
      <c r="K46" s="113"/>
      <c r="L46" s="113"/>
      <c r="M46" s="113"/>
      <c r="N46" s="113"/>
    </row>
    <row r="48" spans="2:24" x14ac:dyDescent="0.2">
      <c r="B48" s="144" t="s">
        <v>107</v>
      </c>
      <c r="C48" s="159">
        <v>0</v>
      </c>
      <c r="D48" s="113"/>
      <c r="E48" s="113"/>
      <c r="F48" s="113"/>
      <c r="G48" s="113"/>
      <c r="H48" s="113"/>
      <c r="I48" s="113"/>
    </row>
    <row r="49" spans="2:9" x14ac:dyDescent="0.2">
      <c r="B49" s="269" t="s">
        <v>27</v>
      </c>
      <c r="C49" s="270"/>
      <c r="D49" s="270"/>
      <c r="E49" s="270"/>
      <c r="F49" s="145"/>
      <c r="G49" s="128" t="s">
        <v>28</v>
      </c>
      <c r="H49" s="129"/>
      <c r="I49" s="130"/>
    </row>
    <row r="50" spans="2:9" x14ac:dyDescent="0.2">
      <c r="B50" s="146" t="s">
        <v>29</v>
      </c>
      <c r="C50" s="120" t="s">
        <v>2</v>
      </c>
      <c r="D50" s="120" t="s">
        <v>7</v>
      </c>
      <c r="E50" s="120" t="s">
        <v>8</v>
      </c>
      <c r="F50" s="119" t="s">
        <v>73</v>
      </c>
      <c r="G50" s="131" t="s">
        <v>17</v>
      </c>
      <c r="H50" s="147" t="s">
        <v>18</v>
      </c>
      <c r="I50" s="148" t="s">
        <v>19</v>
      </c>
    </row>
    <row r="51" spans="2:9" x14ac:dyDescent="0.2">
      <c r="B51" s="149" t="s">
        <v>30</v>
      </c>
      <c r="C51" s="143">
        <f t="shared" ref="C51:E56" si="3">ROUND(+C38*(1+$C$48),2)</f>
        <v>18872.900000000001</v>
      </c>
      <c r="D51" s="143">
        <f t="shared" si="3"/>
        <v>8147.47</v>
      </c>
      <c r="E51" s="158">
        <f t="shared" si="3"/>
        <v>14376.67</v>
      </c>
      <c r="F51" s="150">
        <f>+D51+E51</f>
        <v>22524.14</v>
      </c>
      <c r="G51" s="114"/>
      <c r="H51" s="115"/>
      <c r="I51" s="116"/>
    </row>
    <row r="52" spans="2:9" x14ac:dyDescent="0.2">
      <c r="B52" s="55" t="s">
        <v>31</v>
      </c>
      <c r="C52" s="143">
        <f t="shared" si="3"/>
        <v>26980.92</v>
      </c>
      <c r="D52" s="143">
        <f t="shared" si="3"/>
        <v>20384.009999999998</v>
      </c>
      <c r="E52" s="143">
        <f t="shared" si="3"/>
        <v>20296.689999999999</v>
      </c>
      <c r="F52" s="152">
        <f>+D52+E52</f>
        <v>40680.699999999997</v>
      </c>
      <c r="G52" s="121"/>
      <c r="H52" s="123"/>
      <c r="I52" s="122"/>
    </row>
    <row r="53" spans="2:9" x14ac:dyDescent="0.2">
      <c r="B53" s="149" t="s">
        <v>53</v>
      </c>
      <c r="C53" s="143">
        <f t="shared" si="3"/>
        <v>20741.12</v>
      </c>
      <c r="D53" s="143">
        <f t="shared" si="3"/>
        <v>8622.1</v>
      </c>
      <c r="E53" s="143">
        <f t="shared" si="3"/>
        <v>13449.3</v>
      </c>
      <c r="F53" s="152">
        <f>+D53+E53</f>
        <v>22071.4</v>
      </c>
      <c r="G53" s="121"/>
      <c r="H53" s="123"/>
      <c r="I53" s="122"/>
    </row>
    <row r="54" spans="2:9" x14ac:dyDescent="0.2">
      <c r="B54" s="149" t="s">
        <v>55</v>
      </c>
      <c r="C54" s="143">
        <f t="shared" si="3"/>
        <v>24526.29</v>
      </c>
      <c r="D54" s="143">
        <f t="shared" si="3"/>
        <v>7205.56</v>
      </c>
      <c r="E54" s="143">
        <f t="shared" si="3"/>
        <v>9913.84</v>
      </c>
      <c r="F54" s="152">
        <f>+D54+E54</f>
        <v>17119.400000000001</v>
      </c>
      <c r="G54" s="121"/>
      <c r="H54" s="123"/>
      <c r="I54" s="122"/>
    </row>
    <row r="55" spans="2:9" x14ac:dyDescent="0.2">
      <c r="B55" s="55" t="s">
        <v>32</v>
      </c>
      <c r="C55" s="143">
        <f t="shared" si="3"/>
        <v>20071.64</v>
      </c>
      <c r="D55" s="143">
        <f t="shared" si="3"/>
        <v>10376.84</v>
      </c>
      <c r="E55" s="143">
        <f t="shared" si="3"/>
        <v>13021.11</v>
      </c>
      <c r="F55" s="152">
        <f>+D55+E55</f>
        <v>23397.95</v>
      </c>
      <c r="G55" s="121"/>
      <c r="H55" s="123"/>
      <c r="I55" s="122"/>
    </row>
    <row r="56" spans="2:9" x14ac:dyDescent="0.2">
      <c r="B56" s="121" t="s">
        <v>100</v>
      </c>
      <c r="C56" s="160"/>
      <c r="D56" s="143">
        <f t="shared" si="3"/>
        <v>3964.27</v>
      </c>
      <c r="E56" s="123"/>
      <c r="F56" s="122"/>
      <c r="G56" s="121"/>
      <c r="H56" s="123"/>
      <c r="I56" s="122"/>
    </row>
    <row r="57" spans="2:9" x14ac:dyDescent="0.2">
      <c r="B57" s="153" t="s">
        <v>3</v>
      </c>
      <c r="C57" s="143">
        <f>ROUND(+C44*(1+$C$48),2)</f>
        <v>639.42999999999995</v>
      </c>
      <c r="D57" s="123"/>
      <c r="E57" s="123"/>
      <c r="F57" s="122"/>
      <c r="G57" s="154">
        <f t="shared" ref="G57:I59" si="4">ROUND(+G44*(1+$C$48),2)</f>
        <v>702.26</v>
      </c>
      <c r="H57" s="143">
        <f t="shared" si="4"/>
        <v>1171.72</v>
      </c>
      <c r="I57" s="152">
        <f t="shared" si="4"/>
        <v>1545.44</v>
      </c>
    </row>
    <row r="58" spans="2:9" x14ac:dyDescent="0.2">
      <c r="B58" s="153" t="s">
        <v>4</v>
      </c>
      <c r="C58" s="143">
        <f>ROUND(+C45*(1+$C$48),2)</f>
        <v>559.23</v>
      </c>
      <c r="D58" s="123"/>
      <c r="E58" s="123"/>
      <c r="F58" s="122"/>
      <c r="G58" s="154">
        <f t="shared" si="4"/>
        <v>784.4</v>
      </c>
      <c r="H58" s="143">
        <f t="shared" si="4"/>
        <v>1252.44</v>
      </c>
      <c r="I58" s="152">
        <f t="shared" si="4"/>
        <v>1539.08</v>
      </c>
    </row>
    <row r="59" spans="2:9" x14ac:dyDescent="0.2">
      <c r="B59" s="131" t="s">
        <v>5</v>
      </c>
      <c r="C59" s="155">
        <f>ROUND(+C46*(1+$C$48),2)</f>
        <v>1177.4100000000001</v>
      </c>
      <c r="D59" s="126"/>
      <c r="E59" s="126"/>
      <c r="F59" s="125"/>
      <c r="G59" s="156">
        <f t="shared" si="4"/>
        <v>575.27</v>
      </c>
      <c r="H59" s="155">
        <f t="shared" si="4"/>
        <v>915.14</v>
      </c>
      <c r="I59" s="157">
        <f t="shared" si="4"/>
        <v>1066.9100000000001</v>
      </c>
    </row>
    <row r="61" spans="2:9" x14ac:dyDescent="0.2">
      <c r="C61" s="165"/>
      <c r="D61" s="165"/>
      <c r="E61" s="165"/>
      <c r="F61" s="113"/>
    </row>
    <row r="62" spans="2:9" x14ac:dyDescent="0.2">
      <c r="C62" s="165"/>
      <c r="D62" s="166"/>
      <c r="E62" s="165"/>
      <c r="F62" s="113"/>
    </row>
    <row r="63" spans="2:9" x14ac:dyDescent="0.2">
      <c r="C63" s="167"/>
      <c r="D63" s="166"/>
      <c r="E63" s="165"/>
      <c r="F63" s="113"/>
    </row>
    <row r="64" spans="2:9" x14ac:dyDescent="0.2">
      <c r="C64" s="167"/>
      <c r="D64" s="166"/>
      <c r="E64" s="165"/>
      <c r="F64" s="113"/>
    </row>
    <row r="68" spans="3:3" customFormat="1" x14ac:dyDescent="0.2"/>
    <row r="69" spans="3:3" customFormat="1" x14ac:dyDescent="0.2">
      <c r="C69" s="211"/>
    </row>
    <row r="70" spans="3:3" customFormat="1" x14ac:dyDescent="0.2"/>
    <row r="71" spans="3:3" customFormat="1" x14ac:dyDescent="0.2"/>
    <row r="72" spans="3:3" customFormat="1" x14ac:dyDescent="0.2"/>
    <row r="73" spans="3:3" customFormat="1" x14ac:dyDescent="0.2"/>
    <row r="74" spans="3:3" customFormat="1" x14ac:dyDescent="0.2"/>
    <row r="75" spans="3:3" customFormat="1" x14ac:dyDescent="0.2"/>
    <row r="76" spans="3:3" customFormat="1" x14ac:dyDescent="0.2"/>
    <row r="77" spans="3:3" customFormat="1" x14ac:dyDescent="0.2"/>
    <row r="78" spans="3:3" customFormat="1" x14ac:dyDescent="0.2"/>
    <row r="79" spans="3:3" customFormat="1" x14ac:dyDescent="0.2"/>
    <row r="80" spans="3:3"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sheetData>
  <sheetProtection algorithmName="SHA-512" hashValue="we1b8n/m1FIEjzD7Em9433DZN1Tz2gR6pvQk3dfDL0sGrkYM6pthEgM5DL5EyR/N+35+E6da3T/w3vjGOa4AMg==" saltValue="K2T12UsGOpHmPc6vqsSUyQ==" spinCount="100000" sheet="1" objects="1" scenarios="1"/>
  <mergeCells count="3">
    <mergeCell ref="C27:D27"/>
    <mergeCell ref="B36:E36"/>
    <mergeCell ref="B49:E49"/>
  </mergeCells>
  <printOptions gridLines="1"/>
  <pageMargins left="0.70866141732283472" right="0.70866141732283472" top="0.74803149606299213" bottom="0.74803149606299213" header="0.31496062992125984" footer="0.31496062992125984"/>
  <pageSetup paperSize="9" scale="60" orientation="landscape" r:id="rId1"/>
  <headerFooter>
    <oddHeader>&amp;L&amp;"Arial,Vet"&amp;F&amp;R&amp;"Arial,Vet"&amp;A</oddHeader>
    <oddFooter>&amp;L&amp;"Arial,Vet"keizer / goedhart&amp;C&amp;"Arial,Vet"pagina &amp;P&amp;R&amp;"Arial,Vet"&amp;D</oddFooter>
  </headerFooter>
  <colBreaks count="1" manualBreakCount="1">
    <brk id="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5</vt:i4>
      </vt:variant>
    </vt:vector>
  </HeadingPairs>
  <TitlesOfParts>
    <vt:vector size="8" baseType="lpstr">
      <vt:lpstr>toel</vt:lpstr>
      <vt:lpstr>groei 1 febr</vt:lpstr>
      <vt:lpstr>tab</vt:lpstr>
      <vt:lpstr>'groei 1 febr'!Afdrukbereik</vt:lpstr>
      <vt:lpstr>tab!Afdrukbereik</vt:lpstr>
      <vt:lpstr>toel!Afdrukbereik</vt:lpstr>
      <vt:lpstr>categorie</vt:lpstr>
      <vt:lpstr>MIvast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2014-08-21T19:54:14Z</cp:lastPrinted>
  <dcterms:created xsi:type="dcterms:W3CDTF">2012-10-29T13:09:26Z</dcterms:created>
  <dcterms:modified xsi:type="dcterms:W3CDTF">2015-04-06T20:32:35Z</dcterms:modified>
</cp:coreProperties>
</file>