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lubbe\Documents\Instrumenten\toolbox 2018\basisschool\"/>
    </mc:Choice>
  </mc:AlternateContent>
  <bookViews>
    <workbookView xWindow="120" yWindow="60" windowWidth="15180" windowHeight="9345" activeTab="1"/>
  </bookViews>
  <sheets>
    <sheet name="toelichting" sheetId="2" r:id="rId1"/>
    <sheet name="berek" sheetId="1" r:id="rId2"/>
    <sheet name="wpo" sheetId="3" r:id="rId3"/>
    <sheet name="Bijlage 1" sheetId="4" r:id="rId4"/>
    <sheet name="Bijlage 2" sheetId="6" r:id="rId5"/>
  </sheets>
  <definedNames>
    <definedName name="_xlnm.Print_Area" localSheetId="1">berek!$B$2:$L$207</definedName>
    <definedName name="_xlnm.Print_Area" localSheetId="3">'Bijlage 1'!$A$1:$E$395</definedName>
    <definedName name="_xlnm.Print_Area" localSheetId="2">wpo!$B$2:$B$105</definedName>
    <definedName name="instandhoudingsnormen">'Bijlage 1'!$B$4:$D$394</definedName>
  </definedNames>
  <calcPr calcId="152511"/>
</workbook>
</file>

<file path=xl/calcChain.xml><?xml version="1.0" encoding="utf-8"?>
<calcChain xmlns="http://schemas.openxmlformats.org/spreadsheetml/2006/main">
  <c r="D44" i="1" l="1"/>
  <c r="H22" i="1" l="1"/>
  <c r="H23" i="1"/>
  <c r="F23" i="1"/>
  <c r="F22" i="1"/>
  <c r="F21" i="1"/>
  <c r="F20" i="1"/>
  <c r="F19" i="1"/>
  <c r="D157" i="1"/>
  <c r="H19" i="1"/>
  <c r="H20" i="1"/>
  <c r="J20" i="1" s="1"/>
  <c r="H21" i="1"/>
  <c r="J170" i="1"/>
  <c r="J169" i="1"/>
  <c r="J168" i="1"/>
  <c r="J167" i="1"/>
  <c r="J166" i="1"/>
  <c r="J165" i="1"/>
  <c r="J164" i="1"/>
  <c r="J163" i="1"/>
  <c r="J162" i="1"/>
  <c r="J161" i="1"/>
  <c r="D140" i="1"/>
  <c r="D123" i="1"/>
  <c r="D106" i="1"/>
  <c r="J153" i="1"/>
  <c r="J152" i="1"/>
  <c r="J151" i="1"/>
  <c r="J150" i="1"/>
  <c r="J149" i="1"/>
  <c r="J148" i="1"/>
  <c r="J147" i="1"/>
  <c r="J146" i="1"/>
  <c r="J145" i="1"/>
  <c r="J144" i="1"/>
  <c r="J136" i="1"/>
  <c r="J135" i="1"/>
  <c r="J134" i="1"/>
  <c r="J133" i="1"/>
  <c r="J132" i="1"/>
  <c r="J131" i="1"/>
  <c r="J130" i="1"/>
  <c r="J129" i="1"/>
  <c r="J128" i="1"/>
  <c r="J127" i="1"/>
  <c r="J119" i="1"/>
  <c r="J118" i="1"/>
  <c r="J117" i="1"/>
  <c r="J116" i="1"/>
  <c r="J115" i="1"/>
  <c r="J114" i="1"/>
  <c r="J113" i="1"/>
  <c r="J112" i="1"/>
  <c r="J111" i="1"/>
  <c r="J110" i="1"/>
  <c r="D88" i="1"/>
  <c r="J101" i="1"/>
  <c r="J100" i="1"/>
  <c r="J99" i="1"/>
  <c r="J98" i="1"/>
  <c r="J97" i="1"/>
  <c r="J96" i="1"/>
  <c r="J95" i="1"/>
  <c r="J94" i="1"/>
  <c r="J93" i="1"/>
  <c r="J92" i="1"/>
  <c r="J22" i="1" l="1"/>
  <c r="J23" i="1"/>
  <c r="J19" i="1"/>
  <c r="J21" i="1"/>
  <c r="H25" i="1"/>
  <c r="H17" i="1"/>
  <c r="H18" i="1"/>
  <c r="H24" i="1"/>
  <c r="F17" i="1" l="1"/>
  <c r="J59" i="1"/>
  <c r="J55" i="1"/>
  <c r="J56" i="1"/>
  <c r="J57" i="1"/>
  <c r="J58" i="1"/>
  <c r="J48" i="1"/>
  <c r="J49" i="1"/>
  <c r="J50" i="1"/>
  <c r="J51" i="1"/>
  <c r="J52" i="1"/>
  <c r="J53" i="1"/>
  <c r="J54" i="1"/>
  <c r="J195" i="1"/>
  <c r="J196" i="1"/>
  <c r="J197" i="1"/>
  <c r="J198" i="1"/>
  <c r="J199" i="1"/>
  <c r="J200" i="1"/>
  <c r="J201" i="1"/>
  <c r="J202" i="1"/>
  <c r="J203" i="1"/>
  <c r="J204" i="1"/>
  <c r="J60" i="1"/>
  <c r="J61" i="1"/>
  <c r="J75" i="1"/>
  <c r="J178" i="1"/>
  <c r="J62" i="1"/>
  <c r="J63" i="1"/>
  <c r="J64" i="1"/>
  <c r="J65" i="1"/>
  <c r="J66" i="1"/>
  <c r="J67" i="1"/>
  <c r="J76" i="1"/>
  <c r="J77" i="1"/>
  <c r="J78" i="1"/>
  <c r="J79" i="1"/>
  <c r="J80" i="1"/>
  <c r="J81" i="1"/>
  <c r="J82" i="1"/>
  <c r="J83" i="1"/>
  <c r="J84" i="1"/>
  <c r="J179" i="1"/>
  <c r="J180" i="1"/>
  <c r="J181" i="1"/>
  <c r="J182" i="1"/>
  <c r="J183" i="1"/>
  <c r="J184" i="1"/>
  <c r="J185" i="1"/>
  <c r="J186" i="1"/>
  <c r="J187" i="1"/>
  <c r="F18" i="1"/>
  <c r="J18" i="1" s="1"/>
  <c r="F24" i="1"/>
  <c r="J24" i="1" s="1"/>
  <c r="F25" i="1"/>
  <c r="J25" i="1" s="1"/>
  <c r="D191" i="1"/>
  <c r="D174" i="1"/>
  <c r="D71" i="1"/>
  <c r="F26" i="1" l="1"/>
  <c r="F29" i="1"/>
  <c r="H37" i="1" s="1"/>
  <c r="J17" i="1"/>
  <c r="J26" i="1" s="1"/>
  <c r="F31" i="1" l="1"/>
  <c r="F32" i="1" s="1"/>
  <c r="F30" i="1"/>
  <c r="F38" i="1"/>
  <c r="H38" i="1"/>
  <c r="H36" i="1" s="1"/>
  <c r="F37" i="1"/>
  <c r="F36" i="1" l="1"/>
  <c r="F35" i="1"/>
</calcChain>
</file>

<file path=xl/comments1.xml><?xml version="1.0" encoding="utf-8"?>
<comments xmlns="http://schemas.openxmlformats.org/spreadsheetml/2006/main">
  <authors>
    <author>Bé Keizer</author>
    <author>Harry van Soest</author>
  </authors>
  <commentList>
    <comment ref="J17" authorId="0" shapeId="0">
      <text>
        <r>
          <rPr>
            <sz val="9"/>
            <color indexed="81"/>
            <rFont val="Tahoma"/>
            <family val="2"/>
          </rPr>
          <t xml:space="preserve">
Geeft per gemeente product van aantal scholen maal de opheffingsnorm.</t>
        </r>
      </text>
    </comment>
    <comment ref="E30" authorId="1" shapeId="0">
      <text>
        <r>
          <rPr>
            <sz val="8"/>
            <color indexed="81"/>
            <rFont val="Tahoma"/>
            <family val="2"/>
          </rPr>
          <t xml:space="preserve">
De uitkomst betreft het aantal leerlingen conform art. 152 opgehoogd met 3%, gedeeld door het aantal scholen.</t>
        </r>
      </text>
    </comment>
    <comment ref="E31" authorId="1" shapeId="0">
      <text>
        <r>
          <rPr>
            <sz val="8"/>
            <color indexed="81"/>
            <rFont val="Tahoma"/>
            <family val="2"/>
          </rPr>
          <t xml:space="preserve">Dit betreft de uitkomst van het aantal scholen per gemeente, vermenigvuldigt met de opheffingsnorm van die gemeente en vervolgens de uitkomsten per gemeente, gesommeerd en dat gedeeld door het totaal aantal scholen dat betrokken is bij deze berekening
</t>
        </r>
      </text>
    </comment>
    <comment ref="E32" authorId="1" shapeId="0">
      <text>
        <r>
          <rPr>
            <sz val="8"/>
            <color indexed="81"/>
            <rFont val="Tahoma"/>
            <family val="2"/>
          </rPr>
          <t xml:space="preserve">
Uitkomst voor toepassing van de gemiddelde schoolgrootte</t>
        </r>
      </text>
    </comment>
    <comment ref="E35" authorId="1" shapeId="0">
      <text>
        <r>
          <rPr>
            <sz val="8"/>
            <color indexed="81"/>
            <rFont val="Tahoma"/>
            <family val="2"/>
          </rPr>
          <t xml:space="preserve">
Uitkomst van het aantal leerlingen gedeeld door de opheffingsnorm voor de gemiddelde schoolgrootte</t>
        </r>
      </text>
    </comment>
    <comment ref="E36" authorId="1" shapeId="0">
      <text>
        <r>
          <rPr>
            <sz val="8"/>
            <color indexed="81"/>
            <rFont val="Tahoma"/>
            <family val="2"/>
          </rPr>
          <t xml:space="preserve">
Is de uitkomst groter dan 0, dan bestaat er mogelijk recht op een zelfstandige nevenvestiging (indien nog geen nevenvestiging aanwezig is).</t>
        </r>
      </text>
    </comment>
    <comment ref="D46" authorId="1" shapeId="0">
      <text>
        <r>
          <rPr>
            <sz val="8"/>
            <color indexed="81"/>
            <rFont val="Tahoma"/>
            <family val="2"/>
          </rPr>
          <t xml:space="preserve">
Vul hier de namen van scholen in</t>
        </r>
      </text>
    </comment>
    <comment ref="F46" authorId="1" shapeId="0">
      <text>
        <r>
          <rPr>
            <sz val="8"/>
            <color indexed="81"/>
            <rFont val="Tahoma"/>
            <family val="2"/>
          </rPr>
          <t xml:space="preserve">
Vul hier brinnummer van scholen in</t>
        </r>
      </text>
    </comment>
    <comment ref="H46" authorId="1" shapeId="0">
      <text>
        <r>
          <rPr>
            <sz val="8"/>
            <color indexed="81"/>
            <rFont val="Tahoma"/>
            <family val="2"/>
          </rPr>
          <t xml:space="preserve">
Vul hier het aantal leerlingen per 1 oktober in</t>
        </r>
      </text>
    </comment>
    <comment ref="D73" authorId="1" shapeId="0">
      <text>
        <r>
          <rPr>
            <sz val="8"/>
            <color indexed="81"/>
            <rFont val="Tahoma"/>
            <family val="2"/>
          </rPr>
          <t xml:space="preserve">
Vul hier de namen van scholen in</t>
        </r>
      </text>
    </comment>
    <comment ref="F73" authorId="1" shapeId="0">
      <text>
        <r>
          <rPr>
            <sz val="8"/>
            <color indexed="81"/>
            <rFont val="Tahoma"/>
            <family val="2"/>
          </rPr>
          <t xml:space="preserve">
Vul hier brinnummer van scholen in</t>
        </r>
      </text>
    </comment>
    <comment ref="H73" authorId="1" shapeId="0">
      <text>
        <r>
          <rPr>
            <sz val="8"/>
            <color indexed="81"/>
            <rFont val="Tahoma"/>
            <family val="2"/>
          </rPr>
          <t xml:space="preserve">
Vul hier het aantal leerlingen per 1 oktober in</t>
        </r>
      </text>
    </comment>
    <comment ref="D90" authorId="1" shapeId="0">
      <text>
        <r>
          <rPr>
            <sz val="8"/>
            <color indexed="81"/>
            <rFont val="Tahoma"/>
            <family val="2"/>
          </rPr>
          <t xml:space="preserve">
Vul hier de namen van scholen in</t>
        </r>
      </text>
    </comment>
    <comment ref="F90" authorId="1" shapeId="0">
      <text>
        <r>
          <rPr>
            <sz val="8"/>
            <color indexed="81"/>
            <rFont val="Tahoma"/>
            <family val="2"/>
          </rPr>
          <t xml:space="preserve">
Vul hier brinnummer van scholen in</t>
        </r>
      </text>
    </comment>
    <comment ref="H90" authorId="1" shapeId="0">
      <text>
        <r>
          <rPr>
            <sz val="8"/>
            <color indexed="81"/>
            <rFont val="Tahoma"/>
            <family val="2"/>
          </rPr>
          <t xml:space="preserve">
Vul hier het aantal leerlingen per 1 oktober in</t>
        </r>
      </text>
    </comment>
    <comment ref="D108" authorId="1" shapeId="0">
      <text>
        <r>
          <rPr>
            <sz val="8"/>
            <color indexed="81"/>
            <rFont val="Tahoma"/>
            <family val="2"/>
          </rPr>
          <t xml:space="preserve">
Vul hier de namen van scholen in</t>
        </r>
      </text>
    </comment>
    <comment ref="F108" authorId="1" shapeId="0">
      <text>
        <r>
          <rPr>
            <sz val="8"/>
            <color indexed="81"/>
            <rFont val="Tahoma"/>
            <family val="2"/>
          </rPr>
          <t xml:space="preserve">
Vul hier brinnummer van scholen in</t>
        </r>
      </text>
    </comment>
    <comment ref="H108" authorId="1" shapeId="0">
      <text>
        <r>
          <rPr>
            <sz val="8"/>
            <color indexed="81"/>
            <rFont val="Tahoma"/>
            <family val="2"/>
          </rPr>
          <t xml:space="preserve">
Vul hier het aantal leerlingen per 1 oktober in</t>
        </r>
      </text>
    </comment>
    <comment ref="D125" authorId="1" shapeId="0">
      <text>
        <r>
          <rPr>
            <sz val="8"/>
            <color indexed="81"/>
            <rFont val="Tahoma"/>
            <family val="2"/>
          </rPr>
          <t xml:space="preserve">
Vul hier de namen van scholen in</t>
        </r>
      </text>
    </comment>
    <comment ref="F125" authorId="1" shapeId="0">
      <text>
        <r>
          <rPr>
            <sz val="8"/>
            <color indexed="81"/>
            <rFont val="Tahoma"/>
            <family val="2"/>
          </rPr>
          <t xml:space="preserve">
Vul hier brinnummer van scholen in</t>
        </r>
      </text>
    </comment>
    <comment ref="H125" authorId="1" shapeId="0">
      <text>
        <r>
          <rPr>
            <sz val="8"/>
            <color indexed="81"/>
            <rFont val="Tahoma"/>
            <family val="2"/>
          </rPr>
          <t xml:space="preserve">
Vul hier het aantal leerlingen per 1 oktober in</t>
        </r>
      </text>
    </comment>
    <comment ref="D142" authorId="1" shapeId="0">
      <text>
        <r>
          <rPr>
            <sz val="8"/>
            <color indexed="81"/>
            <rFont val="Tahoma"/>
            <family val="2"/>
          </rPr>
          <t xml:space="preserve">
Vul hier de namen van scholen in</t>
        </r>
      </text>
    </comment>
    <comment ref="F142" authorId="1" shapeId="0">
      <text>
        <r>
          <rPr>
            <sz val="8"/>
            <color indexed="81"/>
            <rFont val="Tahoma"/>
            <family val="2"/>
          </rPr>
          <t xml:space="preserve">
Vul hier brinnummer van scholen in</t>
        </r>
      </text>
    </comment>
    <comment ref="H142" authorId="1" shapeId="0">
      <text>
        <r>
          <rPr>
            <sz val="8"/>
            <color indexed="81"/>
            <rFont val="Tahoma"/>
            <family val="2"/>
          </rPr>
          <t xml:space="preserve">
Vul hier het aantal leerlingen per 1 oktober in</t>
        </r>
      </text>
    </comment>
    <comment ref="D159" authorId="1" shapeId="0">
      <text>
        <r>
          <rPr>
            <sz val="8"/>
            <color indexed="81"/>
            <rFont val="Tahoma"/>
            <family val="2"/>
          </rPr>
          <t xml:space="preserve">
Vul hier de namen van scholen in</t>
        </r>
      </text>
    </comment>
    <comment ref="F159" authorId="1" shapeId="0">
      <text>
        <r>
          <rPr>
            <sz val="8"/>
            <color indexed="81"/>
            <rFont val="Tahoma"/>
            <family val="2"/>
          </rPr>
          <t xml:space="preserve">
Vul hier brinnummer van scholen in</t>
        </r>
      </text>
    </comment>
    <comment ref="H159" authorId="1" shapeId="0">
      <text>
        <r>
          <rPr>
            <sz val="8"/>
            <color indexed="81"/>
            <rFont val="Tahoma"/>
            <family val="2"/>
          </rPr>
          <t xml:space="preserve">
Vul hier het aantal leerlingen per 1 oktober in</t>
        </r>
      </text>
    </comment>
    <comment ref="D176" authorId="1" shapeId="0">
      <text>
        <r>
          <rPr>
            <sz val="8"/>
            <color indexed="81"/>
            <rFont val="Tahoma"/>
            <family val="2"/>
          </rPr>
          <t xml:space="preserve">
Vul hier de namen van scholen in</t>
        </r>
      </text>
    </comment>
    <comment ref="F176" authorId="1" shapeId="0">
      <text>
        <r>
          <rPr>
            <sz val="8"/>
            <color indexed="81"/>
            <rFont val="Tahoma"/>
            <family val="2"/>
          </rPr>
          <t xml:space="preserve">
Vul hier brinnummer van scholen in</t>
        </r>
      </text>
    </comment>
    <comment ref="H176" authorId="1" shapeId="0">
      <text>
        <r>
          <rPr>
            <sz val="8"/>
            <color indexed="81"/>
            <rFont val="Tahoma"/>
            <family val="2"/>
          </rPr>
          <t xml:space="preserve">
Vul hier het aantal leerlingen per 1 oktober in</t>
        </r>
      </text>
    </comment>
    <comment ref="D193" authorId="1" shapeId="0">
      <text>
        <r>
          <rPr>
            <sz val="8"/>
            <color indexed="81"/>
            <rFont val="Tahoma"/>
            <family val="2"/>
          </rPr>
          <t xml:space="preserve">
Vul hier de namen van scholen in</t>
        </r>
      </text>
    </comment>
    <comment ref="F193" authorId="1" shapeId="0">
      <text>
        <r>
          <rPr>
            <sz val="8"/>
            <color indexed="81"/>
            <rFont val="Tahoma"/>
            <family val="2"/>
          </rPr>
          <t xml:space="preserve">
Vul hier brinnummer van scholen in</t>
        </r>
      </text>
    </comment>
    <comment ref="H193" authorId="1" shapeId="0">
      <text>
        <r>
          <rPr>
            <sz val="8"/>
            <color indexed="81"/>
            <rFont val="Tahoma"/>
            <family val="2"/>
          </rPr>
          <t xml:space="preserve">
Vul hier het aantal leerlingen per 1 oktober in</t>
        </r>
      </text>
    </comment>
  </commentList>
</comments>
</file>

<file path=xl/comments2.xml><?xml version="1.0" encoding="utf-8"?>
<comments xmlns="http://schemas.openxmlformats.org/spreadsheetml/2006/main">
  <authors>
    <author>Keizer</author>
  </authors>
  <commentList>
    <comment ref="B2" authorId="0" shapeId="0">
      <text>
        <r>
          <rPr>
            <sz val="9"/>
            <color indexed="81"/>
            <rFont val="Tahoma"/>
            <family val="2"/>
          </rPr>
          <t xml:space="preserve">
Stcrt. 2012, 26469, d.d. 20 dec. 2012.
Stcrt. 2013, 20028, d.d. 17 juli 2013.
Stcrt. 2014, 96, d.d. 2 jan. 2014.
Stcrt. 2014, 5362, d.d. 27 febr. 2014.
Stcrt. 2014, 35302, d.d. 10 dec. 2014.
Stcrt. 2015, 37470, d.d. 30 okt. 2015.
Stcrt. 2016, 64454, d.d. 1 dec. 2016.
Stcrt. 2017, 60549, d.d. 25 okt. 2017.</t>
        </r>
      </text>
    </comment>
  </commentList>
</comments>
</file>

<file path=xl/sharedStrings.xml><?xml version="1.0" encoding="utf-8"?>
<sst xmlns="http://schemas.openxmlformats.org/spreadsheetml/2006/main" count="1163" uniqueCount="638">
  <si>
    <t xml:space="preserve">bekostiging niet wordt beëindigd onderscheidenlijk de school niet wordt opgeheven vóór 1 augustus 2002. Bij een beëindiging van de </t>
  </si>
  <si>
    <t xml:space="preserve">samenwerkingsovereenkomst voor afloop van de termijn bedoeld in het derde lid onder b, wordt op de bekostiging van het Rijk voor de school of </t>
  </si>
  <si>
    <t xml:space="preserve">scholen van elk bevoegd gezag dat aan de samenwerkingsovereenkomst deelnam een bedrag ingehouden, waarvan de hoogte door middel van een </t>
  </si>
  <si>
    <t xml:space="preserve">bij algemene maatregel van bestuur vast te stellen regeling wordt bepaald. </t>
  </si>
  <si>
    <r>
      <t xml:space="preserve">7. </t>
    </r>
    <r>
      <rPr>
        <sz val="9"/>
        <rFont val="Arial"/>
        <family val="2"/>
      </rPr>
      <t xml:space="preserve">Een bevoegd gezag kan slechts deelnemen aan 1 samenwerkingsovereenkomst als bedoeld in het derde lid. Bij deelname aan meer dan 1 </t>
    </r>
  </si>
  <si>
    <t xml:space="preserve">samenwerkingsovereenkomst als bedoeld in het derde lid, is voor de toepassing van dit artikel uitsluitend de eerst gesloten </t>
  </si>
  <si>
    <t xml:space="preserve">samenwerkingsovereenkomst van belang. </t>
  </si>
  <si>
    <r>
      <t xml:space="preserve">1. </t>
    </r>
    <r>
      <rPr>
        <sz val="9"/>
        <rFont val="Arial"/>
        <family val="2"/>
      </rPr>
      <t xml:space="preserve">De bekostiging van een bijzondere nevenvestiging wordt beëindigd of een openbare nevenvestiging wordt opgeheven indien de nevenvestiging </t>
    </r>
  </si>
  <si>
    <t xml:space="preserve">gedurende 3 achtereenvolgende schooljaren op de teldatum 1 oktober niet heeft voldaan of geacht wordt niet te hebben voldaan aan een van de </t>
  </si>
  <si>
    <t xml:space="preserve">volgende voorwaarden: </t>
  </si>
  <si>
    <t xml:space="preserve">b. het aantal leerlingen van de nevenvestiging bedraagt ten minste 50 en binnen een straal van 3 km bevindt zich geen school waar onderwijs wordt </t>
  </si>
  <si>
    <t xml:space="preserve">gegeven van dezelfde richting of richtingen onderscheidenlijk waar openbaar onderwijs wordt gegeven, </t>
  </si>
  <si>
    <t xml:space="preserve">c. het aantal leerlingen van de nevenvestiging bedraagt ten minste 23 en binnen een straal van 5 km bevindt zich geen school waar onderwijs wordt </t>
  </si>
  <si>
    <t xml:space="preserve">e. bij het gelijkstellen van de nevenvestiging met een zelfstandige school zou deze met toepassing van artikel 157 en onder vervanging van het </t>
  </si>
  <si>
    <t xml:space="preserve">getal 290 in dat artikel door 260, voor bekostiging in aanmerking komen. </t>
  </si>
  <si>
    <r>
      <t xml:space="preserve">2. </t>
    </r>
    <r>
      <rPr>
        <sz val="9"/>
        <rFont val="Arial"/>
        <family val="2"/>
      </rPr>
      <t xml:space="preserve">De beëindiging van de bekostiging van een bijzondere nevenvestiging of de opheffing van een openbare nevenvestiging geschiedt met ingang van </t>
    </r>
  </si>
  <si>
    <t xml:space="preserve">1 augustus volgend op de 3 achtereenvolgende schooljaren, bedoeld in het eerste lid. </t>
  </si>
  <si>
    <r>
      <t xml:space="preserve">3. </t>
    </r>
    <r>
      <rPr>
        <sz val="9"/>
        <rFont val="Arial"/>
        <family val="2"/>
      </rPr>
      <t xml:space="preserve">Indien het bevoegd gezag van oordeel is dat op de teldatum 1 oktober wordt voldaan aan een van de voorwaarden genoemd in het eerste lid en </t>
    </r>
  </si>
  <si>
    <t xml:space="preserve">het de nevenvestiging in het op die datum volgende schooljaar wil handhaven, deelt het dit voor 1 februari voorafgaand aan dat schooljaar onder de </t>
  </si>
  <si>
    <t xml:space="preserve">gemotiveerde vermelding van de voorwaarde die het betreft schriftelijk mede aan Onze minister. Indien deze mededeling niet tijdig wordt gedaan, </t>
  </si>
  <si>
    <t xml:space="preserve">wordt de nevenvestiging geacht gedurende het desbetreffende schooljaar niet aan een van de voorwaarden genoemd in het eerste lid te voldoen, </t>
  </si>
  <si>
    <t xml:space="preserve">tenzij het eerste lid, onder d, van toepassing is. </t>
  </si>
  <si>
    <t xml:space="preserve">d. binnen 10 km van de openbare nevenvestiging over de weg gemeten, is geen andere school aanwezig waarbinnen openbaar onderwijs wordt </t>
  </si>
  <si>
    <t xml:space="preserve">gegeven, of </t>
  </si>
  <si>
    <r>
      <t xml:space="preserve">4. </t>
    </r>
    <r>
      <rPr>
        <sz val="9"/>
        <rFont val="Arial"/>
        <family val="2"/>
      </rPr>
      <t xml:space="preserve">Onze minister maakt voor 1 mei, volgend op de mededeling, bedoeld in het derde lid, aan het bevoegd gezag van de desbetreffende school </t>
    </r>
  </si>
  <si>
    <t xml:space="preserve">bekend dat </t>
  </si>
  <si>
    <t xml:space="preserve">a. de nevenvestiging naar zijn oordeel gedurende 3 achtereenvolgende schooljaren op de teldatum 1 oktober niet heeft voldaan of geacht wordt niet </t>
  </si>
  <si>
    <t xml:space="preserve">te hebben voldaan aan een van de voorwaarden genoemd in het eerste lid zodat de bekostiging van de bijzondere nevenvestiging wordt beëindigd of </t>
  </si>
  <si>
    <t xml:space="preserve">de openbare nevenvestiging dient te worden opgeheven, </t>
  </si>
  <si>
    <t xml:space="preserve">b. de nevenvestiging naar zijn oordeel niet voldoet aan een van de voorwaarden genoemd in het eerste lid maar, gelet op het eerste lid, de </t>
  </si>
  <si>
    <t xml:space="preserve">bekostiging van de bijzondere nevenvestiging wordt voortgezet of de openbare nevenvestiging in stand kan worden gehouden, of </t>
  </si>
  <si>
    <t xml:space="preserve">c. de nevenvestiging naar zijn oordeel voldoet aan een van de voorwaarden genoemd in het eerste lid, zodat de bekostiging van de bijzondere </t>
  </si>
  <si>
    <t xml:space="preserve">nevenvestiging wordt voortgezet of de openbare nevenvestiging in stand kan, dan wel dient te worden gehouden. </t>
  </si>
  <si>
    <t>grond waarvan de school voor bekostiging in aanmerking werd genomen. De tweede volzin is niet van toepassing op scholen als bedoeld in artikel 84.</t>
  </si>
  <si>
    <t>waarvan het aantal leerlingen, voor zover het niet betreft het aantal leerlingen van een nevenvestiging, niet heeft voldaan aan de stichtingsnorm op</t>
  </si>
  <si>
    <t xml:space="preserve">3°. voor zover zich geen geval voordoet als bedoeld onder 1° en 2° in het genot is van wachtgeld of van een andere ontslaguitkering en direct </t>
  </si>
  <si>
    <t xml:space="preserve">aan die ontslaguitkering voorafgaand langer dan een jaar onafgebroken in dienst is geweest van het bevoegd gezag. </t>
  </si>
  <si>
    <t xml:space="preserve">2°. voor zover zich geen geval voordoet als bedoeld onder 1° gebruik maakt van een krachtens artikel 33, tweede lid, vastgestelde regeling </t>
  </si>
  <si>
    <t xml:space="preserve">voor onvrijwillige taakvermindering, dan wel </t>
  </si>
  <si>
    <t>gemiddelde opheffingsnorm, (maximaal 290)</t>
  </si>
  <si>
    <t xml:space="preserve">opheffingsnormen zijn vastgesteld, in uitsluitend 1 deel van die gemeente, wordt, in afwijking van artikel 153, eerste tot en met derde lid, de </t>
  </si>
  <si>
    <t xml:space="preserve">bekostiging van een bijzondere school niet beëindigd en een openbare school niet opgeheven op grond van artikel 153 indien de school ten minste </t>
  </si>
  <si>
    <t xml:space="preserve">23 leerlingen telt, de gemiddelde schoolgrootte van alle scholen van dat bevoegd gezag ten minste 10/6x de voor die gemeente onderscheidenlijk </t>
  </si>
  <si>
    <t xml:space="preserve">dat deel van de gemeente geldende opheffingsnorm, dan wel ten minste 290 bedraagt en het bevoegd gezag tijdig de in artikel 160, tweede lid, </t>
  </si>
  <si>
    <t xml:space="preserve">bedoelde mededeling heeft gedaan. Indien het bevoegd gezag dat bij die mededeling aangeeft, tellen bij de toepassing van de gemiddelde </t>
  </si>
  <si>
    <t xml:space="preserve">schoolgrootte niet mee de door hem aangeduide scholen die sinds de aanvang van de bekostiging niet meer dan 5 schooljaren zijn bekostigd en </t>
  </si>
  <si>
    <t xml:space="preserve">artikel 155 opheffingsnormen zijn vastgesteld, wordt, in afwijking van artikel 153, eerste tot en met derde lid, de bekostiging van een bijzondere </t>
  </si>
  <si>
    <t xml:space="preserve">school niet beëindigd en een openbare school niet opgeheven op grond van artikel 153 indien de school ten minste 23 leerlingen telt en de </t>
  </si>
  <si>
    <t xml:space="preserve">gemiddelde schoolgrootte van alle scholen van dat bevoegd gezag ten minste 10/6x het gewogen gemiddelde van de voor elk van die gemeenten </t>
  </si>
  <si>
    <t xml:space="preserve">en delen van gemeenten geldende opheffingsnormen, dan wel ten minste 290 bedraagt en het bevoegd gezag tijdig de in artikel 160, tweede lid, </t>
  </si>
  <si>
    <t xml:space="preserve">bedoelde mededeling heeft gedaan. Het gewogen gemiddelde, bedoeld in de eerste volzin, wordt vastgesteld door het aantal scholen van het </t>
  </si>
  <si>
    <t xml:space="preserve">bevoegd gezag in elke gemeente of elk deel van een gemeente te vermenigvuldigen met de voor die gemeente onderscheidenlijk dat deel geldende </t>
  </si>
  <si>
    <t xml:space="preserve">opheffingsnorm en de som van de verkregen uitkomsten te delen door het totale aantal scholen van het bevoegd gezag. Indien het bevoegd gezag </t>
  </si>
  <si>
    <t xml:space="preserve">dat bij de mededeling, bedoeld in de eerste volzin, aangeeft, tellen bij de toepassing van de gemiddelde schoolgrootte en het gewogen gemiddelde </t>
  </si>
  <si>
    <t xml:space="preserve">niet mee de door hem aangeduide scholen die sinds de aanvang van de bekostiging niet meer dan 5 schooljaren zijn bekostigd en waarvan het </t>
  </si>
  <si>
    <t xml:space="preserve">aantal leerlingen, voor zover het niet betreft het aantal leerlingen van een nevenvestiging, niet heeft voldaan aan de stichtingsnorm op grond </t>
  </si>
  <si>
    <t>waarvan de school voor bekostiging in aanmerking werd genomen. De derde volzin is niet van toepassing op scholen als bedoeld in artikel 84.</t>
  </si>
  <si>
    <r>
      <t xml:space="preserve">1. </t>
    </r>
    <r>
      <rPr>
        <sz val="9"/>
        <rFont val="Arial"/>
        <family val="2"/>
      </rPr>
      <t xml:space="preserve">Indien een bevoegd gezag scholen in stand houdt in uitsluitend 1 gemeente of, ingeval voor die gemeente op grond van artikel 155 </t>
    </r>
  </si>
  <si>
    <r>
      <t xml:space="preserve">2. </t>
    </r>
    <r>
      <rPr>
        <sz val="9"/>
        <rFont val="Arial"/>
        <family val="2"/>
      </rPr>
      <t xml:space="preserve">Indien een bevoegd gezag scholen in stand houdt in meer dan 1 gemeente, of in meer dan 1 deel van een gemeente waarvoor op grond van </t>
    </r>
  </si>
  <si>
    <r>
      <t xml:space="preserve">3. </t>
    </r>
    <r>
      <rPr>
        <sz val="9"/>
        <rFont val="Arial"/>
        <family val="2"/>
      </rPr>
      <t xml:space="preserve">Behoudens het bepaalde in het vierde lid zijn het eerste en tweede lid van overeenkomstige toepassing indien een bevoegd gezag met ten </t>
    </r>
  </si>
  <si>
    <t xml:space="preserve">minste 1 ander bevoegd gezag een samenwerkingsovereenkomst heeft gesloten, waarbij voldaan wordt aan de volgende voorwaarden: </t>
  </si>
  <si>
    <t xml:space="preserve">a. alle scholen van elk bevoegd gezag dat aan de overeenkomst deelneemt, bevinden zich in een gebied van aan elkaar grenzende gemeenten, </t>
  </si>
  <si>
    <t xml:space="preserve">dan wel delen van gemeenten als bedoeld in artikel 155; </t>
  </si>
  <si>
    <t xml:space="preserve">b. de overeenkomst is langer dan 1 jaar voor het niet meer voldoen van een der scholen aan de voor die school geldende opheffingsnorm gesloten </t>
  </si>
  <si>
    <t xml:space="preserve">en is aangegaan voor een termijn van ten minste 10 jaren en </t>
  </si>
  <si>
    <t xml:space="preserve">c. in de overeenkomst is in elk geval opgenomen de verplichting voor elk bevoegd gezag om geen personeel te benoemen met voorbijgaan van </t>
  </si>
  <si>
    <t xml:space="preserve">personeel van een der scholen waarvan het bevoegd gezag aan de overeenkomst deelneemt en dat </t>
  </si>
  <si>
    <r>
      <t xml:space="preserve">4. </t>
    </r>
    <r>
      <rPr>
        <sz val="9"/>
        <rFont val="Arial"/>
        <family val="2"/>
      </rPr>
      <t xml:space="preserve">Met toepassing van het derde lid juncto het tweede lid kan in afwijking van artikel 153, eerste tot en met derde lid, de bekostiging van een </t>
    </r>
  </si>
  <si>
    <t xml:space="preserve">bijzondere school slechts worden voortgezet of een openbare school slechts in stand worden gehouden, indien zich binnen een straal van 2,5 km </t>
  </si>
  <si>
    <t xml:space="preserve">van de desbetreffende school geen andere school van dezelfde richting, dan wel, indien het openbaar onderwijs betreft geen andere school met </t>
  </si>
  <si>
    <t xml:space="preserve">openbaar onderwijs bevindt. </t>
  </si>
  <si>
    <r>
      <t xml:space="preserve">5. </t>
    </r>
    <r>
      <rPr>
        <sz val="9"/>
        <rFont val="Arial"/>
        <family val="2"/>
      </rPr>
      <t xml:space="preserve">De samenwerkingsovereenkomst, bedoeld in het derde lid, kan bepalen dat geen verplichting als bedoeld in het derde lid onder c 3° bestaat in  </t>
    </r>
  </si>
  <si>
    <t xml:space="preserve">gevallen, genoemd in de ministeriële regeling bedoeld in artikel 138, zesde lid, en in gevallen waarin Onze minister op grond van artikel 138, </t>
  </si>
  <si>
    <t>zevende lid, heeft besloten dat de vermindering van de bekostiging, bedoeld in artikel 138, eerste lid en tweede lid onder a, niet zal plaatsvinden.</t>
  </si>
  <si>
    <r>
      <t xml:space="preserve">6. </t>
    </r>
    <r>
      <rPr>
        <sz val="9"/>
        <rFont val="Arial"/>
        <family val="2"/>
      </rPr>
      <t xml:space="preserve">Indien de samenwerkingsovereenkomst, bedoeld in het derde lid, voor afloop van de termijn bedoeld in het derde lid onder b door een bevoegd </t>
    </r>
  </si>
  <si>
    <t xml:space="preserve">gezag wordt beëindigd, wordt de bekostiging van een bijzondere school die op grond van de samenwerkingsovereenkomst in afwijking van artikel </t>
  </si>
  <si>
    <t xml:space="preserve">153, eerste tot en met derde lid, werd bekostigd, beëindigd, dan wel een openbare school die op grond van de samenwerkingsovereenkomst in </t>
  </si>
  <si>
    <t xml:space="preserve">afwijking van artikel 153, eerste tot en met derde lid, in stand werd gehouden, opgeheven overeenkomstig artikel 153 met dien verstande dat de </t>
  </si>
  <si>
    <t>Werkelijk gemiddelde schoolgrootte:</t>
  </si>
  <si>
    <t>Opheffingsnorm voor gemiddelde schoolgrootte:</t>
  </si>
  <si>
    <t>Brinnr.</t>
  </si>
  <si>
    <t>Gewogen gemiddelde opheffingsnorm:</t>
  </si>
  <si>
    <t>Toelichting op berekening gemiddelde schoolgrootte</t>
  </si>
  <si>
    <t>Voor de berekening van de gemiddelde schoolgrootte dient u het volgende in te vullen:</t>
  </si>
  <si>
    <t>Artikel 157. Gemiddelde schoolgrootte; samenwerkingsovereenkomst</t>
  </si>
  <si>
    <t xml:space="preserve">1°. werkzaam is met gebruikmaking van formatie die is toegekend op grond van artikel 120, vijfde lid, wegens samenvoeging van scholen, </t>
  </si>
  <si>
    <t>Artikel 158. Beëindiging bekostiging of opheffing nevenvestiging</t>
  </si>
  <si>
    <t xml:space="preserve">a. het aantal leerlingen van de nevenvestiging bedraagt ten minste 23 en binnen een straal van 2 km bevindt zich geen school, </t>
  </si>
  <si>
    <t>Werkblad Berekening</t>
  </si>
  <si>
    <t>Voor nadere informatie over deze applicatie:</t>
  </si>
  <si>
    <t>School</t>
  </si>
  <si>
    <t>als bedoeld in artikel 157 en 158 WPO</t>
  </si>
  <si>
    <t>BEREKENING GEMIDDELDE SCHOOLGROOTTE</t>
  </si>
  <si>
    <t>Gemeente</t>
  </si>
  <si>
    <t>Aantal leerlingen + 3%</t>
  </si>
  <si>
    <t>( a x b )</t>
  </si>
  <si>
    <t>Aantal lln</t>
  </si>
  <si>
    <t>Aantal lln. + 3%</t>
  </si>
  <si>
    <t>totaal</t>
  </si>
  <si>
    <t>Aantal scholen (a)</t>
  </si>
  <si>
    <t>Opheffingsnorm (b)</t>
  </si>
  <si>
    <t>Aantal te vormen scholen</t>
  </si>
  <si>
    <t>zonder afronding</t>
  </si>
  <si>
    <t>norm 290 (a)</t>
  </si>
  <si>
    <t>norm 260 (b)</t>
  </si>
  <si>
    <t xml:space="preserve">Schooljaar </t>
  </si>
  <si>
    <t xml:space="preserve">teldatum 1 oktober </t>
  </si>
  <si>
    <t>Ruimte voor nog te vormen nevenvestigingen</t>
  </si>
  <si>
    <r>
      <t>Kolom H</t>
    </r>
    <r>
      <rPr>
        <sz val="10"/>
        <rFont val="Arial"/>
        <family val="2"/>
      </rPr>
      <t xml:space="preserve">: Hier dient u vanaf rij 17 de opheffingsnorm van de betreffende gemeente in te vullen. </t>
    </r>
  </si>
  <si>
    <t>en vervolgens gedeeld door het totaal aantal scholen van de betrokken gemeenten).</t>
  </si>
  <si>
    <t>De witte velden kunt u invullen met de gevraagde gegevens.</t>
  </si>
  <si>
    <r>
      <t>Kolom D</t>
    </r>
    <r>
      <rPr>
        <sz val="10"/>
        <rFont val="Arial"/>
        <family val="2"/>
      </rPr>
      <t>: Hier kunt u vanaf rij 17 op de witte velden de naam van de gemeente invullen.</t>
    </r>
  </si>
  <si>
    <t>Artikel 157a. Discretionaire bevoegdheid minister</t>
  </si>
  <si>
    <t xml:space="preserve">3. Onze minister besluit voor 1 mei, volgend op het verzoek, bedoeld in het tweede lid, dat: </t>
  </si>
  <si>
    <t xml:space="preserve">1. Het bevoegd gezag van een school die op grond van de gemiddelde schoolgrootte, bedoeld in artikel 157, eerste, tweede of derde lid, in stand wordt </t>
  </si>
  <si>
    <t xml:space="preserve">gehouden dan wel wordt bekostigd, en die vervolgens op de teldatum 1 oktober minder dan 23 leerlingen telt, kan Onze minister verzoeken in afwijking van </t>
  </si>
  <si>
    <t xml:space="preserve">artikel 153, eerste, tweede en derde lid, die bijzondere school te blijven bekostigen of die openbare school in stand te houden voor een door Onze minister te </t>
  </si>
  <si>
    <t xml:space="preserve">bepalen termijn. Een besluit tot instandhouding wordt in elk geval niet genomen indien de kwaliteit van het onderwijs op de school, bedoeld in de Wet op het </t>
  </si>
  <si>
    <t xml:space="preserve">onderwijstoezicht, onvoldoende is of geen perspectief bestaat op structurele toename van het aantal leerlingen van de school tot het aantal van ten minste </t>
  </si>
  <si>
    <t xml:space="preserve">23 op 1 oktober voorafgaand aan de datum waarop de door Onze minister te bepalen termijn eindigt. Het al dan niet aanwezig zijn van basisscholen in de </t>
  </si>
  <si>
    <t xml:space="preserve">omgeving van de school kan Onze minister eveneens betrekken bij zijn besluit. </t>
  </si>
  <si>
    <t xml:space="preserve">2. Een verzoek als bedoeld in het eerste lid moet voor 1 februari voorafgaand aan de datum van de beëindiging van de bekostiging onderscheidenlijk de </t>
  </si>
  <si>
    <t xml:space="preserve">opheffing schriftelijk worden ingediend bij Onze minister. Het verzoek gaat vergezeld van gegevens ter onderbouwing van het perspectief, bedoeld in het </t>
  </si>
  <si>
    <t xml:space="preserve">eerste lid, een beredeneerde leerlingprognose en gegevens over de ligging van de school ten opzichte van de dichtstbijzijnde basisscholen. </t>
  </si>
  <si>
    <t xml:space="preserve">a. met ingang van 1 augustus van het volgende schooljaar de bekostiging van de bijzondere school wordt beëindigd dan wel de openbare school </t>
  </si>
  <si>
    <t xml:space="preserve">wordt opgeheven, of </t>
  </si>
  <si>
    <t xml:space="preserve">b. met ingang van 1 augustus van het volgende schooljaar de bekostiging van de bijzondere school wordt voortgezet of de openbare school in stand </t>
  </si>
  <si>
    <t xml:space="preserve">wordt gehouden. </t>
  </si>
  <si>
    <t xml:space="preserve">4. Onze minister kan de termijn, bedoeld in het eerste lid, op verzoek van het bevoegd gezag eenmalig verlengen met maximaal de duur van de termijn </t>
  </si>
  <si>
    <t xml:space="preserve">die op grond van het eerste lid ten aanzien van de school door hem was bepaald. De tweede en derde volzin van het eerste lid zijn van </t>
  </si>
  <si>
    <t>overeenkomstige toepassing.</t>
  </si>
  <si>
    <t>Bé Keizer, tel.: 06-22939674 of bij voorkeur per e-mail: be.keizer@wxs.nl</t>
  </si>
  <si>
    <t>CBS</t>
  </si>
  <si>
    <t xml:space="preserve">Naam </t>
  </si>
  <si>
    <t>Aa en Hunze</t>
  </si>
  <si>
    <t>Aalburg</t>
  </si>
  <si>
    <t>Aalsmeer</t>
  </si>
  <si>
    <t>Aalten</t>
  </si>
  <si>
    <t>Achtkarspelen</t>
  </si>
  <si>
    <t>Alblasserdam</t>
  </si>
  <si>
    <t>Albrandswaard</t>
  </si>
  <si>
    <t>Alkmaar</t>
  </si>
  <si>
    <t>Almelo</t>
  </si>
  <si>
    <t>Almere</t>
  </si>
  <si>
    <t>Alphen aan den Rijn</t>
  </si>
  <si>
    <t>Alphen-Chaam</t>
  </si>
  <si>
    <t>Ameland</t>
  </si>
  <si>
    <t>Amersfoort</t>
  </si>
  <si>
    <t>Amstelveen</t>
  </si>
  <si>
    <t>Amsterdam</t>
  </si>
  <si>
    <t>Apeldoorn</t>
  </si>
  <si>
    <t>Appingedam</t>
  </si>
  <si>
    <t>Arnhem</t>
  </si>
  <si>
    <t>Assen</t>
  </si>
  <si>
    <t>Asten</t>
  </si>
  <si>
    <t>Baarle-Nassau</t>
  </si>
  <si>
    <t>Baarn</t>
  </si>
  <si>
    <t>Barendrecht</t>
  </si>
  <si>
    <t>Barneveld</t>
  </si>
  <si>
    <t>Bedum</t>
  </si>
  <si>
    <t>Beek</t>
  </si>
  <si>
    <t>Beemster</t>
  </si>
  <si>
    <t>Beesel</t>
  </si>
  <si>
    <t>Bellingwedde</t>
  </si>
  <si>
    <t>Bergeijk</t>
  </si>
  <si>
    <t>Bergen L</t>
  </si>
  <si>
    <t>Bergen NH</t>
  </si>
  <si>
    <t>Bergen op Zoom</t>
  </si>
  <si>
    <t>Berkelland</t>
  </si>
  <si>
    <t>Bernheze</t>
  </si>
  <si>
    <t>Bernisse</t>
  </si>
  <si>
    <t>Best</t>
  </si>
  <si>
    <t>Beuningen</t>
  </si>
  <si>
    <t>Beverwijk</t>
  </si>
  <si>
    <t>Binnenmaas</t>
  </si>
  <si>
    <t>Bladel</t>
  </si>
  <si>
    <t>Blaricum</t>
  </si>
  <si>
    <t>Bloemendaal</t>
  </si>
  <si>
    <t>Bodegraven-Reeuwijk</t>
  </si>
  <si>
    <t>Boekel</t>
  </si>
  <si>
    <t>Borger-Odoorn</t>
  </si>
  <si>
    <t>Borne</t>
  </si>
  <si>
    <t>Borsele</t>
  </si>
  <si>
    <t>Boxmeer</t>
  </si>
  <si>
    <t>Boxtel</t>
  </si>
  <si>
    <t>Breda</t>
  </si>
  <si>
    <t>Brielle</t>
  </si>
  <si>
    <t>Bronckhorst</t>
  </si>
  <si>
    <t>Brummen</t>
  </si>
  <si>
    <t>Brunssum</t>
  </si>
  <si>
    <t>Bunnik</t>
  </si>
  <si>
    <t>Bunschoten</t>
  </si>
  <si>
    <t>Buren</t>
  </si>
  <si>
    <t>Capelle aan den IJssel</t>
  </si>
  <si>
    <t>Castricum</t>
  </si>
  <si>
    <t>Coevorden</t>
  </si>
  <si>
    <t>Cranendonck</t>
  </si>
  <si>
    <t>Cromstrijen</t>
  </si>
  <si>
    <t>Cuijk</t>
  </si>
  <si>
    <t>Culemborg</t>
  </si>
  <si>
    <t>Dalfsen</t>
  </si>
  <si>
    <t>Dantumadiel</t>
  </si>
  <si>
    <t>De Bilt</t>
  </si>
  <si>
    <t>De Marne</t>
  </si>
  <si>
    <t>De Ronde Venen</t>
  </si>
  <si>
    <t>De Wolden</t>
  </si>
  <si>
    <t>Delft</t>
  </si>
  <si>
    <t>Delfzijl</t>
  </si>
  <si>
    <t>Den Helder</t>
  </si>
  <si>
    <t>Deurne</t>
  </si>
  <si>
    <t>Deventer</t>
  </si>
  <si>
    <t>Diemen</t>
  </si>
  <si>
    <t>Dinkelland</t>
  </si>
  <si>
    <t>Doesburg</t>
  </si>
  <si>
    <t>Doetinchem</t>
  </si>
  <si>
    <t>Dongen</t>
  </si>
  <si>
    <t>Dongeradeel</t>
  </si>
  <si>
    <t>Dordrecht</t>
  </si>
  <si>
    <t>Drechterland</t>
  </si>
  <si>
    <t>Drimmelen</t>
  </si>
  <si>
    <t>Dronten</t>
  </si>
  <si>
    <t>Druten</t>
  </si>
  <si>
    <t>Duiven</t>
  </si>
  <si>
    <t>Echt-Susteren</t>
  </si>
  <si>
    <t>Edam-Volendam</t>
  </si>
  <si>
    <t>Ede</t>
  </si>
  <si>
    <t>Eemnes</t>
  </si>
  <si>
    <t>Eemsmond</t>
  </si>
  <si>
    <t>Eersel</t>
  </si>
  <si>
    <t>Eijsden-Margraten</t>
  </si>
  <si>
    <t>Eindhoven</t>
  </si>
  <si>
    <t>Elburg</t>
  </si>
  <si>
    <t>Emmen</t>
  </si>
  <si>
    <t>Enkhuizen</t>
  </si>
  <si>
    <t>Enschede</t>
  </si>
  <si>
    <t>Epe</t>
  </si>
  <si>
    <t>Ermelo</t>
  </si>
  <si>
    <t>Etten-Leur</t>
  </si>
  <si>
    <t>Ferwerderadiel</t>
  </si>
  <si>
    <t>Franekeradeel</t>
  </si>
  <si>
    <t>Geertruidenberg</t>
  </si>
  <si>
    <t>Geldermalsen</t>
  </si>
  <si>
    <t>Geldrop-Mierlo</t>
  </si>
  <si>
    <t>Gemert-Bakel</t>
  </si>
  <si>
    <t>Gennep</t>
  </si>
  <si>
    <t>Giessenlanden</t>
  </si>
  <si>
    <t>Gilze en Rijen</t>
  </si>
  <si>
    <t>Goes</t>
  </si>
  <si>
    <t>Goirle</t>
  </si>
  <si>
    <t>Gorinchem</t>
  </si>
  <si>
    <t>Gouda</t>
  </si>
  <si>
    <t>Grave</t>
  </si>
  <si>
    <t>Groningen</t>
  </si>
  <si>
    <t>Grootegast</t>
  </si>
  <si>
    <t>Gulpen-Wittem</t>
  </si>
  <si>
    <t>Haaksbergen</t>
  </si>
  <si>
    <t>Haaren</t>
  </si>
  <si>
    <t>Haarlem</t>
  </si>
  <si>
    <t>Haarlemmerliede Spaarnw</t>
  </si>
  <si>
    <t>Haarlemmermeer</t>
  </si>
  <si>
    <t>Halderberge</t>
  </si>
  <si>
    <t>Hardenberg</t>
  </si>
  <si>
    <t>Harderwijk</t>
  </si>
  <si>
    <t>Hardinxveld-Giessendam</t>
  </si>
  <si>
    <t>Haren</t>
  </si>
  <si>
    <t>Harlingen</t>
  </si>
  <si>
    <t>Hattem</t>
  </si>
  <si>
    <t>Heemskerk</t>
  </si>
  <si>
    <t>Heemstede</t>
  </si>
  <si>
    <t>Heerde</t>
  </si>
  <si>
    <t>Heerenveen</t>
  </si>
  <si>
    <t>Heerhugowaard</t>
  </si>
  <si>
    <t>Heerlen</t>
  </si>
  <si>
    <t>Heeze-Leende</t>
  </si>
  <si>
    <t>Heiloo</t>
  </si>
  <si>
    <t>Hellendoorn</t>
  </si>
  <si>
    <t>Hellevoetsluis</t>
  </si>
  <si>
    <t>Helmond</t>
  </si>
  <si>
    <t>Hendrik-Ido-Ambacht</t>
  </si>
  <si>
    <t>Hengelo O</t>
  </si>
  <si>
    <t>Het Bildt</t>
  </si>
  <si>
    <t>Heumen</t>
  </si>
  <si>
    <t>Heusden</t>
  </si>
  <si>
    <t>Hillegom</t>
  </si>
  <si>
    <t>Hilvarenbeek</t>
  </si>
  <si>
    <t>Hilversum</t>
  </si>
  <si>
    <t>Hof van Twente</t>
  </si>
  <si>
    <t>Hoogeveen</t>
  </si>
  <si>
    <t>Hoogezand-Sappemeer</t>
  </si>
  <si>
    <t>Hoorn</t>
  </si>
  <si>
    <t>Horst aan de Maas</t>
  </si>
  <si>
    <t>Houten</t>
  </si>
  <si>
    <t>Huizen</t>
  </si>
  <si>
    <t>Hulst</t>
  </si>
  <si>
    <t>IJsselstein</t>
  </si>
  <si>
    <t>Kaag en Braassem</t>
  </si>
  <si>
    <t>Kampen</t>
  </si>
  <si>
    <t>Kapelle</t>
  </si>
  <si>
    <t>Katwijk</t>
  </si>
  <si>
    <t>Kerkrade</t>
  </si>
  <si>
    <t>Koggenland</t>
  </si>
  <si>
    <t>Kollumerland en Nwkruisl</t>
  </si>
  <si>
    <t>Korendijk</t>
  </si>
  <si>
    <t>Krimpen aan den IJssel</t>
  </si>
  <si>
    <t>Laarbeek</t>
  </si>
  <si>
    <t>Landerd</t>
  </si>
  <si>
    <t>Landgraaf</t>
  </si>
  <si>
    <t>Landsmeer</t>
  </si>
  <si>
    <t>Langedijk</t>
  </si>
  <si>
    <t>Lansingerland</t>
  </si>
  <si>
    <t>Laren</t>
  </si>
  <si>
    <t>Leek</t>
  </si>
  <si>
    <t>Leerdam</t>
  </si>
  <si>
    <t>Leeuwarden</t>
  </si>
  <si>
    <t>Leeuwarderadeel</t>
  </si>
  <si>
    <t>Leiden</t>
  </si>
  <si>
    <t>Leiderdorp</t>
  </si>
  <si>
    <t>Leidschendam-Voorburg</t>
  </si>
  <si>
    <t>Lelystad</t>
  </si>
  <si>
    <t>Leudal</t>
  </si>
  <si>
    <t>Leusden</t>
  </si>
  <si>
    <t>Lingewaal</t>
  </si>
  <si>
    <t>Lingewaard</t>
  </si>
  <si>
    <t>Lisse</t>
  </si>
  <si>
    <t>Littenseradiel</t>
  </si>
  <si>
    <t>Lochem</t>
  </si>
  <si>
    <t>Loon op Zand</t>
  </si>
  <si>
    <t>Lopik</t>
  </si>
  <si>
    <t>Loppersum</t>
  </si>
  <si>
    <t>Losser</t>
  </si>
  <si>
    <t>Maasdriel</t>
  </si>
  <si>
    <t>Maasgouw</t>
  </si>
  <si>
    <t>Maassluis</t>
  </si>
  <si>
    <t>Maastricht</t>
  </si>
  <si>
    <t>Marum</t>
  </si>
  <si>
    <t>Medemblik</t>
  </si>
  <si>
    <t>Meerssen</t>
  </si>
  <si>
    <t>Menterwolde</t>
  </si>
  <si>
    <t>Meppel</t>
  </si>
  <si>
    <t>Middelburg</t>
  </si>
  <si>
    <t>Midden Drenthe</t>
  </si>
  <si>
    <t>Midden-Delfland</t>
  </si>
  <si>
    <t>Mill en Sint Hubert</t>
  </si>
  <si>
    <t>Moerdijk</t>
  </si>
  <si>
    <t>Montferland</t>
  </si>
  <si>
    <t>Montfoort U</t>
  </si>
  <si>
    <t>Mook en Middelaar</t>
  </si>
  <si>
    <t>Muiden</t>
  </si>
  <si>
    <t>Neder-Betuwe</t>
  </si>
  <si>
    <t>Nederweert</t>
  </si>
  <si>
    <t>Neerijnen</t>
  </si>
  <si>
    <t>Nieuwegein</t>
  </si>
  <si>
    <t>Nieuwkoop</t>
  </si>
  <si>
    <t>Nijkerk</t>
  </si>
  <si>
    <t>Nijmegen</t>
  </si>
  <si>
    <t>Noord-Beveland</t>
  </si>
  <si>
    <t>Noordenveld</t>
  </si>
  <si>
    <t>Noordoostpolder</t>
  </si>
  <si>
    <t>Noordwijk</t>
  </si>
  <si>
    <t>Noordwijkerhout</t>
  </si>
  <si>
    <t>Nunspeet</t>
  </si>
  <si>
    <t>Nuth</t>
  </si>
  <si>
    <t>Oegstgeest</t>
  </si>
  <si>
    <t>Oirschot</t>
  </si>
  <si>
    <t>Oisterwijk</t>
  </si>
  <si>
    <t>Oldambt</t>
  </si>
  <si>
    <t>Oldebroek</t>
  </si>
  <si>
    <t>Oldenzaal</t>
  </si>
  <si>
    <t>Olst-Wijhe</t>
  </si>
  <si>
    <t>Ommen</t>
  </si>
  <si>
    <t>Onderbanken</t>
  </si>
  <si>
    <t>Oost Gelre</t>
  </si>
  <si>
    <t>Oosterhout</t>
  </si>
  <si>
    <t>Ooststellingwerf</t>
  </si>
  <si>
    <t>Oostzaan</t>
  </si>
  <si>
    <t>Opmeer</t>
  </si>
  <si>
    <t>Opsterland</t>
  </si>
  <si>
    <t>Oss</t>
  </si>
  <si>
    <t>Oud-Beijerland</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</si>
  <si>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</si>
  <si>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</si>
  <si>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</si>
  <si>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</si>
  <si>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</si>
  <si>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</si>
  <si>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</si>
  <si>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</si>
  <si>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</si>
  <si>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</si>
  <si>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</si>
  <si>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</si>
  <si>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</si>
  <si>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</si>
  <si>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</si>
  <si>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</si>
  <si>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</si>
  <si>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</si>
  <si>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Rijnwaarden</t>
  </si>
  <si>
    <t>Rijssen-Holten</t>
  </si>
  <si>
    <t>Rijswijk</t>
  </si>
  <si>
    <t>Roerdalen</t>
  </si>
  <si>
    <t>Roermond</t>
  </si>
  <si>
    <t>Roosendaal</t>
  </si>
  <si>
    <t>Rotterdam</t>
  </si>
  <si>
    <t>Rozendaal</t>
  </si>
  <si>
    <t>Rucphen</t>
  </si>
  <si>
    <t>Schagen</t>
  </si>
  <si>
    <t>Scherpenzeel</t>
  </si>
  <si>
    <t>Schiedam</t>
  </si>
  <si>
    <t>Schiermonnikoog</t>
  </si>
  <si>
    <t>Schijndel</t>
  </si>
  <si>
    <t>Schinnen</t>
  </si>
  <si>
    <t>Schouwen-Duiveland</t>
  </si>
  <si>
    <t>'s-Gravenhage</t>
  </si>
  <si>
    <t>'s-Hertogenbosch</t>
  </si>
  <si>
    <t>Simpelveld</t>
  </si>
  <si>
    <t>Sint-Anthonis</t>
  </si>
  <si>
    <t>Sint-Michielsgestel</t>
  </si>
  <si>
    <t>Sint-Oedenrode</t>
  </si>
  <si>
    <t>Sittard-Geleen</t>
  </si>
  <si>
    <t>Sliedrecht</t>
  </si>
  <si>
    <t>Slochteren</t>
  </si>
  <si>
    <t>Sluis</t>
  </si>
  <si>
    <t>Smallingerland</t>
  </si>
  <si>
    <t>Soest</t>
  </si>
  <si>
    <t>Someren</t>
  </si>
  <si>
    <t>Son en Breugel</t>
  </si>
  <si>
    <t>Spijkenisse</t>
  </si>
  <si>
    <t>Stadskanaal</t>
  </si>
  <si>
    <t>Staphorst</t>
  </si>
  <si>
    <t>Stede Broec</t>
  </si>
  <si>
    <t>Steenbergen</t>
  </si>
  <si>
    <t>Steenwijkerland</t>
  </si>
  <si>
    <t>Stein</t>
  </si>
  <si>
    <t>Stichtse Vecht</t>
  </si>
  <si>
    <t>Strijen</t>
  </si>
  <si>
    <t>Sudwest Fryslan</t>
  </si>
  <si>
    <t>Ten Boer</t>
  </si>
  <si>
    <t>Terneuzen</t>
  </si>
  <si>
    <t>Terschelling</t>
  </si>
  <si>
    <t>Texel</t>
  </si>
  <si>
    <t>Teylingen</t>
  </si>
  <si>
    <t>Tholen</t>
  </si>
  <si>
    <t>Tiel</t>
  </si>
  <si>
    <t>Tilburg</t>
  </si>
  <si>
    <t>Tubbergen</t>
  </si>
  <si>
    <t>Twenterand</t>
  </si>
  <si>
    <t>Tynaarlo</t>
  </si>
  <si>
    <t>Tytsjerksteradiel</t>
  </si>
  <si>
    <t>Uden</t>
  </si>
  <si>
    <t>Uitgeest</t>
  </si>
  <si>
    <t>Uithoorn</t>
  </si>
  <si>
    <t>Urk</t>
  </si>
  <si>
    <t>Utrecht</t>
  </si>
  <si>
    <t>Utrechtse Heuvelrug</t>
  </si>
  <si>
    <t>Vaals</t>
  </si>
  <si>
    <t>Valkenburg aan de Geul</t>
  </si>
  <si>
    <t>Valkenswaard</t>
  </si>
  <si>
    <t>Veendam</t>
  </si>
  <si>
    <t>Veenendaal</t>
  </si>
  <si>
    <t>Veere</t>
  </si>
  <si>
    <t>Veghel</t>
  </si>
  <si>
    <t>Veldhoven</t>
  </si>
  <si>
    <t>Velsen</t>
  </si>
  <si>
    <t>Venlo</t>
  </si>
  <si>
    <t>Venray</t>
  </si>
  <si>
    <t>Vianen</t>
  </si>
  <si>
    <t>Vlaardingen</t>
  </si>
  <si>
    <t>Vlagtwedde</t>
  </si>
  <si>
    <t>Vlieland</t>
  </si>
  <si>
    <t>Vlissingen</t>
  </si>
  <si>
    <t>Voerendaal</t>
  </si>
  <si>
    <t>Voorschoten</t>
  </si>
  <si>
    <t>Voorst</t>
  </si>
  <si>
    <t>Vught</t>
  </si>
  <si>
    <t>Waalre</t>
  </si>
  <si>
    <t>Waalwijk</t>
  </si>
  <si>
    <t>Waddinxveen</t>
  </si>
  <si>
    <t>Wageningen</t>
  </si>
  <si>
    <t>Wassenaar</t>
  </si>
  <si>
    <t>Waterland</t>
  </si>
  <si>
    <t>Weert</t>
  </si>
  <si>
    <t>Weesp</t>
  </si>
  <si>
    <t>Werkendam</t>
  </si>
  <si>
    <t>West Maas en Waal</t>
  </si>
  <si>
    <t>Westerveld</t>
  </si>
  <si>
    <t>Westervoort</t>
  </si>
  <si>
    <t>Westland</t>
  </si>
  <si>
    <t>Weststellingwerf</t>
  </si>
  <si>
    <t>Westvoorne</t>
  </si>
  <si>
    <t>Wierden</t>
  </si>
  <si>
    <t>Wijchen</t>
  </si>
  <si>
    <t>Wijdemeren</t>
  </si>
  <si>
    <t>Wijk bij Duurstede</t>
  </si>
  <si>
    <t>Winsum</t>
  </si>
  <si>
    <t>Winterswijk</t>
  </si>
  <si>
    <t>Woensdrecht</t>
  </si>
  <si>
    <t>Woerden</t>
  </si>
  <si>
    <t>Wormerland</t>
  </si>
  <si>
    <t>Woudenberg</t>
  </si>
  <si>
    <t>Woudrichem</t>
  </si>
  <si>
    <t>Zaanstad</t>
  </si>
  <si>
    <t>Zaltbommel</t>
  </si>
  <si>
    <t>Zandvoort</t>
  </si>
  <si>
    <t>Zederik</t>
  </si>
  <si>
    <t>Zeevang</t>
  </si>
  <si>
    <t>Zeewolde</t>
  </si>
  <si>
    <t>Zeist</t>
  </si>
  <si>
    <t>Zevenaar</t>
  </si>
  <si>
    <t>Zoetermeer</t>
  </si>
  <si>
    <t>Zoeterwoude</t>
  </si>
  <si>
    <t>Zuidhorn</t>
  </si>
  <si>
    <t>Zuidplas</t>
  </si>
  <si>
    <t>Zundert</t>
  </si>
  <si>
    <t>Zutphen</t>
  </si>
  <si>
    <t>Zwartewaterland</t>
  </si>
  <si>
    <t>Zwijndrecht</t>
  </si>
  <si>
    <t>Zwolle</t>
  </si>
  <si>
    <t>Nederland</t>
  </si>
  <si>
    <t>Bijlage 1</t>
  </si>
  <si>
    <t>Stichtingsnorm</t>
  </si>
  <si>
    <t>Instandhoudingsnorm</t>
  </si>
  <si>
    <t>*</t>
  </si>
  <si>
    <t>gebied 1</t>
  </si>
  <si>
    <t>gebied 2</t>
  </si>
  <si>
    <t>Overig gebied Almelo</t>
  </si>
  <si>
    <t>gebied I</t>
  </si>
  <si>
    <t>gebied II</t>
  </si>
  <si>
    <t>Wijk aan Zee</t>
  </si>
  <si>
    <t>Overig Bunschoten</t>
  </si>
  <si>
    <t>Eemdijk</t>
  </si>
  <si>
    <t>Oud De Bilt</t>
  </si>
  <si>
    <t>Oud Maaartensdijk</t>
  </si>
  <si>
    <t>De Ronde Veenen</t>
  </si>
  <si>
    <t>Dongense Vaart / 's Gravenmoer</t>
  </si>
  <si>
    <t>Wijk en Aalburg / Veen / Genderen</t>
  </si>
  <si>
    <t>Eethen / Meeuwen / Drongelen / Babylonierbroek</t>
  </si>
  <si>
    <t>Instandhoudingsnormen per gebied</t>
  </si>
  <si>
    <t>Ewijk / Weurt / Winssen</t>
  </si>
  <si>
    <t>Kern Drimmelen / kern Hoge Zwaluwe</t>
  </si>
  <si>
    <t>Loo / Groessen</t>
  </si>
  <si>
    <t>overig Haarlem</t>
  </si>
  <si>
    <t>Spaarndam</t>
  </si>
  <si>
    <t>stad Harlingen</t>
  </si>
  <si>
    <t>buitengebied</t>
  </si>
  <si>
    <t>overig Heerde</t>
  </si>
  <si>
    <t>Malden</t>
  </si>
  <si>
    <t>Heumen / Overasselt / Nederasselt</t>
  </si>
  <si>
    <t>Drunen / Vlijmen</t>
  </si>
  <si>
    <t>Griendtsveen</t>
  </si>
  <si>
    <t>overig Horst aan de Maas</t>
  </si>
  <si>
    <t>Stiens</t>
  </si>
  <si>
    <t>niet stedelijk Stiens</t>
  </si>
  <si>
    <t>resterend gebied</t>
  </si>
  <si>
    <t>Well/ Wellseind</t>
  </si>
  <si>
    <t>Bergh</t>
  </si>
  <si>
    <t>Didam</t>
  </si>
  <si>
    <t>Mook / Molenhoek</t>
  </si>
  <si>
    <t>Middelaar</t>
  </si>
  <si>
    <t>Overige gebieden</t>
  </si>
  <si>
    <t>Est / v.h. Est</t>
  </si>
  <si>
    <t>Kern Jabeek / kern Bingelrade / kern Merkelbeek</t>
  </si>
  <si>
    <t>kern Schinveld</t>
  </si>
  <si>
    <t>Kern Oostzaan</t>
  </si>
  <si>
    <t>Overig Opmeer</t>
  </si>
  <si>
    <t>Aartswoud</t>
  </si>
  <si>
    <t>Resterend deel Raalte</t>
  </si>
  <si>
    <t>Laag Zuthem / Liederholthuis</t>
  </si>
  <si>
    <t>overig Reimerswaal</t>
  </si>
  <si>
    <t>Lobith / Tolkamer</t>
  </si>
  <si>
    <t>Oud Rijssen / deel Makelo</t>
  </si>
  <si>
    <t>Oud Holten</t>
  </si>
  <si>
    <t>Maarssen</t>
  </si>
  <si>
    <t>Loenen en Breukelen</t>
  </si>
  <si>
    <t>Sudwest-Fryslan</t>
  </si>
  <si>
    <t>Stedelijk gebied</t>
  </si>
  <si>
    <t>Plattelandsgebied</t>
  </si>
  <si>
    <t>Waalwijk / Sprang / Vrijhoeve</t>
  </si>
  <si>
    <t>Overig West Maas en Waal</t>
  </si>
  <si>
    <t>Appeltern /Altforst</t>
  </si>
  <si>
    <t>Cothen / Langbroek</t>
  </si>
  <si>
    <t>Landelijk gebied</t>
  </si>
  <si>
    <t>Heerjansdam</t>
  </si>
  <si>
    <t>Bij * zie Bijlage 2 (norm per gebied)</t>
  </si>
  <si>
    <t>NB.: Indien uitkomst is *, dan is de gemeente opgesplitst in twee gebieden.</t>
  </si>
  <si>
    <t>Zie daarvoor bijlage 2 en vul de van toepassing zijnde instandhoudingsnorm handmatig in in kolom H.</t>
  </si>
  <si>
    <t>Zie daarvoor bijlage 2 en vul de van toepassing zijnde instandhoudingsnorm per gebied van de gemeente handmatig in in kolom H.</t>
  </si>
  <si>
    <t>Hollands Kroon</t>
  </si>
  <si>
    <t>kern Aadorp/Bornerbroek</t>
  </si>
  <si>
    <t>Overig De Ronde Veenen</t>
  </si>
  <si>
    <t>Baambrugge / De Hoef</t>
  </si>
  <si>
    <t>Kern Made / kern Wagenberg / kern Terheijden / kern Lage Zwaluwe</t>
  </si>
  <si>
    <t>Vesseen / Vorchten / Hoorn / v.h. Veessen / v.h. Vorchten / v.h. Lage Land</t>
  </si>
  <si>
    <t>Winschoten</t>
  </si>
  <si>
    <t>Reiderland Scheemda</t>
  </si>
  <si>
    <t>De Noord A8</t>
  </si>
  <si>
    <t>Die opheffingsnorm wordt in principe automatisch ingevuld, tenzij er sprake is van opsplitsing van de gemeente in twee gebieden.</t>
  </si>
  <si>
    <t>Wanneer de gemeente voor de opheffingsnormen is opgesplitst in twee gebieden wordt als uitkomst gegeven: *</t>
  </si>
  <si>
    <t>Bijlage 2</t>
  </si>
  <si>
    <t>De bladen zijn beveiligd met het wachtwoord: poraad</t>
  </si>
  <si>
    <t>Reinier Goedhart, tel.: 06-25341033 of bij voorkeur per e-mail: r.goedhart@poraad.nl</t>
  </si>
  <si>
    <t>Peel en Maas overig</t>
  </si>
  <si>
    <t>Kessel</t>
  </si>
  <si>
    <t>Kern Yerseke</t>
  </si>
  <si>
    <t>Goeree-Overflakkee</t>
  </si>
  <si>
    <t>Molenwaard</t>
  </si>
  <si>
    <t>Graafstroom/Liesveld</t>
  </si>
  <si>
    <t>Nieuw Lekkerland</t>
  </si>
  <si>
    <t>Krimpenerwaard</t>
  </si>
  <si>
    <t>Nissewaard</t>
  </si>
  <si>
    <t>Graft de Rijp / Schermer</t>
  </si>
  <si>
    <r>
      <t>Cel J26</t>
    </r>
    <r>
      <rPr>
        <sz val="10"/>
        <rFont val="Arial"/>
        <family val="2"/>
      </rPr>
      <t xml:space="preserve">: Betreft de totaaltelling van de opheffingsnorm per gemeente x het aantal scholen per gemeente. </t>
    </r>
  </si>
  <si>
    <r>
      <t>Cel F29</t>
    </r>
    <r>
      <rPr>
        <sz val="10"/>
        <rFont val="Arial"/>
        <family val="2"/>
      </rPr>
      <t>: Betreft uitkomst totaal aantal leerlingen + 3%.</t>
    </r>
  </si>
  <si>
    <r>
      <t>Cel F30</t>
    </r>
    <r>
      <rPr>
        <sz val="10"/>
        <rFont val="Arial"/>
        <family val="2"/>
      </rPr>
      <t>: Betreft het totaal aantal leerlingen + 3%, gedeeld door het aantal scholen (weergave: afgerond op twee cijfers achter de komma).</t>
    </r>
  </si>
  <si>
    <r>
      <t>Cel F31</t>
    </r>
    <r>
      <rPr>
        <sz val="10"/>
        <rFont val="Arial"/>
        <family val="2"/>
      </rPr>
      <t>: Dit betreft de gewogen gemiddelde opheffingsnorm (uitkomst van de {som van [aantal scholen per gemeente, vermenigvuldigd met de opheffingsnorm van de betreffende gemeente]}</t>
    </r>
  </si>
  <si>
    <r>
      <t>Cel F32</t>
    </r>
    <r>
      <rPr>
        <sz val="10"/>
        <rFont val="Arial"/>
        <family val="2"/>
      </rPr>
      <t xml:space="preserve">: De berekende opheffingsnorm voor gemiddelde schoolgrootte die van toepassing is door vermenigvuldiging met 10/6e van de gewogen </t>
    </r>
  </si>
  <si>
    <t>De beveiliging kunt u opheffen via Opmaak/Blad beveiligen, wachtwoord: 'poraad'.</t>
  </si>
  <si>
    <t xml:space="preserve">Indien de berekening aangeeft dat er mogelijk recht bestaat op de vorming van een nevenvestiging dan is het verstandig dit te </t>
  </si>
  <si>
    <r>
      <t>Kolom D</t>
    </r>
    <r>
      <rPr>
        <sz val="10"/>
        <rFont val="Arial"/>
        <family val="2"/>
      </rPr>
      <t>: Hier vult u vanaf rij 48 de naam in van de school/scholen in de betreffende gemeente.</t>
    </r>
  </si>
  <si>
    <r>
      <t>Kolom F</t>
    </r>
    <r>
      <rPr>
        <sz val="10"/>
        <rFont val="Arial"/>
        <family val="2"/>
      </rPr>
      <t>: Hier worden vanaf rij 48 de brinnummer(s) ingevoerd.</t>
    </r>
  </si>
  <si>
    <r>
      <t>Kolom H</t>
    </r>
    <r>
      <rPr>
        <sz val="10"/>
        <rFont val="Arial"/>
        <family val="2"/>
      </rPr>
      <t>: Hier vult u vanaf rij 48 het aantal werkelijke leerlingen per 1 oktober T in.</t>
    </r>
  </si>
  <si>
    <r>
      <t>Kolom J</t>
    </r>
    <r>
      <rPr>
        <sz val="10"/>
        <rFont val="Arial"/>
        <family val="2"/>
      </rPr>
      <t>: Dit betreft vanaf rij 48 de uitkomst van het aantal leerlingen per 1 oktober T + 3%, afgerond naar beneden op een geheel getal.</t>
    </r>
  </si>
  <si>
    <r>
      <t>Cel F35:</t>
    </r>
    <r>
      <rPr>
        <sz val="10"/>
        <rFont val="Arial"/>
        <family val="2"/>
      </rPr>
      <t xml:space="preserve"> Uitkomst van het mogelijk te vormen aantal scholen</t>
    </r>
  </si>
  <si>
    <r>
      <t>Cel F36</t>
    </r>
    <r>
      <rPr>
        <sz val="10"/>
        <rFont val="Arial"/>
        <family val="2"/>
      </rPr>
      <t>: Hier wordt de uitkomst berekend van het mogelijk aantal nog te vormen nevenvestigingen</t>
    </r>
  </si>
  <si>
    <t xml:space="preserve">checken bij een deskundige organisatie omdat de afweging complex is mede gelet op de derde volzin in artikel 157 lid 1. </t>
  </si>
  <si>
    <t>Gooise meren</t>
  </si>
  <si>
    <t>Gooise Meren</t>
  </si>
  <si>
    <t>Capelle / Nieuwevaart / Waspik</t>
  </si>
  <si>
    <t>Berg en Dal</t>
  </si>
  <si>
    <t>De Friyske Marren</t>
  </si>
  <si>
    <t>Menameradiel</t>
  </si>
  <si>
    <t>Nuenen, Gerwen en Nederwetten</t>
  </si>
  <si>
    <t>Naarden Bussum</t>
  </si>
  <si>
    <t>Oss en Berghem</t>
  </si>
  <si>
    <t>Megen Ravenstein</t>
  </si>
  <si>
    <r>
      <t xml:space="preserve">Stichtings- en opheffingsnormen die gelden </t>
    </r>
    <r>
      <rPr>
        <b/>
        <i/>
        <sz val="10"/>
        <color rgb="FFFF0000"/>
        <rFont val="Arial"/>
        <family val="2"/>
      </rPr>
      <t>vanaf 1 aug. 2018</t>
    </r>
    <r>
      <rPr>
        <i/>
        <sz val="10"/>
        <rFont val="Arial"/>
        <family val="2"/>
      </rPr>
      <t>.</t>
    </r>
  </si>
  <si>
    <r>
      <t xml:space="preserve">De nieuwe stichtings- en instandhoudingsnormen gelden vanaf </t>
    </r>
    <r>
      <rPr>
        <sz val="10"/>
        <color rgb="FFC00000"/>
        <rFont val="Arial"/>
        <family val="2"/>
      </rPr>
      <t>1 augustus 2018</t>
    </r>
    <r>
      <rPr>
        <sz val="10"/>
        <rFont val="Arial"/>
        <family val="2"/>
      </rPr>
      <t>.</t>
    </r>
  </si>
  <si>
    <t xml:space="preserve"> 2019-2020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</si>
</sst>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0" x14ac:knownFonts="1">
    <font>
      <sz val="10"/>
      <name val="Arial"/>
    </font>
    <font>
      <b/>
      <sz val="10"/>
      <name val="Arial"/>
      <family val="2"/>
    </font>
    <font>
      <sz val="8"/>
      <color indexed="81"/>
      <name val="Tahoma"/>
      <family val="2"/>
    </font>
    <font>
      <sz val="10"/>
      <name val="Arial"/>
      <family val="2"/>
    </font>
    <font>
      <b/>
      <sz val="9"/>
      <name val="Arial"/>
      <family val="2"/>
    </font>
    <font>
      <sz val="9"/>
      <name val="Arial"/>
      <family val="2"/>
    </font>
    <font>
      <b/>
      <sz val="14"/>
      <name val="Arial"/>
      <family val="2"/>
    </font>
    <font>
      <i/>
      <sz val="12"/>
      <name val="Arial"/>
      <family val="2"/>
    </font>
    <font>
      <b/>
      <i/>
      <sz val="10"/>
      <name val="Arial"/>
      <family val="2"/>
    </font>
    <font>
      <sz val="10"/>
      <color indexed="47"/>
      <name val="Arial"/>
      <family val="2"/>
    </font>
    <font>
      <i/>
      <sz val="10"/>
      <name val="Arial"/>
      <family val="2"/>
    </font>
    <font>
      <sz val="12"/>
      <name val="Arial"/>
      <family val="2"/>
    </font>
    <font>
      <b/>
      <sz val="12"/>
      <name val="Arial"/>
      <family val="2"/>
    </font>
    <font>
      <sz val="9"/>
      <color indexed="81"/>
      <name val="Tahoma"/>
      <family val="2"/>
    </font>
    <font>
      <i/>
      <sz val="10"/>
      <color indexed="41"/>
      <name val="Arial"/>
      <family val="2"/>
    </font>
    <font>
      <sz val="8"/>
      <name val="Arial"/>
      <family val="2"/>
    </font>
    <font>
      <b/>
      <i/>
      <sz val="10"/>
      <color rgb="FFFF0000"/>
      <name val="Arial"/>
      <family val="2"/>
    </font>
    <font>
      <i/>
      <sz val="10"/>
      <color rgb="FFFF0000"/>
      <name val="Arial"/>
      <family val="2"/>
    </font>
    <font>
      <sz val="10"/>
      <name val="Calibri"/>
      <family val="2"/>
      <scheme val="minor"/>
    </font>
    <font>
      <sz val="10"/>
      <color rgb="FFC00000"/>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3">
    <xf numFmtId="0" fontId="0" fillId="0" borderId="0" xfId="0"/>
    <xf numFmtId="0" fontId="3" fillId="2" borderId="0" xfId="0" applyFont="1" applyFill="1" applyProtection="1"/>
    <xf numFmtId="0" fontId="3" fillId="2" borderId="0" xfId="0" applyFont="1" applyFill="1" applyAlignment="1" applyProtection="1">
      <alignment horizontal="center"/>
    </xf>
    <xf numFmtId="0" fontId="3" fillId="2" borderId="1" xfId="0" applyFont="1" applyFill="1" applyBorder="1" applyProtection="1"/>
    <xf numFmtId="0" fontId="3" fillId="2" borderId="2" xfId="0" applyFont="1" applyFill="1" applyBorder="1" applyProtection="1"/>
    <xf numFmtId="0" fontId="3" fillId="2" borderId="2" xfId="0" applyFont="1" applyFill="1" applyBorder="1" applyAlignment="1" applyProtection="1">
      <alignment horizontal="center"/>
    </xf>
    <xf numFmtId="0" fontId="3" fillId="2" borderId="3" xfId="0" applyFont="1" applyFill="1" applyBorder="1" applyProtection="1"/>
    <xf numFmtId="0" fontId="3" fillId="2" borderId="4" xfId="0" applyFont="1" applyFill="1" applyBorder="1" applyProtection="1"/>
    <xf numFmtId="0" fontId="6" fillId="2" borderId="0" xfId="0" applyFont="1" applyFill="1" applyBorder="1" applyProtection="1"/>
    <xf numFmtId="0" fontId="3" fillId="2" borderId="0" xfId="0" applyFont="1" applyFill="1" applyBorder="1" applyProtection="1"/>
    <xf numFmtId="0" fontId="3" fillId="2" borderId="0" xfId="0" applyFont="1" applyFill="1" applyBorder="1" applyAlignment="1" applyProtection="1">
      <alignment horizontal="center"/>
    </xf>
    <xf numFmtId="0" fontId="3" fillId="2" borderId="5" xfId="0" applyFont="1" applyFill="1" applyBorder="1" applyProtection="1"/>
    <xf numFmtId="0" fontId="7" fillId="2" borderId="0" xfId="0" applyFont="1" applyFill="1" applyBorder="1" applyProtection="1"/>
    <xf numFmtId="0" fontId="1" fillId="2" borderId="0" xfId="0" applyFont="1" applyFill="1" applyBorder="1" applyProtection="1"/>
    <xf numFmtId="0" fontId="3"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3" fillId="2" borderId="6"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center"/>
    </xf>
    <xf numFmtId="0" fontId="3" fillId="2" borderId="8" xfId="0" applyFont="1" applyFill="1" applyBorder="1" applyProtection="1"/>
    <xf numFmtId="0" fontId="1" fillId="2" borderId="0" xfId="0" applyFont="1" applyFill="1"/>
    <xf numFmtId="0" fontId="0" fillId="2" borderId="0" xfId="0" applyFill="1"/>
    <xf numFmtId="0" fontId="3" fillId="2" borderId="0" xfId="0" applyFont="1" applyFill="1"/>
    <xf numFmtId="0" fontId="5" fillId="2" borderId="0" xfId="0" applyFont="1" applyFill="1"/>
    <xf numFmtId="0" fontId="4" fillId="2" borderId="0" xfId="0" applyFont="1" applyFill="1"/>
    <xf numFmtId="0" fontId="4" fillId="2" borderId="0" xfId="0" applyFont="1" applyFill="1" applyAlignment="1"/>
    <xf numFmtId="0" fontId="5" fillId="2" borderId="0" xfId="0" applyFont="1" applyFill="1" applyAlignment="1">
      <alignment horizontal="left" indent="1"/>
    </xf>
    <xf numFmtId="0" fontId="5" fillId="2" borderId="0" xfId="0" applyFont="1" applyFill="1" applyAlignment="1">
      <alignment horizontal="left" indent="3"/>
    </xf>
    <xf numFmtId="0" fontId="11" fillId="2" borderId="0" xfId="0" applyFont="1" applyFill="1" applyProtection="1"/>
    <xf numFmtId="0" fontId="11" fillId="2" borderId="4" xfId="0" applyFont="1" applyFill="1" applyBorder="1" applyProtection="1"/>
    <xf numFmtId="0" fontId="11" fillId="2" borderId="5" xfId="0" applyFont="1" applyFill="1" applyBorder="1" applyProtection="1"/>
    <xf numFmtId="0" fontId="9" fillId="2" borderId="0" xfId="0" applyFont="1" applyFill="1" applyBorder="1" applyProtection="1"/>
    <xf numFmtId="0" fontId="9" fillId="2" borderId="0" xfId="0" applyFont="1" applyFill="1" applyProtection="1"/>
    <xf numFmtId="0" fontId="9" fillId="2" borderId="0" xfId="0" applyFont="1" applyFill="1" applyBorder="1" applyAlignment="1" applyProtection="1">
      <alignment horizontal="center"/>
    </xf>
    <xf numFmtId="0" fontId="3" fillId="2" borderId="0" xfId="0" applyFont="1" applyFill="1" applyAlignment="1" applyProtection="1">
      <alignment horizontal="center"/>
      <protection locked="0"/>
    </xf>
    <xf numFmtId="0" fontId="5" fillId="2" borderId="0" xfId="0" applyNumberFormat="1" applyFont="1" applyFill="1"/>
    <xf numFmtId="0" fontId="9" fillId="3" borderId="0" xfId="0" applyFont="1" applyFill="1" applyBorder="1" applyProtection="1"/>
    <xf numFmtId="0" fontId="3" fillId="3" borderId="0" xfId="0" applyFont="1" applyFill="1" applyProtection="1"/>
    <xf numFmtId="0" fontId="3" fillId="3" borderId="0" xfId="0" applyFont="1" applyFill="1" applyBorder="1" applyProtection="1"/>
    <xf numFmtId="0" fontId="3" fillId="3" borderId="0" xfId="0" applyFont="1" applyFill="1" applyBorder="1" applyAlignment="1" applyProtection="1">
      <alignment horizontal="center"/>
    </xf>
    <xf numFmtId="0" fontId="9" fillId="3" borderId="0" xfId="0" applyFont="1" applyFill="1" applyProtection="1"/>
    <xf numFmtId="0" fontId="9" fillId="3" borderId="0" xfId="0" applyFont="1" applyFill="1" applyBorder="1" applyAlignment="1" applyProtection="1">
      <alignment horizontal="center"/>
    </xf>
    <xf numFmtId="0" fontId="8" fillId="3" borderId="0" xfId="0" applyFont="1" applyFill="1" applyBorder="1" applyProtection="1"/>
    <xf numFmtId="0" fontId="8" fillId="3" borderId="0" xfId="0" applyFont="1" applyFill="1" applyBorder="1" applyAlignment="1" applyProtection="1">
      <alignment horizontal="left"/>
    </xf>
    <xf numFmtId="0" fontId="8" fillId="3" borderId="0" xfId="0" applyFont="1" applyFill="1" applyBorder="1" applyAlignment="1" applyProtection="1">
      <alignment horizontal="center"/>
    </xf>
    <xf numFmtId="0" fontId="1" fillId="3" borderId="0" xfId="0" applyFont="1" applyFill="1" applyBorder="1" applyAlignment="1" applyProtection="1">
      <alignment horizontal="left"/>
    </xf>
    <xf numFmtId="0" fontId="0" fillId="3" borderId="0" xfId="0" applyFill="1" applyProtection="1"/>
    <xf numFmtId="0" fontId="1" fillId="3" borderId="0" xfId="0" applyFont="1" applyFill="1" applyBorder="1" applyProtection="1"/>
    <xf numFmtId="0" fontId="1" fillId="3" borderId="0" xfId="0" applyFont="1" applyFill="1" applyBorder="1" applyAlignment="1" applyProtection="1">
      <alignment horizontal="center"/>
    </xf>
    <xf numFmtId="0" fontId="10" fillId="3" borderId="0" xfId="0" applyFont="1" applyFill="1" applyBorder="1" applyAlignment="1" applyProtection="1">
      <alignment horizontal="left"/>
    </xf>
    <xf numFmtId="0" fontId="10" fillId="3" borderId="0" xfId="0" applyFont="1" applyFill="1" applyBorder="1" applyProtection="1"/>
    <xf numFmtId="0" fontId="10" fillId="3" borderId="0" xfId="0" applyFont="1" applyFill="1" applyBorder="1" applyAlignment="1" applyProtection="1">
      <alignment horizontal="center"/>
    </xf>
    <xf numFmtId="0" fontId="3" fillId="3" borderId="0" xfId="0" applyFont="1" applyFill="1" applyAlignment="1" applyProtection="1">
      <alignment horizontal="center"/>
    </xf>
    <xf numFmtId="164" fontId="10" fillId="3" borderId="0" xfId="0" applyNumberFormat="1" applyFont="1" applyFill="1" applyBorder="1" applyAlignment="1" applyProtection="1">
      <alignment horizontal="center"/>
    </xf>
    <xf numFmtId="0" fontId="3" fillId="4" borderId="0" xfId="0" applyFont="1" applyFill="1" applyBorder="1" applyAlignment="1" applyProtection="1">
      <alignment horizontal="center"/>
    </xf>
    <xf numFmtId="0" fontId="1" fillId="4" borderId="0" xfId="0" applyFont="1" applyFill="1" applyBorder="1" applyAlignment="1" applyProtection="1">
      <alignment horizontal="center"/>
    </xf>
    <xf numFmtId="2" fontId="3" fillId="4" borderId="0" xfId="0" applyNumberFormat="1" applyFont="1" applyFill="1" applyBorder="1" applyAlignment="1" applyProtection="1">
      <alignment horizontal="center"/>
    </xf>
    <xf numFmtId="0" fontId="10" fillId="4" borderId="0" xfId="0" applyFont="1" applyFill="1" applyBorder="1" applyAlignment="1" applyProtection="1">
      <alignment horizontal="center"/>
    </xf>
    <xf numFmtId="164" fontId="14" fillId="3" borderId="0" xfId="0" applyNumberFormat="1" applyFont="1" applyFill="1" applyBorder="1" applyAlignment="1" applyProtection="1">
      <alignment horizontal="center"/>
    </xf>
    <xf numFmtId="0" fontId="11" fillId="3" borderId="0" xfId="0" applyFont="1" applyFill="1" applyBorder="1" applyProtection="1"/>
    <xf numFmtId="0" fontId="11" fillId="3" borderId="0" xfId="0" applyFont="1" applyFill="1" applyProtection="1"/>
    <xf numFmtId="0" fontId="11" fillId="3" borderId="0" xfId="0" applyFont="1" applyFill="1" applyBorder="1" applyAlignment="1" applyProtection="1">
      <alignment horizontal="center"/>
    </xf>
    <xf numFmtId="0" fontId="1" fillId="3" borderId="0" xfId="0" applyFont="1" applyFill="1" applyBorder="1" applyProtection="1">
      <protection locked="0"/>
    </xf>
    <xf numFmtId="0" fontId="3" fillId="3" borderId="0" xfId="0" applyFont="1" applyFill="1" applyBorder="1" applyAlignment="1" applyProtection="1">
      <alignment horizontal="center"/>
      <protection locked="0"/>
    </xf>
    <xf numFmtId="0" fontId="8" fillId="3" borderId="0" xfId="0" applyFont="1" applyFill="1" applyBorder="1" applyProtection="1">
      <protection locked="0"/>
    </xf>
    <xf numFmtId="0" fontId="8" fillId="3" borderId="0" xfId="0" applyFont="1" applyFill="1" applyBorder="1" applyAlignment="1" applyProtection="1">
      <alignment horizontal="center"/>
      <protection locked="0"/>
    </xf>
    <xf numFmtId="0" fontId="12" fillId="3" borderId="0" xfId="0" applyFont="1" applyFill="1" applyBorder="1" applyProtection="1"/>
    <xf numFmtId="0" fontId="11" fillId="3" borderId="0" xfId="0" applyFont="1" applyFill="1" applyBorder="1" applyAlignment="1" applyProtection="1">
      <alignment horizontal="left"/>
    </xf>
    <xf numFmtId="0" fontId="0" fillId="0" borderId="0" xfId="0" applyFill="1" applyProtection="1">
      <protection hidden="1"/>
    </xf>
    <xf numFmtId="0" fontId="0" fillId="0" borderId="0" xfId="0" applyFill="1"/>
    <xf numFmtId="0" fontId="1" fillId="0" borderId="0" xfId="0" applyFont="1" applyFill="1" applyProtection="1">
      <protection hidden="1"/>
    </xf>
    <xf numFmtId="0" fontId="1" fillId="0" borderId="0" xfId="0" applyFont="1"/>
    <xf numFmtId="0" fontId="10" fillId="2" borderId="0" xfId="0" applyFont="1" applyFill="1" applyProtection="1"/>
    <xf numFmtId="0" fontId="0" fillId="5" borderId="0" xfId="0" applyFill="1"/>
    <xf numFmtId="0" fontId="3" fillId="0" borderId="0" xfId="0" applyFont="1"/>
    <xf numFmtId="0" fontId="10" fillId="2" borderId="0" xfId="0" applyFont="1" applyFill="1" applyBorder="1" applyProtection="1"/>
    <xf numFmtId="0" fontId="18" fillId="0" borderId="0" xfId="0" applyFont="1" applyFill="1"/>
    <xf numFmtId="0" fontId="18" fillId="0" borderId="0" xfId="0" applyFont="1"/>
    <xf numFmtId="0" fontId="17" fillId="0" borderId="0" xfId="0" applyFont="1"/>
    <xf numFmtId="0" fontId="3" fillId="2" borderId="0" xfId="0" applyFont="1" applyFill="1" applyBorder="1" applyAlignment="1" applyProtection="1">
      <alignment horizontal="left"/>
      <protection locked="0"/>
    </xf>
    <xf numFmtId="0" fontId="18" fillId="5" borderId="0" xfId="0" applyFont="1" applyFill="1" applyBorder="1" applyAlignment="1" applyProtection="1">
      <alignment horizontal="center"/>
      <protection locked="0"/>
    </xf>
    <xf numFmtId="0" fontId="10" fillId="0" borderId="0" xfId="0" applyFont="1"/>
    <xf numFmtId="0" fontId="12" fillId="2" borderId="0" xfId="0" applyFont="1" applyFill="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44"/>
  <sheetViews>
    <sheetView zoomScaleNormal="100" workbookViewId="0">
      <selection activeCell="B2" sqref="B2"/>
    </sheetView>
  </sheetViews>
  <sheetFormatPr defaultRowHeight="12.75" x14ac:dyDescent="0.2"/>
  <cols>
    <col min="1" max="1" width="3" style="21" customWidth="1"/>
    <col min="2" max="16384" width="9.140625" style="21"/>
  </cols>
  <sheetData>
    <row r="2" spans="2:2" ht="15.75" x14ac:dyDescent="0.25">
      <c r="B2" s="82" t="s">
        <v>82</v>
      </c>
    </row>
    <row r="3" spans="2:2" x14ac:dyDescent="0.2">
      <c r="B3" s="20"/>
    </row>
    <row r="4" spans="2:2" x14ac:dyDescent="0.2">
      <c r="B4" s="22" t="s">
        <v>599</v>
      </c>
    </row>
    <row r="5" spans="2:2" x14ac:dyDescent="0.2">
      <c r="B5" s="22" t="s">
        <v>616</v>
      </c>
    </row>
    <row r="6" spans="2:2" x14ac:dyDescent="0.2">
      <c r="B6" s="22" t="s">
        <v>110</v>
      </c>
    </row>
    <row r="7" spans="2:2" x14ac:dyDescent="0.2">
      <c r="B7" s="74" t="s">
        <v>636</v>
      </c>
    </row>
    <row r="8" spans="2:2" x14ac:dyDescent="0.2">
      <c r="B8" s="22"/>
    </row>
    <row r="9" spans="2:2" x14ac:dyDescent="0.2">
      <c r="B9" s="20" t="s">
        <v>88</v>
      </c>
    </row>
    <row r="10" spans="2:2" x14ac:dyDescent="0.2">
      <c r="B10" s="21" t="s">
        <v>83</v>
      </c>
    </row>
    <row r="12" spans="2:2" x14ac:dyDescent="0.2">
      <c r="B12" s="20" t="s">
        <v>111</v>
      </c>
    </row>
    <row r="14" spans="2:2" x14ac:dyDescent="0.2">
      <c r="B14" s="20" t="s">
        <v>108</v>
      </c>
    </row>
    <row r="15" spans="2:2" x14ac:dyDescent="0.2">
      <c r="B15" s="22" t="s">
        <v>596</v>
      </c>
    </row>
    <row r="16" spans="2:2" x14ac:dyDescent="0.2">
      <c r="B16" s="1" t="s">
        <v>597</v>
      </c>
    </row>
    <row r="17" spans="2:2" x14ac:dyDescent="0.2">
      <c r="B17" s="1" t="s">
        <v>586</v>
      </c>
    </row>
    <row r="19" spans="2:2" x14ac:dyDescent="0.2">
      <c r="B19" s="20" t="s">
        <v>618</v>
      </c>
    </row>
    <row r="21" spans="2:2" x14ac:dyDescent="0.2">
      <c r="B21" s="20" t="s">
        <v>619</v>
      </c>
    </row>
    <row r="23" spans="2:2" x14ac:dyDescent="0.2">
      <c r="B23" s="20" t="s">
        <v>620</v>
      </c>
    </row>
    <row r="25" spans="2:2" x14ac:dyDescent="0.2">
      <c r="B25" s="20" t="s">
        <v>621</v>
      </c>
    </row>
    <row r="26" spans="2:2" x14ac:dyDescent="0.2">
      <c r="B26" s="20" t="s">
        <v>611</v>
      </c>
    </row>
    <row r="28" spans="2:2" x14ac:dyDescent="0.2">
      <c r="B28" s="20" t="s">
        <v>612</v>
      </c>
    </row>
    <row r="30" spans="2:2" x14ac:dyDescent="0.2">
      <c r="B30" s="20" t="s">
        <v>613</v>
      </c>
    </row>
    <row r="32" spans="2:2" hidden="1" x14ac:dyDescent="0.2">
      <c r="B32" s="20" t="s">
        <v>614</v>
      </c>
    </row>
    <row r="33" spans="2:2" hidden="1" x14ac:dyDescent="0.2">
      <c r="B33" s="21" t="s">
        <v>109</v>
      </c>
    </row>
    <row r="34" spans="2:2" hidden="1" x14ac:dyDescent="0.2"/>
    <row r="35" spans="2:2" x14ac:dyDescent="0.2">
      <c r="B35" s="20" t="s">
        <v>615</v>
      </c>
    </row>
    <row r="36" spans="2:2" x14ac:dyDescent="0.2">
      <c r="B36" s="22" t="s">
        <v>39</v>
      </c>
    </row>
    <row r="38" spans="2:2" x14ac:dyDescent="0.2">
      <c r="B38" s="20" t="s">
        <v>622</v>
      </c>
    </row>
    <row r="40" spans="2:2" x14ac:dyDescent="0.2">
      <c r="B40" s="20" t="s">
        <v>623</v>
      </c>
    </row>
    <row r="42" spans="2:2" x14ac:dyDescent="0.2">
      <c r="B42" s="21" t="s">
        <v>89</v>
      </c>
    </row>
    <row r="43" spans="2:2" x14ac:dyDescent="0.2">
      <c r="B43" s="21" t="s">
        <v>131</v>
      </c>
    </row>
    <row r="44" spans="2:2" x14ac:dyDescent="0.2">
      <c r="B44" s="22" t="s">
        <v>600</v>
      </c>
    </row>
  </sheetData>
  <sheetProtection algorithmName="SHA-512" hashValue="yLcDf0UN8m6eVp28ECakam9U6Xxjbi/fsQojFsr0i4eqizM7MquvzgNrFKF8U7C4EYxXY2dRycoFTQX8QCEa8A==" saltValue="k70It0cbz+um29JiI1vZ7A==" spinCount="100000" sheet="1" objects="1" scenarios="1"/>
  <phoneticPr fontId="0" type="noConversion"/>
  <pageMargins left="0.74803149606299213" right="0.74803149606299213" top="0.98425196850393704" bottom="0.98425196850393704" header="0.51181102362204722" footer="0.51181102362204722"/>
  <pageSetup paperSize="9" scale="84" orientation="landscape" r:id="rId1"/>
  <headerFooter alignWithMargins="0">
    <oddHeader>&amp;L&amp;"Arial,Vet"&amp;F&amp;R&amp;"Arial,Vet"&amp;A</oddHeader>
    <oddFooter>&amp;L&amp;"Arial,Vet"poraad&amp;R&amp;"Arial,Vet"&amp;P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616"/>
  <sheetViews>
    <sheetView tabSelected="1" zoomScale="85" zoomScaleNormal="85" workbookViewId="0">
      <selection activeCell="F10" sqref="F10"/>
    </sheetView>
  </sheetViews>
  <sheetFormatPr defaultRowHeight="12" customHeight="1" x14ac:dyDescent="0.2"/>
  <cols>
    <col min="1" max="1" width="5.7109375" style="1" customWidth="1"/>
    <col min="2" max="2" width="2.7109375" style="1" customWidth="1"/>
    <col min="3" max="3" width="5.28515625" style="1" customWidth="1"/>
    <col min="4" max="4" width="46.5703125" style="1" customWidth="1"/>
    <col min="5" max="5" width="2.7109375" style="1" customWidth="1"/>
    <col min="6" max="6" width="16.7109375" style="2" customWidth="1"/>
    <col min="7" max="7" width="1.7109375" style="2" customWidth="1"/>
    <col min="8" max="8" width="16.7109375" style="2" customWidth="1"/>
    <col min="9" max="9" width="1.7109375" style="2" customWidth="1"/>
    <col min="10" max="10" width="16.7109375" style="2" customWidth="1"/>
    <col min="11" max="11" width="2.7109375" style="1" customWidth="1"/>
    <col min="12" max="12" width="2.5703125" style="1" customWidth="1"/>
    <col min="13" max="13" width="1.7109375" style="1" customWidth="1"/>
    <col min="14" max="14" width="9.85546875" style="1" customWidth="1"/>
    <col min="15" max="16384" width="9.140625" style="1"/>
  </cols>
  <sheetData>
    <row r="1" spans="2:12" ht="12" customHeight="1" thickBot="1" x14ac:dyDescent="0.25"/>
    <row r="2" spans="2:12" ht="12" customHeight="1" x14ac:dyDescent="0.2">
      <c r="B2" s="3"/>
      <c r="C2" s="4"/>
      <c r="D2" s="4"/>
      <c r="E2" s="4"/>
      <c r="F2" s="5"/>
      <c r="G2" s="5"/>
      <c r="H2" s="5"/>
      <c r="I2" s="5"/>
      <c r="J2" s="5"/>
      <c r="K2" s="4"/>
      <c r="L2" s="6"/>
    </row>
    <row r="3" spans="2:12" ht="12" customHeight="1" x14ac:dyDescent="0.2">
      <c r="B3" s="7"/>
      <c r="C3" s="9"/>
      <c r="D3" s="9"/>
      <c r="E3" s="9"/>
      <c r="F3" s="10"/>
      <c r="G3" s="10"/>
      <c r="H3" s="10"/>
      <c r="I3" s="10"/>
      <c r="J3" s="10"/>
      <c r="K3" s="9"/>
      <c r="L3" s="11"/>
    </row>
    <row r="4" spans="2:12" ht="18.75" customHeight="1" x14ac:dyDescent="0.25">
      <c r="B4" s="7"/>
      <c r="C4" s="8" t="s">
        <v>92</v>
      </c>
      <c r="D4" s="9"/>
      <c r="E4" s="9"/>
      <c r="F4" s="10"/>
      <c r="G4" s="10"/>
      <c r="H4" s="10"/>
      <c r="I4" s="10"/>
      <c r="J4" s="10"/>
      <c r="K4" s="9"/>
      <c r="L4" s="11"/>
    </row>
    <row r="5" spans="2:12" ht="13.5" customHeight="1" x14ac:dyDescent="0.2">
      <c r="B5" s="7"/>
      <c r="C5" s="12" t="s">
        <v>91</v>
      </c>
      <c r="D5" s="13"/>
      <c r="E5" s="9"/>
      <c r="F5" s="10"/>
      <c r="G5" s="10"/>
      <c r="H5" s="10"/>
      <c r="I5" s="10"/>
      <c r="J5" s="10"/>
      <c r="K5" s="9"/>
      <c r="L5" s="11"/>
    </row>
    <row r="6" spans="2:12" ht="12" customHeight="1" x14ac:dyDescent="0.2">
      <c r="B6" s="7"/>
      <c r="C6" s="75" t="s">
        <v>635</v>
      </c>
      <c r="D6" s="13"/>
      <c r="E6" s="9"/>
      <c r="F6" s="10"/>
      <c r="G6" s="10"/>
      <c r="H6" s="10"/>
      <c r="I6" s="10"/>
      <c r="J6" s="10"/>
      <c r="K6" s="9"/>
      <c r="L6" s="11"/>
    </row>
    <row r="7" spans="2:12" ht="12" customHeight="1" x14ac:dyDescent="0.2">
      <c r="B7" s="7"/>
      <c r="C7" s="9"/>
      <c r="D7" s="13"/>
      <c r="E7" s="9"/>
      <c r="F7" s="10"/>
      <c r="G7" s="10"/>
      <c r="H7" s="10"/>
      <c r="I7" s="10"/>
      <c r="J7" s="10"/>
      <c r="K7" s="9"/>
      <c r="L7" s="11"/>
    </row>
    <row r="8" spans="2:12" ht="12" customHeight="1" x14ac:dyDescent="0.2">
      <c r="B8" s="7"/>
      <c r="C8" s="9"/>
      <c r="D8" s="13"/>
      <c r="E8" s="9"/>
      <c r="F8" s="10"/>
      <c r="G8" s="10"/>
      <c r="H8" s="10"/>
      <c r="I8" s="10"/>
      <c r="J8" s="10"/>
      <c r="K8" s="9"/>
      <c r="L8" s="11"/>
    </row>
    <row r="9" spans="2:12" ht="12" customHeight="1" x14ac:dyDescent="0.2">
      <c r="B9" s="7"/>
      <c r="C9" s="36"/>
      <c r="D9" s="37"/>
      <c r="E9" s="38"/>
      <c r="F9" s="39"/>
      <c r="G9" s="39"/>
      <c r="H9" s="39"/>
      <c r="I9" s="39"/>
      <c r="J9" s="39"/>
      <c r="K9" s="36"/>
      <c r="L9" s="11"/>
    </row>
    <row r="10" spans="2:12" ht="12" customHeight="1" x14ac:dyDescent="0.2">
      <c r="B10" s="7"/>
      <c r="C10" s="36"/>
      <c r="D10" s="37" t="s">
        <v>105</v>
      </c>
      <c r="E10" s="38"/>
      <c r="F10" s="15" t="s">
        <v>637</v>
      </c>
      <c r="G10" s="39"/>
      <c r="H10" s="39"/>
      <c r="I10" s="39"/>
      <c r="J10" s="39"/>
      <c r="K10" s="36"/>
      <c r="L10" s="11"/>
    </row>
    <row r="11" spans="2:12" ht="12" customHeight="1" x14ac:dyDescent="0.2">
      <c r="B11" s="7"/>
      <c r="C11" s="36"/>
      <c r="D11" s="37" t="s">
        <v>106</v>
      </c>
      <c r="E11" s="38"/>
      <c r="F11" s="15">
        <v>2018</v>
      </c>
      <c r="G11" s="39"/>
      <c r="H11" s="39"/>
      <c r="I11" s="39"/>
      <c r="J11" s="39"/>
      <c r="K11" s="36"/>
      <c r="L11" s="11"/>
    </row>
    <row r="12" spans="2:12" ht="12" customHeight="1" x14ac:dyDescent="0.2">
      <c r="B12" s="7"/>
      <c r="C12" s="36"/>
      <c r="D12" s="37"/>
      <c r="E12" s="38"/>
      <c r="F12" s="39"/>
      <c r="G12" s="39"/>
      <c r="H12" s="39"/>
      <c r="I12" s="39"/>
      <c r="J12" s="39"/>
      <c r="K12" s="36"/>
      <c r="L12" s="11"/>
    </row>
    <row r="13" spans="2:12" ht="12" customHeight="1" x14ac:dyDescent="0.2">
      <c r="B13" s="7"/>
      <c r="C13" s="31"/>
      <c r="D13" s="32"/>
      <c r="E13" s="31"/>
      <c r="F13" s="33"/>
      <c r="G13" s="33"/>
      <c r="H13" s="33"/>
      <c r="I13" s="33"/>
      <c r="J13" s="33"/>
      <c r="K13" s="31"/>
      <c r="L13" s="11"/>
    </row>
    <row r="14" spans="2:12" ht="12" customHeight="1" x14ac:dyDescent="0.2">
      <c r="B14" s="7"/>
      <c r="C14" s="36"/>
      <c r="D14" s="40"/>
      <c r="E14" s="36"/>
      <c r="F14" s="41"/>
      <c r="G14" s="41"/>
      <c r="H14" s="41"/>
      <c r="I14" s="41"/>
      <c r="J14" s="41"/>
      <c r="K14" s="36"/>
      <c r="L14" s="11"/>
    </row>
    <row r="15" spans="2:12" ht="12" customHeight="1" x14ac:dyDescent="0.2">
      <c r="B15" s="7"/>
      <c r="C15" s="38"/>
      <c r="D15" s="42" t="s">
        <v>93</v>
      </c>
      <c r="E15" s="42"/>
      <c r="F15" s="43" t="s">
        <v>99</v>
      </c>
      <c r="G15" s="44"/>
      <c r="H15" s="44" t="s">
        <v>100</v>
      </c>
      <c r="I15" s="44"/>
      <c r="J15" s="44" t="s">
        <v>95</v>
      </c>
      <c r="K15" s="38"/>
      <c r="L15" s="11"/>
    </row>
    <row r="16" spans="2:12" ht="12" customHeight="1" x14ac:dyDescent="0.2">
      <c r="B16" s="7"/>
      <c r="C16" s="38"/>
      <c r="D16" s="42"/>
      <c r="E16" s="42"/>
      <c r="F16" s="43"/>
      <c r="G16" s="44"/>
      <c r="H16" s="44"/>
      <c r="I16" s="44"/>
      <c r="J16" s="44"/>
      <c r="K16" s="38"/>
      <c r="L16" s="11"/>
    </row>
    <row r="17" spans="2:14" ht="12" customHeight="1" x14ac:dyDescent="0.2">
      <c r="B17" s="7"/>
      <c r="C17" s="38"/>
      <c r="D17" s="14"/>
      <c r="E17" s="38"/>
      <c r="F17" s="54">
        <f>COUNTA(F48:F67)</f>
        <v>0</v>
      </c>
      <c r="G17" s="39"/>
      <c r="H17" s="34">
        <f t="shared" ref="H17:H25" si="0">IF(D17="",0,VLOOKUP(D17,instandhoudingsnormen,3,FALSE))</f>
        <v>0</v>
      </c>
      <c r="I17" s="39"/>
      <c r="J17" s="54">
        <f>F17*H17</f>
        <v>0</v>
      </c>
      <c r="K17" s="38"/>
      <c r="L17" s="11"/>
      <c r="N17" s="72" t="s">
        <v>584</v>
      </c>
    </row>
    <row r="18" spans="2:14" ht="12" customHeight="1" x14ac:dyDescent="0.2">
      <c r="B18" s="7"/>
      <c r="C18" s="38"/>
      <c r="D18" s="14"/>
      <c r="E18" s="38"/>
      <c r="F18" s="54">
        <f>COUNTA(D75:D84)</f>
        <v>0</v>
      </c>
      <c r="G18" s="39"/>
      <c r="H18" s="34">
        <f t="shared" si="0"/>
        <v>0</v>
      </c>
      <c r="I18" s="39"/>
      <c r="J18" s="54">
        <f>F18*H18</f>
        <v>0</v>
      </c>
      <c r="K18" s="38"/>
      <c r="L18" s="11"/>
      <c r="N18" s="72" t="s">
        <v>585</v>
      </c>
    </row>
    <row r="19" spans="2:14" ht="12" customHeight="1" x14ac:dyDescent="0.2">
      <c r="B19" s="7"/>
      <c r="C19" s="38"/>
      <c r="D19" s="14"/>
      <c r="E19" s="38"/>
      <c r="F19" s="54">
        <f>COUNTA(D92:D101)</f>
        <v>0</v>
      </c>
      <c r="G19" s="39"/>
      <c r="H19" s="34">
        <f t="shared" si="0"/>
        <v>0</v>
      </c>
      <c r="I19" s="39"/>
      <c r="J19" s="54">
        <f t="shared" ref="J19:J23" si="1">F19*H19</f>
        <v>0</v>
      </c>
      <c r="K19" s="38"/>
      <c r="L19" s="11"/>
      <c r="N19" s="72"/>
    </row>
    <row r="20" spans="2:14" ht="12" customHeight="1" x14ac:dyDescent="0.2">
      <c r="B20" s="7"/>
      <c r="C20" s="38"/>
      <c r="D20" s="14"/>
      <c r="E20" s="38"/>
      <c r="F20" s="54">
        <f>COUNTA(D110:D119)</f>
        <v>0</v>
      </c>
      <c r="G20" s="39"/>
      <c r="H20" s="34">
        <f t="shared" si="0"/>
        <v>0</v>
      </c>
      <c r="I20" s="39"/>
      <c r="J20" s="54">
        <f t="shared" si="1"/>
        <v>0</v>
      </c>
      <c r="K20" s="38"/>
      <c r="L20" s="11"/>
      <c r="N20" s="72"/>
    </row>
    <row r="21" spans="2:14" ht="12" customHeight="1" x14ac:dyDescent="0.2">
      <c r="B21" s="7"/>
      <c r="C21" s="38"/>
      <c r="D21" s="14"/>
      <c r="E21" s="38"/>
      <c r="F21" s="54">
        <f>COUNTA(D127:D136)</f>
        <v>0</v>
      </c>
      <c r="G21" s="39"/>
      <c r="H21" s="34">
        <f t="shared" si="0"/>
        <v>0</v>
      </c>
      <c r="I21" s="39"/>
      <c r="J21" s="54">
        <f t="shared" si="1"/>
        <v>0</v>
      </c>
      <c r="K21" s="38"/>
      <c r="L21" s="11"/>
      <c r="N21" s="72"/>
    </row>
    <row r="22" spans="2:14" ht="12" customHeight="1" x14ac:dyDescent="0.2">
      <c r="B22" s="7"/>
      <c r="C22" s="38"/>
      <c r="D22" s="14"/>
      <c r="E22" s="38"/>
      <c r="F22" s="54">
        <f>COUNTA(D144:D153)</f>
        <v>0</v>
      </c>
      <c r="G22" s="39"/>
      <c r="H22" s="34">
        <f t="shared" si="0"/>
        <v>0</v>
      </c>
      <c r="I22" s="39"/>
      <c r="J22" s="54">
        <f t="shared" si="1"/>
        <v>0</v>
      </c>
      <c r="K22" s="38"/>
      <c r="L22" s="11"/>
      <c r="N22" s="72"/>
    </row>
    <row r="23" spans="2:14" ht="12" customHeight="1" x14ac:dyDescent="0.2">
      <c r="B23" s="7"/>
      <c r="C23" s="38"/>
      <c r="D23" s="14"/>
      <c r="E23" s="38"/>
      <c r="F23" s="54">
        <f>COUNTA(D161:D170)</f>
        <v>0</v>
      </c>
      <c r="G23" s="39"/>
      <c r="H23" s="34">
        <f t="shared" si="0"/>
        <v>0</v>
      </c>
      <c r="I23" s="39"/>
      <c r="J23" s="54">
        <f t="shared" si="1"/>
        <v>0</v>
      </c>
      <c r="K23" s="38"/>
      <c r="L23" s="11"/>
      <c r="N23" s="72"/>
    </row>
    <row r="24" spans="2:14" ht="12" customHeight="1" x14ac:dyDescent="0.2">
      <c r="B24" s="7"/>
      <c r="C24" s="38"/>
      <c r="D24" s="14"/>
      <c r="E24" s="38"/>
      <c r="F24" s="54">
        <f>COUNTA(D178:D187)</f>
        <v>0</v>
      </c>
      <c r="G24" s="39"/>
      <c r="H24" s="34">
        <f t="shared" si="0"/>
        <v>0</v>
      </c>
      <c r="I24" s="39"/>
      <c r="J24" s="54">
        <f>F24*H24</f>
        <v>0</v>
      </c>
      <c r="K24" s="38"/>
      <c r="L24" s="11"/>
    </row>
    <row r="25" spans="2:14" ht="12" customHeight="1" x14ac:dyDescent="0.2">
      <c r="B25" s="7"/>
      <c r="C25" s="38"/>
      <c r="D25" s="14"/>
      <c r="E25" s="38"/>
      <c r="F25" s="54">
        <f>COUNTA(D195:D204)</f>
        <v>0</v>
      </c>
      <c r="G25" s="39"/>
      <c r="H25" s="34">
        <f t="shared" si="0"/>
        <v>0</v>
      </c>
      <c r="I25" s="39"/>
      <c r="J25" s="54">
        <f>F25*H25</f>
        <v>0</v>
      </c>
      <c r="K25" s="38"/>
      <c r="L25" s="11"/>
    </row>
    <row r="26" spans="2:14" ht="12" customHeight="1" x14ac:dyDescent="0.2">
      <c r="B26" s="7"/>
      <c r="C26" s="38"/>
      <c r="D26" s="45" t="s">
        <v>98</v>
      </c>
      <c r="E26" s="38"/>
      <c r="F26" s="55">
        <f>SUM(F17:F25)</f>
        <v>0</v>
      </c>
      <c r="G26" s="39"/>
      <c r="H26" s="52"/>
      <c r="I26" s="39"/>
      <c r="J26" s="55">
        <f>SUM(J17:J25)</f>
        <v>0</v>
      </c>
      <c r="K26" s="38"/>
      <c r="L26" s="11"/>
    </row>
    <row r="27" spans="2:14" ht="12" customHeight="1" x14ac:dyDescent="0.2">
      <c r="B27" s="7"/>
      <c r="C27" s="38"/>
      <c r="D27" s="38"/>
      <c r="E27" s="38"/>
      <c r="F27" s="39"/>
      <c r="G27" s="39"/>
      <c r="H27" s="39"/>
      <c r="I27" s="39"/>
      <c r="J27" s="39"/>
      <c r="K27" s="38"/>
      <c r="L27" s="11"/>
    </row>
    <row r="28" spans="2:14" ht="12" customHeight="1" x14ac:dyDescent="0.2">
      <c r="B28" s="7"/>
      <c r="C28" s="38"/>
      <c r="D28" s="38"/>
      <c r="E28" s="38"/>
      <c r="F28" s="39"/>
      <c r="G28" s="39"/>
      <c r="H28" s="39"/>
      <c r="I28" s="39"/>
      <c r="J28" s="39"/>
      <c r="K28" s="38"/>
      <c r="L28" s="11"/>
    </row>
    <row r="29" spans="2:14" ht="12" customHeight="1" x14ac:dyDescent="0.2">
      <c r="B29" s="7"/>
      <c r="C29" s="38"/>
      <c r="D29" s="38" t="s">
        <v>94</v>
      </c>
      <c r="E29" s="38"/>
      <c r="F29" s="55">
        <f>SUM(J48:J204)</f>
        <v>0</v>
      </c>
      <c r="G29" s="39"/>
      <c r="H29" s="39"/>
      <c r="I29" s="39"/>
      <c r="J29" s="37"/>
      <c r="K29" s="38"/>
      <c r="L29" s="11"/>
    </row>
    <row r="30" spans="2:14" ht="12" customHeight="1" x14ac:dyDescent="0.2">
      <c r="B30" s="7"/>
      <c r="C30" s="38"/>
      <c r="D30" s="38" t="s">
        <v>78</v>
      </c>
      <c r="E30" s="39"/>
      <c r="F30" s="56">
        <f>IF(F26=0,0,F29/F26)</f>
        <v>0</v>
      </c>
      <c r="G30" s="39"/>
      <c r="H30" s="39"/>
      <c r="I30" s="39"/>
      <c r="J30" s="37"/>
      <c r="K30" s="38"/>
      <c r="L30" s="11"/>
    </row>
    <row r="31" spans="2:14" ht="12" hidden="1" customHeight="1" x14ac:dyDescent="0.2">
      <c r="B31" s="7"/>
      <c r="C31" s="38"/>
      <c r="D31" s="38" t="s">
        <v>81</v>
      </c>
      <c r="E31" s="39"/>
      <c r="F31" s="56">
        <f>IF(F26=0,0,J26/F26)</f>
        <v>0</v>
      </c>
      <c r="G31" s="39"/>
      <c r="H31" s="39"/>
      <c r="I31" s="39"/>
      <c r="J31" s="37"/>
      <c r="K31" s="38"/>
      <c r="L31" s="11"/>
    </row>
    <row r="32" spans="2:14" ht="12" customHeight="1" x14ac:dyDescent="0.2">
      <c r="B32" s="7"/>
      <c r="C32" s="38"/>
      <c r="D32" s="38" t="s">
        <v>79</v>
      </c>
      <c r="E32" s="46"/>
      <c r="F32" s="54">
        <f>IF(F31=0,0,IF(ROUND(10/6*F31,0)&gt;290,290,ROUND(10/6*F31,0)))</f>
        <v>0</v>
      </c>
      <c r="G32" s="39"/>
      <c r="H32" s="39"/>
      <c r="I32" s="39"/>
      <c r="J32" s="37"/>
      <c r="K32" s="38"/>
      <c r="L32" s="11"/>
    </row>
    <row r="33" spans="2:12" ht="12" customHeight="1" x14ac:dyDescent="0.2">
      <c r="B33" s="7"/>
      <c r="C33" s="38"/>
      <c r="D33" s="38"/>
      <c r="E33" s="46"/>
      <c r="F33" s="39"/>
      <c r="G33" s="39"/>
      <c r="H33" s="39"/>
      <c r="I33" s="39"/>
      <c r="J33" s="37"/>
      <c r="K33" s="38"/>
      <c r="L33" s="11"/>
    </row>
    <row r="34" spans="2:12" ht="12" customHeight="1" x14ac:dyDescent="0.2">
      <c r="B34" s="7"/>
      <c r="C34" s="38"/>
      <c r="D34" s="38"/>
      <c r="E34" s="38"/>
      <c r="F34" s="51"/>
      <c r="G34" s="39"/>
      <c r="H34" s="51" t="s">
        <v>102</v>
      </c>
      <c r="I34" s="39"/>
      <c r="J34" s="39"/>
      <c r="K34" s="38"/>
      <c r="L34" s="11"/>
    </row>
    <row r="35" spans="2:12" ht="12" customHeight="1" x14ac:dyDescent="0.2">
      <c r="B35" s="7"/>
      <c r="C35" s="38"/>
      <c r="D35" s="47" t="s">
        <v>101</v>
      </c>
      <c r="E35" s="39"/>
      <c r="F35" s="55">
        <f>IF(F32=0,0,ROUNDDOWN(F29/F32,0))</f>
        <v>0</v>
      </c>
      <c r="G35" s="39"/>
      <c r="H35" s="47"/>
      <c r="I35" s="39"/>
      <c r="J35" s="37"/>
      <c r="K35" s="38"/>
      <c r="L35" s="11"/>
    </row>
    <row r="36" spans="2:12" ht="12" customHeight="1" x14ac:dyDescent="0.2">
      <c r="B36" s="7"/>
      <c r="C36" s="38"/>
      <c r="D36" s="47" t="s">
        <v>107</v>
      </c>
      <c r="E36" s="48"/>
      <c r="F36" s="55">
        <f>F38-F37</f>
        <v>0</v>
      </c>
      <c r="G36" s="39"/>
      <c r="H36" s="58">
        <f>H38-H37</f>
        <v>0</v>
      </c>
      <c r="I36" s="39"/>
      <c r="J36" s="39"/>
      <c r="K36" s="38"/>
      <c r="L36" s="11"/>
    </row>
    <row r="37" spans="2:12" ht="12" customHeight="1" x14ac:dyDescent="0.2">
      <c r="B37" s="7"/>
      <c r="C37" s="38"/>
      <c r="D37" s="49" t="s">
        <v>103</v>
      </c>
      <c r="E37" s="50"/>
      <c r="F37" s="57">
        <f>ROUNDDOWN(F29/290,0)</f>
        <v>0</v>
      </c>
      <c r="G37" s="39"/>
      <c r="H37" s="53">
        <f>+F29/290</f>
        <v>0</v>
      </c>
      <c r="I37" s="37"/>
      <c r="J37" s="39"/>
      <c r="K37" s="38"/>
      <c r="L37" s="11"/>
    </row>
    <row r="38" spans="2:12" ht="12" customHeight="1" x14ac:dyDescent="0.2">
      <c r="B38" s="7"/>
      <c r="C38" s="38"/>
      <c r="D38" s="49" t="s">
        <v>104</v>
      </c>
      <c r="E38" s="50"/>
      <c r="F38" s="57">
        <f>ROUNDDOWN(F29/260,0)</f>
        <v>0</v>
      </c>
      <c r="G38" s="39"/>
      <c r="H38" s="53">
        <f>+F29/260</f>
        <v>0</v>
      </c>
      <c r="I38" s="37"/>
      <c r="J38" s="39"/>
      <c r="K38" s="38"/>
      <c r="L38" s="11"/>
    </row>
    <row r="39" spans="2:12" ht="12" customHeight="1" x14ac:dyDescent="0.2">
      <c r="B39" s="7"/>
      <c r="C39" s="38"/>
      <c r="D39" s="50" t="s">
        <v>617</v>
      </c>
      <c r="E39" s="38"/>
      <c r="F39" s="39"/>
      <c r="G39" s="39"/>
      <c r="H39" s="39"/>
      <c r="I39" s="39"/>
      <c r="J39" s="39"/>
      <c r="K39" s="38"/>
      <c r="L39" s="11"/>
    </row>
    <row r="40" spans="2:12" ht="12" customHeight="1" x14ac:dyDescent="0.2">
      <c r="B40" s="7"/>
      <c r="C40" s="38"/>
      <c r="D40" s="50" t="s">
        <v>624</v>
      </c>
      <c r="E40" s="38"/>
      <c r="F40" s="39"/>
      <c r="G40" s="39"/>
      <c r="H40" s="39"/>
      <c r="I40" s="39"/>
      <c r="J40" s="39"/>
      <c r="K40" s="38"/>
      <c r="L40" s="11"/>
    </row>
    <row r="41" spans="2:12" ht="12" customHeight="1" x14ac:dyDescent="0.2">
      <c r="B41" s="7"/>
      <c r="C41" s="38"/>
      <c r="D41" s="38"/>
      <c r="E41" s="38"/>
      <c r="F41" s="39"/>
      <c r="G41" s="39"/>
      <c r="H41" s="39"/>
      <c r="I41" s="39"/>
      <c r="J41" s="39"/>
      <c r="K41" s="38"/>
      <c r="L41" s="11"/>
    </row>
    <row r="42" spans="2:12" ht="12" customHeight="1" x14ac:dyDescent="0.2">
      <c r="B42" s="7"/>
      <c r="C42" s="9"/>
      <c r="D42" s="13"/>
      <c r="E42" s="9"/>
      <c r="F42" s="10"/>
      <c r="G42" s="10"/>
      <c r="H42" s="10"/>
      <c r="I42" s="10"/>
      <c r="J42" s="10"/>
      <c r="K42" s="9"/>
      <c r="L42" s="11"/>
    </row>
    <row r="43" spans="2:12" ht="12" customHeight="1" x14ac:dyDescent="0.2">
      <c r="B43" s="7"/>
      <c r="C43" s="38"/>
      <c r="D43" s="47"/>
      <c r="E43" s="38"/>
      <c r="F43" s="39"/>
      <c r="G43" s="39"/>
      <c r="H43" s="39"/>
      <c r="I43" s="39"/>
      <c r="J43" s="39"/>
      <c r="K43" s="38"/>
      <c r="L43" s="11"/>
    </row>
    <row r="44" spans="2:12" s="28" customFormat="1" ht="12" customHeight="1" x14ac:dyDescent="0.25">
      <c r="B44" s="29"/>
      <c r="C44" s="59"/>
      <c r="D44" s="66" t="str">
        <f>IF(D17=0,"Naam gemeente",D17)</f>
        <v>Naam gemeente</v>
      </c>
      <c r="E44" s="59"/>
      <c r="F44" s="60"/>
      <c r="G44" s="61"/>
      <c r="H44" s="61"/>
      <c r="I44" s="61"/>
      <c r="J44" s="61"/>
      <c r="K44" s="59"/>
      <c r="L44" s="30"/>
    </row>
    <row r="45" spans="2:12" ht="12" customHeight="1" x14ac:dyDescent="0.2">
      <c r="B45" s="7"/>
      <c r="C45" s="38"/>
      <c r="D45" s="62"/>
      <c r="E45" s="38"/>
      <c r="F45" s="39"/>
      <c r="G45" s="39"/>
      <c r="H45" s="63"/>
      <c r="I45" s="39"/>
      <c r="J45" s="39"/>
      <c r="K45" s="38"/>
      <c r="L45" s="11"/>
    </row>
    <row r="46" spans="2:12" ht="12" customHeight="1" x14ac:dyDescent="0.2">
      <c r="B46" s="7"/>
      <c r="C46" s="38"/>
      <c r="D46" s="64" t="s">
        <v>90</v>
      </c>
      <c r="E46" s="42"/>
      <c r="F46" s="65" t="s">
        <v>80</v>
      </c>
      <c r="G46" s="44"/>
      <c r="H46" s="65" t="s">
        <v>96</v>
      </c>
      <c r="I46" s="44"/>
      <c r="J46" s="44" t="s">
        <v>97</v>
      </c>
      <c r="K46" s="38"/>
      <c r="L46" s="11"/>
    </row>
    <row r="47" spans="2:12" ht="12" customHeight="1" x14ac:dyDescent="0.2">
      <c r="B47" s="7"/>
      <c r="C47" s="38"/>
      <c r="D47" s="64"/>
      <c r="E47" s="42"/>
      <c r="F47" s="65"/>
      <c r="G47" s="44"/>
      <c r="H47" s="65"/>
      <c r="I47" s="44"/>
      <c r="J47" s="44"/>
      <c r="K47" s="38"/>
      <c r="L47" s="11"/>
    </row>
    <row r="48" spans="2:12" ht="12" customHeight="1" x14ac:dyDescent="0.2">
      <c r="B48" s="7"/>
      <c r="C48" s="38"/>
      <c r="D48" s="79"/>
      <c r="E48" s="38"/>
      <c r="F48" s="15"/>
      <c r="G48" s="39"/>
      <c r="H48" s="80"/>
      <c r="I48" s="39"/>
      <c r="J48" s="54">
        <f>ROUNDDOWN(H48*1.03,0)</f>
        <v>0</v>
      </c>
      <c r="K48" s="38"/>
      <c r="L48" s="11"/>
    </row>
    <row r="49" spans="2:12" ht="12" customHeight="1" x14ac:dyDescent="0.2">
      <c r="B49" s="7"/>
      <c r="C49" s="38"/>
      <c r="D49" s="79"/>
      <c r="E49" s="38"/>
      <c r="F49" s="15"/>
      <c r="G49" s="39"/>
      <c r="H49" s="80"/>
      <c r="I49" s="39"/>
      <c r="J49" s="54">
        <f t="shared" ref="J49:J67" si="2">ROUNDDOWN(H49*1.03,0)</f>
        <v>0</v>
      </c>
      <c r="K49" s="38"/>
      <c r="L49" s="11"/>
    </row>
    <row r="50" spans="2:12" ht="12" customHeight="1" x14ac:dyDescent="0.2">
      <c r="B50" s="7"/>
      <c r="C50" s="38"/>
      <c r="D50" s="79"/>
      <c r="E50" s="38"/>
      <c r="F50" s="15"/>
      <c r="G50" s="39"/>
      <c r="H50" s="80"/>
      <c r="I50" s="39"/>
      <c r="J50" s="54">
        <f t="shared" si="2"/>
        <v>0</v>
      </c>
      <c r="K50" s="38"/>
      <c r="L50" s="11"/>
    </row>
    <row r="51" spans="2:12" ht="12" customHeight="1" x14ac:dyDescent="0.2">
      <c r="B51" s="7"/>
      <c r="C51" s="38"/>
      <c r="D51" s="79"/>
      <c r="E51" s="38"/>
      <c r="F51" s="15"/>
      <c r="G51" s="39"/>
      <c r="H51" s="80"/>
      <c r="I51" s="39"/>
      <c r="J51" s="54">
        <f t="shared" si="2"/>
        <v>0</v>
      </c>
      <c r="K51" s="38"/>
      <c r="L51" s="11"/>
    </row>
    <row r="52" spans="2:12" ht="12" customHeight="1" x14ac:dyDescent="0.2">
      <c r="B52" s="7"/>
      <c r="C52" s="38"/>
      <c r="D52" s="79"/>
      <c r="E52" s="38"/>
      <c r="F52" s="15"/>
      <c r="G52" s="39"/>
      <c r="H52" s="15"/>
      <c r="I52" s="39"/>
      <c r="J52" s="54">
        <f t="shared" si="2"/>
        <v>0</v>
      </c>
      <c r="K52" s="38"/>
      <c r="L52" s="11"/>
    </row>
    <row r="53" spans="2:12" ht="12" customHeight="1" x14ac:dyDescent="0.2">
      <c r="B53" s="7"/>
      <c r="C53" s="38"/>
      <c r="D53" s="79"/>
      <c r="E53" s="38"/>
      <c r="F53" s="15"/>
      <c r="G53" s="39"/>
      <c r="H53" s="15"/>
      <c r="I53" s="39"/>
      <c r="J53" s="54">
        <f t="shared" si="2"/>
        <v>0</v>
      </c>
      <c r="K53" s="38"/>
      <c r="L53" s="11"/>
    </row>
    <row r="54" spans="2:12" ht="12" customHeight="1" x14ac:dyDescent="0.2">
      <c r="B54" s="7"/>
      <c r="C54" s="38"/>
      <c r="D54" s="79"/>
      <c r="E54" s="38"/>
      <c r="F54" s="15"/>
      <c r="G54" s="39"/>
      <c r="H54" s="15"/>
      <c r="I54" s="39"/>
      <c r="J54" s="54">
        <f t="shared" si="2"/>
        <v>0</v>
      </c>
      <c r="K54" s="38"/>
      <c r="L54" s="11"/>
    </row>
    <row r="55" spans="2:12" ht="12" customHeight="1" x14ac:dyDescent="0.2">
      <c r="B55" s="7"/>
      <c r="C55" s="38"/>
      <c r="D55" s="79"/>
      <c r="E55" s="38"/>
      <c r="F55" s="15"/>
      <c r="G55" s="39"/>
      <c r="H55" s="15"/>
      <c r="I55" s="39"/>
      <c r="J55" s="54">
        <f t="shared" si="2"/>
        <v>0</v>
      </c>
      <c r="K55" s="38"/>
      <c r="L55" s="11"/>
    </row>
    <row r="56" spans="2:12" ht="12" customHeight="1" x14ac:dyDescent="0.2">
      <c r="B56" s="7"/>
      <c r="C56" s="38"/>
      <c r="D56" s="79"/>
      <c r="E56" s="38"/>
      <c r="F56" s="15"/>
      <c r="G56" s="39"/>
      <c r="H56" s="15"/>
      <c r="I56" s="39"/>
      <c r="J56" s="54">
        <f t="shared" si="2"/>
        <v>0</v>
      </c>
      <c r="K56" s="38"/>
      <c r="L56" s="11"/>
    </row>
    <row r="57" spans="2:12" ht="12" customHeight="1" x14ac:dyDescent="0.2">
      <c r="B57" s="7"/>
      <c r="C57" s="38"/>
      <c r="D57" s="79"/>
      <c r="E57" s="38"/>
      <c r="F57" s="15"/>
      <c r="G57" s="39"/>
      <c r="H57" s="15"/>
      <c r="I57" s="39"/>
      <c r="J57" s="54">
        <f t="shared" si="2"/>
        <v>0</v>
      </c>
      <c r="K57" s="38"/>
      <c r="L57" s="11"/>
    </row>
    <row r="58" spans="2:12" ht="12" customHeight="1" x14ac:dyDescent="0.2">
      <c r="B58" s="7"/>
      <c r="C58" s="38"/>
      <c r="D58" s="79"/>
      <c r="E58" s="38"/>
      <c r="F58" s="15"/>
      <c r="G58" s="39"/>
      <c r="H58" s="15"/>
      <c r="I58" s="39"/>
      <c r="J58" s="54">
        <f t="shared" si="2"/>
        <v>0</v>
      </c>
      <c r="K58" s="38"/>
      <c r="L58" s="11"/>
    </row>
    <row r="59" spans="2:12" ht="12" customHeight="1" x14ac:dyDescent="0.2">
      <c r="B59" s="7"/>
      <c r="C59" s="38"/>
      <c r="D59" s="79"/>
      <c r="E59" s="38"/>
      <c r="F59" s="15"/>
      <c r="G59" s="39"/>
      <c r="H59" s="15"/>
      <c r="I59" s="39"/>
      <c r="J59" s="54">
        <f t="shared" si="2"/>
        <v>0</v>
      </c>
      <c r="K59" s="38"/>
      <c r="L59" s="11"/>
    </row>
    <row r="60" spans="2:12" ht="12" customHeight="1" x14ac:dyDescent="0.2">
      <c r="B60" s="7"/>
      <c r="C60" s="38"/>
      <c r="D60" s="79"/>
      <c r="E60" s="38"/>
      <c r="F60" s="15"/>
      <c r="G60" s="39"/>
      <c r="H60" s="15"/>
      <c r="I60" s="39"/>
      <c r="J60" s="54">
        <f t="shared" si="2"/>
        <v>0</v>
      </c>
      <c r="K60" s="38"/>
      <c r="L60" s="11"/>
    </row>
    <row r="61" spans="2:12" ht="12" customHeight="1" x14ac:dyDescent="0.2">
      <c r="B61" s="7"/>
      <c r="C61" s="38"/>
      <c r="D61" s="79"/>
      <c r="E61" s="38"/>
      <c r="F61" s="15"/>
      <c r="G61" s="39"/>
      <c r="H61" s="15"/>
      <c r="I61" s="39"/>
      <c r="J61" s="54">
        <f t="shared" si="2"/>
        <v>0</v>
      </c>
      <c r="K61" s="38"/>
      <c r="L61" s="11"/>
    </row>
    <row r="62" spans="2:12" ht="12" customHeight="1" x14ac:dyDescent="0.2">
      <c r="B62" s="7"/>
      <c r="C62" s="38"/>
      <c r="D62" s="79"/>
      <c r="E62" s="38"/>
      <c r="F62" s="15"/>
      <c r="G62" s="39"/>
      <c r="H62" s="15"/>
      <c r="I62" s="39"/>
      <c r="J62" s="54">
        <f t="shared" si="2"/>
        <v>0</v>
      </c>
      <c r="K62" s="38"/>
      <c r="L62" s="11"/>
    </row>
    <row r="63" spans="2:12" ht="12" customHeight="1" x14ac:dyDescent="0.2">
      <c r="B63" s="7"/>
      <c r="C63" s="38"/>
      <c r="D63" s="79"/>
      <c r="E63" s="38"/>
      <c r="F63" s="15"/>
      <c r="G63" s="39"/>
      <c r="H63" s="15"/>
      <c r="I63" s="39"/>
      <c r="J63" s="54">
        <f t="shared" si="2"/>
        <v>0</v>
      </c>
      <c r="K63" s="38"/>
      <c r="L63" s="11"/>
    </row>
    <row r="64" spans="2:12" ht="12" customHeight="1" x14ac:dyDescent="0.2">
      <c r="B64" s="7"/>
      <c r="C64" s="38"/>
      <c r="D64" s="79"/>
      <c r="E64" s="38"/>
      <c r="F64" s="15"/>
      <c r="G64" s="39"/>
      <c r="H64" s="15"/>
      <c r="I64" s="39"/>
      <c r="J64" s="54">
        <f t="shared" si="2"/>
        <v>0</v>
      </c>
      <c r="K64" s="38"/>
      <c r="L64" s="11"/>
    </row>
    <row r="65" spans="2:12" ht="12" customHeight="1" x14ac:dyDescent="0.2">
      <c r="B65" s="7"/>
      <c r="C65" s="38"/>
      <c r="D65" s="79"/>
      <c r="E65" s="38"/>
      <c r="F65" s="15"/>
      <c r="G65" s="39"/>
      <c r="H65" s="15"/>
      <c r="I65" s="39"/>
      <c r="J65" s="54">
        <f t="shared" si="2"/>
        <v>0</v>
      </c>
      <c r="K65" s="38"/>
      <c r="L65" s="11"/>
    </row>
    <row r="66" spans="2:12" ht="12" customHeight="1" x14ac:dyDescent="0.2">
      <c r="B66" s="7"/>
      <c r="C66" s="38"/>
      <c r="D66" s="79"/>
      <c r="E66" s="38"/>
      <c r="F66" s="15"/>
      <c r="G66" s="39"/>
      <c r="H66" s="15"/>
      <c r="I66" s="39"/>
      <c r="J66" s="54">
        <f t="shared" si="2"/>
        <v>0</v>
      </c>
      <c r="K66" s="38"/>
      <c r="L66" s="11"/>
    </row>
    <row r="67" spans="2:12" ht="12" customHeight="1" x14ac:dyDescent="0.2">
      <c r="B67" s="7"/>
      <c r="C67" s="38"/>
      <c r="D67" s="79"/>
      <c r="E67" s="38"/>
      <c r="F67" s="15"/>
      <c r="G67" s="39"/>
      <c r="H67" s="15"/>
      <c r="I67" s="39"/>
      <c r="J67" s="54">
        <f t="shared" si="2"/>
        <v>0</v>
      </c>
      <c r="K67" s="38"/>
      <c r="L67" s="11"/>
    </row>
    <row r="68" spans="2:12" ht="12" customHeight="1" x14ac:dyDescent="0.2">
      <c r="B68" s="7"/>
      <c r="C68" s="38"/>
      <c r="D68" s="38"/>
      <c r="E68" s="38"/>
      <c r="F68" s="39"/>
      <c r="G68" s="39"/>
      <c r="H68" s="39"/>
      <c r="I68" s="39"/>
      <c r="J68" s="39"/>
      <c r="K68" s="38"/>
      <c r="L68" s="11"/>
    </row>
    <row r="69" spans="2:12" ht="12" customHeight="1" x14ac:dyDescent="0.2">
      <c r="B69" s="7"/>
      <c r="C69" s="9"/>
      <c r="D69" s="9"/>
      <c r="E69" s="9"/>
      <c r="F69" s="10"/>
      <c r="G69" s="10"/>
      <c r="H69" s="10"/>
      <c r="I69" s="10"/>
      <c r="J69" s="10"/>
      <c r="K69" s="9"/>
      <c r="L69" s="11"/>
    </row>
    <row r="70" spans="2:12" ht="12" customHeight="1" x14ac:dyDescent="0.2">
      <c r="B70" s="7"/>
      <c r="C70" s="38"/>
      <c r="D70" s="38"/>
      <c r="E70" s="38"/>
      <c r="F70" s="39"/>
      <c r="G70" s="39"/>
      <c r="H70" s="39"/>
      <c r="I70" s="39"/>
      <c r="J70" s="39"/>
      <c r="K70" s="38"/>
      <c r="L70" s="11"/>
    </row>
    <row r="71" spans="2:12" s="28" customFormat="1" ht="12" customHeight="1" x14ac:dyDescent="0.25">
      <c r="B71" s="29"/>
      <c r="C71" s="59"/>
      <c r="D71" s="66" t="str">
        <f>IF(D18=0,"Naam gemeente",D18)</f>
        <v>Naam gemeente</v>
      </c>
      <c r="E71" s="59"/>
      <c r="F71" s="67"/>
      <c r="G71" s="61"/>
      <c r="H71" s="61"/>
      <c r="I71" s="61"/>
      <c r="J71" s="61"/>
      <c r="K71" s="59"/>
      <c r="L71" s="30"/>
    </row>
    <row r="72" spans="2:12" ht="12" customHeight="1" x14ac:dyDescent="0.2">
      <c r="B72" s="7"/>
      <c r="C72" s="38"/>
      <c r="D72" s="62"/>
      <c r="E72" s="38"/>
      <c r="F72" s="39"/>
      <c r="G72" s="39"/>
      <c r="H72" s="63"/>
      <c r="I72" s="39"/>
      <c r="J72" s="39"/>
      <c r="K72" s="38"/>
      <c r="L72" s="11"/>
    </row>
    <row r="73" spans="2:12" ht="12" customHeight="1" x14ac:dyDescent="0.2">
      <c r="B73" s="7"/>
      <c r="C73" s="38"/>
      <c r="D73" s="64" t="s">
        <v>90</v>
      </c>
      <c r="E73" s="42"/>
      <c r="F73" s="65" t="s">
        <v>80</v>
      </c>
      <c r="G73" s="44"/>
      <c r="H73" s="65" t="s">
        <v>96</v>
      </c>
      <c r="I73" s="44"/>
      <c r="J73" s="44" t="s">
        <v>97</v>
      </c>
      <c r="K73" s="38"/>
      <c r="L73" s="11"/>
    </row>
    <row r="74" spans="2:12" ht="12" customHeight="1" x14ac:dyDescent="0.2">
      <c r="B74" s="7"/>
      <c r="C74" s="38"/>
      <c r="D74" s="64"/>
      <c r="E74" s="42"/>
      <c r="F74" s="65"/>
      <c r="G74" s="44"/>
      <c r="H74" s="65"/>
      <c r="I74" s="44"/>
      <c r="J74" s="44"/>
      <c r="K74" s="38"/>
      <c r="L74" s="11"/>
    </row>
    <row r="75" spans="2:12" ht="12" customHeight="1" x14ac:dyDescent="0.2">
      <c r="B75" s="7"/>
      <c r="C75" s="38"/>
      <c r="D75" s="79"/>
      <c r="E75" s="38"/>
      <c r="F75" s="15"/>
      <c r="G75" s="39"/>
      <c r="H75" s="80"/>
      <c r="I75" s="39"/>
      <c r="J75" s="54">
        <f>ROUNDDOWN(H75*1.03,0)</f>
        <v>0</v>
      </c>
      <c r="K75" s="38"/>
      <c r="L75" s="11"/>
    </row>
    <row r="76" spans="2:12" ht="12" customHeight="1" x14ac:dyDescent="0.2">
      <c r="B76" s="7"/>
      <c r="C76" s="38"/>
      <c r="D76" s="79"/>
      <c r="E76" s="38"/>
      <c r="F76" s="15"/>
      <c r="G76" s="39"/>
      <c r="H76" s="80"/>
      <c r="I76" s="39"/>
      <c r="J76" s="54">
        <f>ROUNDDOWN(H76*1.03,0)</f>
        <v>0</v>
      </c>
      <c r="K76" s="38"/>
      <c r="L76" s="11"/>
    </row>
    <row r="77" spans="2:12" ht="12" customHeight="1" x14ac:dyDescent="0.2">
      <c r="B77" s="7"/>
      <c r="C77" s="38"/>
      <c r="D77" s="79"/>
      <c r="E77" s="38"/>
      <c r="F77" s="15"/>
      <c r="G77" s="39"/>
      <c r="H77" s="80"/>
      <c r="I77" s="39"/>
      <c r="J77" s="54">
        <f>ROUNDDOWN(H77*1.03,0)</f>
        <v>0</v>
      </c>
      <c r="K77" s="38"/>
      <c r="L77" s="11"/>
    </row>
    <row r="78" spans="2:12" ht="12" customHeight="1" x14ac:dyDescent="0.2">
      <c r="B78" s="7"/>
      <c r="C78" s="38"/>
      <c r="D78" s="79"/>
      <c r="E78" s="38"/>
      <c r="F78" s="15"/>
      <c r="G78" s="39"/>
      <c r="H78" s="80"/>
      <c r="I78" s="39"/>
      <c r="J78" s="54">
        <f>ROUNDDOWN(H78*1.03,0)</f>
        <v>0</v>
      </c>
      <c r="K78" s="38"/>
      <c r="L78" s="11"/>
    </row>
    <row r="79" spans="2:12" ht="12" customHeight="1" x14ac:dyDescent="0.2">
      <c r="B79" s="7"/>
      <c r="C79" s="38"/>
      <c r="D79" s="79"/>
      <c r="E79" s="38"/>
      <c r="F79" s="15"/>
      <c r="G79" s="39"/>
      <c r="H79" s="80"/>
      <c r="I79" s="39"/>
      <c r="J79" s="54">
        <f t="shared" ref="J79:J84" si="3">ROUNDDOWN(H79*1.03,0)</f>
        <v>0</v>
      </c>
      <c r="K79" s="38"/>
      <c r="L79" s="11"/>
    </row>
    <row r="80" spans="2:12" ht="12" customHeight="1" x14ac:dyDescent="0.2">
      <c r="B80" s="7"/>
      <c r="C80" s="38"/>
      <c r="D80" s="79"/>
      <c r="E80" s="38"/>
      <c r="F80" s="15"/>
      <c r="G80" s="39"/>
      <c r="H80" s="15"/>
      <c r="I80" s="39"/>
      <c r="J80" s="54">
        <f t="shared" si="3"/>
        <v>0</v>
      </c>
      <c r="K80" s="38"/>
      <c r="L80" s="11"/>
    </row>
    <row r="81" spans="2:12" ht="12" customHeight="1" x14ac:dyDescent="0.2">
      <c r="B81" s="7"/>
      <c r="C81" s="38"/>
      <c r="D81" s="79"/>
      <c r="E81" s="38"/>
      <c r="F81" s="15"/>
      <c r="G81" s="39"/>
      <c r="H81" s="15"/>
      <c r="I81" s="39"/>
      <c r="J81" s="54">
        <f t="shared" si="3"/>
        <v>0</v>
      </c>
      <c r="K81" s="38"/>
      <c r="L81" s="11"/>
    </row>
    <row r="82" spans="2:12" ht="12" customHeight="1" x14ac:dyDescent="0.2">
      <c r="B82" s="7"/>
      <c r="C82" s="38"/>
      <c r="D82" s="79"/>
      <c r="E82" s="38"/>
      <c r="F82" s="15"/>
      <c r="G82" s="39"/>
      <c r="H82" s="15"/>
      <c r="I82" s="39"/>
      <c r="J82" s="54">
        <f t="shared" si="3"/>
        <v>0</v>
      </c>
      <c r="K82" s="38"/>
      <c r="L82" s="11"/>
    </row>
    <row r="83" spans="2:12" ht="12" customHeight="1" x14ac:dyDescent="0.2">
      <c r="B83" s="7"/>
      <c r="C83" s="38"/>
      <c r="D83" s="79"/>
      <c r="E83" s="38"/>
      <c r="F83" s="15"/>
      <c r="G83" s="39"/>
      <c r="H83" s="15"/>
      <c r="I83" s="39"/>
      <c r="J83" s="54">
        <f t="shared" si="3"/>
        <v>0</v>
      </c>
      <c r="K83" s="38"/>
      <c r="L83" s="11"/>
    </row>
    <row r="84" spans="2:12" ht="12" customHeight="1" x14ac:dyDescent="0.2">
      <c r="B84" s="7"/>
      <c r="C84" s="38"/>
      <c r="D84" s="79"/>
      <c r="E84" s="38"/>
      <c r="F84" s="15"/>
      <c r="G84" s="39"/>
      <c r="H84" s="15"/>
      <c r="I84" s="39"/>
      <c r="J84" s="54">
        <f t="shared" si="3"/>
        <v>0</v>
      </c>
      <c r="K84" s="38"/>
      <c r="L84" s="11"/>
    </row>
    <row r="85" spans="2:12" ht="12" customHeight="1" x14ac:dyDescent="0.2">
      <c r="B85" s="7"/>
      <c r="C85" s="38"/>
      <c r="D85" s="38"/>
      <c r="E85" s="38"/>
      <c r="F85" s="39"/>
      <c r="G85" s="39"/>
      <c r="H85" s="39"/>
      <c r="I85" s="39"/>
      <c r="J85" s="39"/>
      <c r="K85" s="38"/>
      <c r="L85" s="11"/>
    </row>
    <row r="86" spans="2:12" ht="12" customHeight="1" x14ac:dyDescent="0.2">
      <c r="B86" s="7"/>
      <c r="C86" s="9"/>
      <c r="D86" s="9"/>
      <c r="E86" s="9"/>
      <c r="F86" s="10"/>
      <c r="G86" s="10"/>
      <c r="H86" s="10"/>
      <c r="I86" s="10"/>
      <c r="J86" s="10"/>
      <c r="K86" s="9"/>
      <c r="L86" s="11"/>
    </row>
    <row r="87" spans="2:12" ht="12" customHeight="1" x14ac:dyDescent="0.2">
      <c r="B87" s="7"/>
      <c r="C87" s="38"/>
      <c r="D87" s="38"/>
      <c r="E87" s="38"/>
      <c r="F87" s="39"/>
      <c r="G87" s="39"/>
      <c r="H87" s="39"/>
      <c r="I87" s="39"/>
      <c r="J87" s="39"/>
      <c r="K87" s="38"/>
      <c r="L87" s="11"/>
    </row>
    <row r="88" spans="2:12" ht="12" customHeight="1" x14ac:dyDescent="0.25">
      <c r="B88" s="7"/>
      <c r="C88" s="59"/>
      <c r="D88" s="66" t="str">
        <f>IF(D19=0,"Naam gemeente",D19)</f>
        <v>Naam gemeente</v>
      </c>
      <c r="E88" s="59"/>
      <c r="F88" s="67"/>
      <c r="G88" s="61"/>
      <c r="H88" s="61"/>
      <c r="I88" s="61"/>
      <c r="J88" s="61"/>
      <c r="K88" s="59"/>
      <c r="L88" s="11"/>
    </row>
    <row r="89" spans="2:12" ht="12" customHeight="1" x14ac:dyDescent="0.2">
      <c r="B89" s="7"/>
      <c r="C89" s="38"/>
      <c r="D89" s="62"/>
      <c r="E89" s="38"/>
      <c r="F89" s="39"/>
      <c r="G89" s="39"/>
      <c r="H89" s="63"/>
      <c r="I89" s="39"/>
      <c r="J89" s="39"/>
      <c r="K89" s="38"/>
      <c r="L89" s="11"/>
    </row>
    <row r="90" spans="2:12" ht="12" customHeight="1" x14ac:dyDescent="0.2">
      <c r="B90" s="7"/>
      <c r="C90" s="38"/>
      <c r="D90" s="64" t="s">
        <v>90</v>
      </c>
      <c r="E90" s="42"/>
      <c r="F90" s="65" t="s">
        <v>80</v>
      </c>
      <c r="G90" s="44"/>
      <c r="H90" s="65" t="s">
        <v>96</v>
      </c>
      <c r="I90" s="44"/>
      <c r="J90" s="44" t="s">
        <v>97</v>
      </c>
      <c r="K90" s="38"/>
      <c r="L90" s="11"/>
    </row>
    <row r="91" spans="2:12" ht="12" customHeight="1" x14ac:dyDescent="0.2">
      <c r="B91" s="7"/>
      <c r="C91" s="38"/>
      <c r="D91" s="64"/>
      <c r="E91" s="42"/>
      <c r="F91" s="65"/>
      <c r="G91" s="44"/>
      <c r="H91" s="65"/>
      <c r="I91" s="44"/>
      <c r="J91" s="44"/>
      <c r="K91" s="38"/>
      <c r="L91" s="11"/>
    </row>
    <row r="92" spans="2:12" ht="12" customHeight="1" x14ac:dyDescent="0.2">
      <c r="B92" s="7"/>
      <c r="C92" s="38"/>
      <c r="D92" s="14"/>
      <c r="E92" s="38"/>
      <c r="F92" s="15"/>
      <c r="G92" s="39"/>
      <c r="H92" s="15"/>
      <c r="I92" s="39"/>
      <c r="J92" s="54">
        <f>ROUNDDOWN(H92*1.03,0)</f>
        <v>0</v>
      </c>
      <c r="K92" s="38"/>
      <c r="L92" s="11"/>
    </row>
    <row r="93" spans="2:12" ht="12" customHeight="1" x14ac:dyDescent="0.2">
      <c r="B93" s="7"/>
      <c r="C93" s="38"/>
      <c r="D93" s="14"/>
      <c r="E93" s="38"/>
      <c r="F93" s="15"/>
      <c r="G93" s="39"/>
      <c r="H93" s="15"/>
      <c r="I93" s="39"/>
      <c r="J93" s="54">
        <f t="shared" ref="J93:J101" si="4">ROUNDDOWN(H93*1.03,0)</f>
        <v>0</v>
      </c>
      <c r="K93" s="38"/>
      <c r="L93" s="11"/>
    </row>
    <row r="94" spans="2:12" ht="12" customHeight="1" x14ac:dyDescent="0.2">
      <c r="B94" s="7"/>
      <c r="C94" s="38"/>
      <c r="D94" s="14"/>
      <c r="E94" s="38"/>
      <c r="F94" s="15"/>
      <c r="G94" s="39"/>
      <c r="H94" s="15"/>
      <c r="I94" s="39"/>
      <c r="J94" s="54">
        <f t="shared" si="4"/>
        <v>0</v>
      </c>
      <c r="K94" s="38"/>
      <c r="L94" s="11"/>
    </row>
    <row r="95" spans="2:12" ht="12" customHeight="1" x14ac:dyDescent="0.2">
      <c r="B95" s="7"/>
      <c r="C95" s="38"/>
      <c r="D95" s="14"/>
      <c r="E95" s="38"/>
      <c r="F95" s="15"/>
      <c r="G95" s="39"/>
      <c r="H95" s="15"/>
      <c r="I95" s="39"/>
      <c r="J95" s="54">
        <f t="shared" si="4"/>
        <v>0</v>
      </c>
      <c r="K95" s="38"/>
      <c r="L95" s="11"/>
    </row>
    <row r="96" spans="2:12" ht="12" customHeight="1" x14ac:dyDescent="0.2">
      <c r="B96" s="7"/>
      <c r="C96" s="38"/>
      <c r="D96" s="14"/>
      <c r="E96" s="38"/>
      <c r="F96" s="15"/>
      <c r="G96" s="39"/>
      <c r="H96" s="15"/>
      <c r="I96" s="39"/>
      <c r="J96" s="54">
        <f t="shared" si="4"/>
        <v>0</v>
      </c>
      <c r="K96" s="38"/>
      <c r="L96" s="11"/>
    </row>
    <row r="97" spans="2:12" ht="12" customHeight="1" x14ac:dyDescent="0.2">
      <c r="B97" s="7"/>
      <c r="C97" s="38"/>
      <c r="D97" s="14"/>
      <c r="E97" s="38"/>
      <c r="F97" s="15"/>
      <c r="G97" s="39"/>
      <c r="H97" s="15"/>
      <c r="I97" s="39"/>
      <c r="J97" s="54">
        <f t="shared" si="4"/>
        <v>0</v>
      </c>
      <c r="K97" s="38"/>
      <c r="L97" s="11"/>
    </row>
    <row r="98" spans="2:12" ht="12" customHeight="1" x14ac:dyDescent="0.2">
      <c r="B98" s="7"/>
      <c r="C98" s="38"/>
      <c r="D98" s="14"/>
      <c r="E98" s="38"/>
      <c r="F98" s="15"/>
      <c r="G98" s="39"/>
      <c r="H98" s="15"/>
      <c r="I98" s="39"/>
      <c r="J98" s="54">
        <f t="shared" si="4"/>
        <v>0</v>
      </c>
      <c r="K98" s="38"/>
      <c r="L98" s="11"/>
    </row>
    <row r="99" spans="2:12" ht="12" customHeight="1" x14ac:dyDescent="0.2">
      <c r="B99" s="7"/>
      <c r="C99" s="38"/>
      <c r="D99" s="14"/>
      <c r="E99" s="38"/>
      <c r="F99" s="15"/>
      <c r="G99" s="39"/>
      <c r="H99" s="15"/>
      <c r="I99" s="39"/>
      <c r="J99" s="54">
        <f t="shared" si="4"/>
        <v>0</v>
      </c>
      <c r="K99" s="38"/>
      <c r="L99" s="11"/>
    </row>
    <row r="100" spans="2:12" ht="12" customHeight="1" x14ac:dyDescent="0.2">
      <c r="B100" s="7"/>
      <c r="C100" s="38"/>
      <c r="D100" s="14"/>
      <c r="E100" s="38"/>
      <c r="F100" s="15"/>
      <c r="G100" s="39"/>
      <c r="H100" s="15"/>
      <c r="I100" s="39"/>
      <c r="J100" s="54">
        <f t="shared" si="4"/>
        <v>0</v>
      </c>
      <c r="K100" s="38"/>
      <c r="L100" s="11"/>
    </row>
    <row r="101" spans="2:12" ht="12" customHeight="1" x14ac:dyDescent="0.2">
      <c r="B101" s="7"/>
      <c r="C101" s="38"/>
      <c r="D101" s="14"/>
      <c r="E101" s="38"/>
      <c r="F101" s="15"/>
      <c r="G101" s="39"/>
      <c r="H101" s="15"/>
      <c r="I101" s="39"/>
      <c r="J101" s="54">
        <f t="shared" si="4"/>
        <v>0</v>
      </c>
      <c r="K101" s="38"/>
      <c r="L101" s="11"/>
    </row>
    <row r="102" spans="2:12" ht="12" customHeight="1" x14ac:dyDescent="0.2">
      <c r="B102" s="7"/>
      <c r="C102" s="38"/>
      <c r="D102" s="38"/>
      <c r="E102" s="38"/>
      <c r="F102" s="39"/>
      <c r="G102" s="39"/>
      <c r="H102" s="39"/>
      <c r="I102" s="39"/>
      <c r="J102" s="39"/>
      <c r="K102" s="38"/>
      <c r="L102" s="11"/>
    </row>
    <row r="103" spans="2:12" ht="12" customHeight="1" thickBot="1" x14ac:dyDescent="0.25">
      <c r="B103" s="16"/>
      <c r="C103" s="17"/>
      <c r="D103" s="17"/>
      <c r="E103" s="17"/>
      <c r="F103" s="18"/>
      <c r="G103" s="18"/>
      <c r="H103" s="18"/>
      <c r="I103" s="18"/>
      <c r="J103" s="18"/>
      <c r="K103" s="17"/>
      <c r="L103" s="19"/>
    </row>
    <row r="104" spans="2:12" ht="12" customHeight="1" x14ac:dyDescent="0.2">
      <c r="B104" s="3"/>
      <c r="C104" s="4"/>
      <c r="D104" s="4"/>
      <c r="E104" s="4"/>
      <c r="F104" s="5"/>
      <c r="G104" s="5"/>
      <c r="H104" s="5"/>
      <c r="I104" s="5"/>
      <c r="J104" s="5"/>
      <c r="K104" s="4"/>
      <c r="L104" s="6"/>
    </row>
    <row r="105" spans="2:12" ht="12" customHeight="1" x14ac:dyDescent="0.2">
      <c r="B105" s="7"/>
      <c r="C105" s="38"/>
      <c r="D105" s="38"/>
      <c r="E105" s="38"/>
      <c r="F105" s="39"/>
      <c r="G105" s="39"/>
      <c r="H105" s="39"/>
      <c r="I105" s="39"/>
      <c r="J105" s="39"/>
      <c r="K105" s="38"/>
      <c r="L105" s="11"/>
    </row>
    <row r="106" spans="2:12" ht="12" customHeight="1" x14ac:dyDescent="0.25">
      <c r="B106" s="7"/>
      <c r="C106" s="59"/>
      <c r="D106" s="66" t="str">
        <f>IF(D20=0,"Naam gemeente",D20)</f>
        <v>Naam gemeente</v>
      </c>
      <c r="E106" s="59"/>
      <c r="F106" s="67"/>
      <c r="G106" s="61"/>
      <c r="H106" s="61"/>
      <c r="I106" s="61"/>
      <c r="J106" s="61"/>
      <c r="K106" s="59"/>
      <c r="L106" s="11"/>
    </row>
    <row r="107" spans="2:12" ht="12" customHeight="1" x14ac:dyDescent="0.2">
      <c r="B107" s="7"/>
      <c r="C107" s="38"/>
      <c r="D107" s="62"/>
      <c r="E107" s="38"/>
      <c r="F107" s="39"/>
      <c r="G107" s="39"/>
      <c r="H107" s="63"/>
      <c r="I107" s="39"/>
      <c r="J107" s="39"/>
      <c r="K107" s="38"/>
      <c r="L107" s="11"/>
    </row>
    <row r="108" spans="2:12" ht="12" customHeight="1" x14ac:dyDescent="0.2">
      <c r="B108" s="7"/>
      <c r="C108" s="38"/>
      <c r="D108" s="64" t="s">
        <v>90</v>
      </c>
      <c r="E108" s="42"/>
      <c r="F108" s="65" t="s">
        <v>80</v>
      </c>
      <c r="G108" s="44"/>
      <c r="H108" s="65" t="s">
        <v>96</v>
      </c>
      <c r="I108" s="44"/>
      <c r="J108" s="44" t="s">
        <v>97</v>
      </c>
      <c r="K108" s="38"/>
      <c r="L108" s="11"/>
    </row>
    <row r="109" spans="2:12" ht="12" customHeight="1" x14ac:dyDescent="0.2">
      <c r="B109" s="7"/>
      <c r="C109" s="38"/>
      <c r="D109" s="64"/>
      <c r="E109" s="42"/>
      <c r="F109" s="65"/>
      <c r="G109" s="44"/>
      <c r="H109" s="65"/>
      <c r="I109" s="44"/>
      <c r="J109" s="44"/>
      <c r="K109" s="38"/>
      <c r="L109" s="11"/>
    </row>
    <row r="110" spans="2:12" ht="12" customHeight="1" x14ac:dyDescent="0.2">
      <c r="B110" s="7"/>
      <c r="C110" s="38"/>
      <c r="D110" s="14"/>
      <c r="E110" s="38"/>
      <c r="F110" s="15"/>
      <c r="G110" s="39"/>
      <c r="H110" s="15"/>
      <c r="I110" s="39"/>
      <c r="J110" s="54">
        <f>ROUNDDOWN(H110*1.03,0)</f>
        <v>0</v>
      </c>
      <c r="K110" s="38"/>
      <c r="L110" s="11"/>
    </row>
    <row r="111" spans="2:12" ht="12" customHeight="1" x14ac:dyDescent="0.2">
      <c r="B111" s="7"/>
      <c r="C111" s="38"/>
      <c r="D111" s="14"/>
      <c r="E111" s="38"/>
      <c r="F111" s="15"/>
      <c r="G111" s="39"/>
      <c r="H111" s="15"/>
      <c r="I111" s="39"/>
      <c r="J111" s="54">
        <f t="shared" ref="J111:J119" si="5">ROUNDDOWN(H111*1.03,0)</f>
        <v>0</v>
      </c>
      <c r="K111" s="38"/>
      <c r="L111" s="11"/>
    </row>
    <row r="112" spans="2:12" ht="12" customHeight="1" x14ac:dyDescent="0.2">
      <c r="B112" s="7"/>
      <c r="C112" s="38"/>
      <c r="D112" s="14"/>
      <c r="E112" s="38"/>
      <c r="F112" s="15"/>
      <c r="G112" s="39"/>
      <c r="H112" s="15"/>
      <c r="I112" s="39"/>
      <c r="J112" s="54">
        <f t="shared" si="5"/>
        <v>0</v>
      </c>
      <c r="K112" s="38"/>
      <c r="L112" s="11"/>
    </row>
    <row r="113" spans="2:12" ht="12" customHeight="1" x14ac:dyDescent="0.2">
      <c r="B113" s="7"/>
      <c r="C113" s="38"/>
      <c r="D113" s="14"/>
      <c r="E113" s="38"/>
      <c r="F113" s="15"/>
      <c r="G113" s="39"/>
      <c r="H113" s="15"/>
      <c r="I113" s="39"/>
      <c r="J113" s="54">
        <f t="shared" si="5"/>
        <v>0</v>
      </c>
      <c r="K113" s="38"/>
      <c r="L113" s="11"/>
    </row>
    <row r="114" spans="2:12" ht="12" customHeight="1" x14ac:dyDescent="0.2">
      <c r="B114" s="7"/>
      <c r="C114" s="38"/>
      <c r="D114" s="14"/>
      <c r="E114" s="38"/>
      <c r="F114" s="15"/>
      <c r="G114" s="39"/>
      <c r="H114" s="15"/>
      <c r="I114" s="39"/>
      <c r="J114" s="54">
        <f t="shared" si="5"/>
        <v>0</v>
      </c>
      <c r="K114" s="38"/>
      <c r="L114" s="11"/>
    </row>
    <row r="115" spans="2:12" ht="12" customHeight="1" x14ac:dyDescent="0.2">
      <c r="B115" s="7"/>
      <c r="C115" s="38"/>
      <c r="D115" s="14"/>
      <c r="E115" s="38"/>
      <c r="F115" s="15"/>
      <c r="G115" s="39"/>
      <c r="H115" s="15"/>
      <c r="I115" s="39"/>
      <c r="J115" s="54">
        <f t="shared" si="5"/>
        <v>0</v>
      </c>
      <c r="K115" s="38"/>
      <c r="L115" s="11"/>
    </row>
    <row r="116" spans="2:12" ht="12" customHeight="1" x14ac:dyDescent="0.2">
      <c r="B116" s="7"/>
      <c r="C116" s="38"/>
      <c r="D116" s="14"/>
      <c r="E116" s="38"/>
      <c r="F116" s="15"/>
      <c r="G116" s="39"/>
      <c r="H116" s="15"/>
      <c r="I116" s="39"/>
      <c r="J116" s="54">
        <f t="shared" si="5"/>
        <v>0</v>
      </c>
      <c r="K116" s="38"/>
      <c r="L116" s="11"/>
    </row>
    <row r="117" spans="2:12" ht="12" customHeight="1" x14ac:dyDescent="0.2">
      <c r="B117" s="7"/>
      <c r="C117" s="38"/>
      <c r="D117" s="14"/>
      <c r="E117" s="38"/>
      <c r="F117" s="15"/>
      <c r="G117" s="39"/>
      <c r="H117" s="15"/>
      <c r="I117" s="39"/>
      <c r="J117" s="54">
        <f t="shared" si="5"/>
        <v>0</v>
      </c>
      <c r="K117" s="38"/>
      <c r="L117" s="11"/>
    </row>
    <row r="118" spans="2:12" ht="12" customHeight="1" x14ac:dyDescent="0.2">
      <c r="B118" s="7"/>
      <c r="C118" s="38"/>
      <c r="D118" s="14"/>
      <c r="E118" s="38"/>
      <c r="F118" s="15"/>
      <c r="G118" s="39"/>
      <c r="H118" s="15"/>
      <c r="I118" s="39"/>
      <c r="J118" s="54">
        <f t="shared" si="5"/>
        <v>0</v>
      </c>
      <c r="K118" s="38"/>
      <c r="L118" s="11"/>
    </row>
    <row r="119" spans="2:12" ht="12" customHeight="1" x14ac:dyDescent="0.2">
      <c r="B119" s="7"/>
      <c r="C119" s="38"/>
      <c r="D119" s="14"/>
      <c r="E119" s="38"/>
      <c r="F119" s="15"/>
      <c r="G119" s="39"/>
      <c r="H119" s="15"/>
      <c r="I119" s="39"/>
      <c r="J119" s="54">
        <f t="shared" si="5"/>
        <v>0</v>
      </c>
      <c r="K119" s="38"/>
      <c r="L119" s="11"/>
    </row>
    <row r="120" spans="2:12" ht="12" customHeight="1" x14ac:dyDescent="0.2">
      <c r="B120" s="7"/>
      <c r="C120" s="38"/>
      <c r="D120" s="38"/>
      <c r="E120" s="38"/>
      <c r="F120" s="39"/>
      <c r="G120" s="39"/>
      <c r="H120" s="39"/>
      <c r="I120" s="39"/>
      <c r="J120" s="39"/>
      <c r="K120" s="38"/>
      <c r="L120" s="11"/>
    </row>
    <row r="121" spans="2:12" ht="12" customHeight="1" x14ac:dyDescent="0.2">
      <c r="B121" s="7"/>
      <c r="C121" s="9"/>
      <c r="D121" s="9"/>
      <c r="E121" s="9"/>
      <c r="F121" s="10"/>
      <c r="G121" s="10"/>
      <c r="H121" s="10"/>
      <c r="I121" s="10"/>
      <c r="J121" s="10"/>
      <c r="K121" s="9"/>
      <c r="L121" s="11"/>
    </row>
    <row r="122" spans="2:12" ht="12" customHeight="1" x14ac:dyDescent="0.2">
      <c r="B122" s="7"/>
      <c r="C122" s="38"/>
      <c r="D122" s="38"/>
      <c r="E122" s="38"/>
      <c r="F122" s="39"/>
      <c r="G122" s="39"/>
      <c r="H122" s="39"/>
      <c r="I122" s="39"/>
      <c r="J122" s="39"/>
      <c r="K122" s="38"/>
      <c r="L122" s="11"/>
    </row>
    <row r="123" spans="2:12" ht="12" customHeight="1" x14ac:dyDescent="0.25">
      <c r="B123" s="7"/>
      <c r="C123" s="59"/>
      <c r="D123" s="66" t="str">
        <f>IF(D21=0,"Naam gemeente",D21)</f>
        <v>Naam gemeente</v>
      </c>
      <c r="E123" s="59"/>
      <c r="F123" s="67"/>
      <c r="G123" s="61"/>
      <c r="H123" s="61"/>
      <c r="I123" s="61"/>
      <c r="J123" s="61"/>
      <c r="K123" s="59"/>
      <c r="L123" s="11"/>
    </row>
    <row r="124" spans="2:12" ht="12" customHeight="1" x14ac:dyDescent="0.2">
      <c r="B124" s="7"/>
      <c r="C124" s="38"/>
      <c r="D124" s="62"/>
      <c r="E124" s="38"/>
      <c r="F124" s="39"/>
      <c r="G124" s="39"/>
      <c r="H124" s="63"/>
      <c r="I124" s="39"/>
      <c r="J124" s="39"/>
      <c r="K124" s="38"/>
      <c r="L124" s="11"/>
    </row>
    <row r="125" spans="2:12" ht="12" customHeight="1" x14ac:dyDescent="0.2">
      <c r="B125" s="7"/>
      <c r="C125" s="38"/>
      <c r="D125" s="64" t="s">
        <v>90</v>
      </c>
      <c r="E125" s="42"/>
      <c r="F125" s="65" t="s">
        <v>80</v>
      </c>
      <c r="G125" s="44"/>
      <c r="H125" s="65" t="s">
        <v>96</v>
      </c>
      <c r="I125" s="44"/>
      <c r="J125" s="44" t="s">
        <v>97</v>
      </c>
      <c r="K125" s="38"/>
      <c r="L125" s="11"/>
    </row>
    <row r="126" spans="2:12" ht="12" customHeight="1" x14ac:dyDescent="0.2">
      <c r="B126" s="7"/>
      <c r="C126" s="38"/>
      <c r="D126" s="64"/>
      <c r="E126" s="42"/>
      <c r="F126" s="65"/>
      <c r="G126" s="44"/>
      <c r="H126" s="65"/>
      <c r="I126" s="44"/>
      <c r="J126" s="44"/>
      <c r="K126" s="38"/>
      <c r="L126" s="11"/>
    </row>
    <row r="127" spans="2:12" ht="12" customHeight="1" x14ac:dyDescent="0.2">
      <c r="B127" s="7"/>
      <c r="C127" s="38"/>
      <c r="D127" s="14"/>
      <c r="E127" s="38"/>
      <c r="F127" s="15"/>
      <c r="G127" s="39"/>
      <c r="H127" s="15"/>
      <c r="I127" s="39"/>
      <c r="J127" s="54">
        <f>ROUNDDOWN(H127*1.03,0)</f>
        <v>0</v>
      </c>
      <c r="K127" s="38"/>
      <c r="L127" s="11"/>
    </row>
    <row r="128" spans="2:12" ht="12" customHeight="1" x14ac:dyDescent="0.2">
      <c r="B128" s="7"/>
      <c r="C128" s="38"/>
      <c r="D128" s="14"/>
      <c r="E128" s="38"/>
      <c r="F128" s="15"/>
      <c r="G128" s="39"/>
      <c r="H128" s="15"/>
      <c r="I128" s="39"/>
      <c r="J128" s="54">
        <f t="shared" ref="J128:J136" si="6">ROUNDDOWN(H128*1.03,0)</f>
        <v>0</v>
      </c>
      <c r="K128" s="38"/>
      <c r="L128" s="11"/>
    </row>
    <row r="129" spans="2:12" ht="12" customHeight="1" x14ac:dyDescent="0.2">
      <c r="B129" s="7"/>
      <c r="C129" s="38"/>
      <c r="D129" s="14"/>
      <c r="E129" s="38"/>
      <c r="F129" s="15"/>
      <c r="G129" s="39"/>
      <c r="H129" s="15"/>
      <c r="I129" s="39"/>
      <c r="J129" s="54">
        <f t="shared" si="6"/>
        <v>0</v>
      </c>
      <c r="K129" s="38"/>
      <c r="L129" s="11"/>
    </row>
    <row r="130" spans="2:12" ht="12" customHeight="1" x14ac:dyDescent="0.2">
      <c r="B130" s="7"/>
      <c r="C130" s="38"/>
      <c r="D130" s="14"/>
      <c r="E130" s="38"/>
      <c r="F130" s="15"/>
      <c r="G130" s="39"/>
      <c r="H130" s="15"/>
      <c r="I130" s="39"/>
      <c r="J130" s="54">
        <f t="shared" si="6"/>
        <v>0</v>
      </c>
      <c r="K130" s="38"/>
      <c r="L130" s="11"/>
    </row>
    <row r="131" spans="2:12" ht="12" customHeight="1" x14ac:dyDescent="0.2">
      <c r="B131" s="7"/>
      <c r="C131" s="38"/>
      <c r="D131" s="14"/>
      <c r="E131" s="38"/>
      <c r="F131" s="15"/>
      <c r="G131" s="39"/>
      <c r="H131" s="15"/>
      <c r="I131" s="39"/>
      <c r="J131" s="54">
        <f t="shared" si="6"/>
        <v>0</v>
      </c>
      <c r="K131" s="38"/>
      <c r="L131" s="11"/>
    </row>
    <row r="132" spans="2:12" ht="12" customHeight="1" x14ac:dyDescent="0.2">
      <c r="B132" s="7"/>
      <c r="C132" s="38"/>
      <c r="D132" s="14"/>
      <c r="E132" s="38"/>
      <c r="F132" s="15"/>
      <c r="G132" s="39"/>
      <c r="H132" s="15"/>
      <c r="I132" s="39"/>
      <c r="J132" s="54">
        <f t="shared" si="6"/>
        <v>0</v>
      </c>
      <c r="K132" s="38"/>
      <c r="L132" s="11"/>
    </row>
    <row r="133" spans="2:12" ht="12" customHeight="1" x14ac:dyDescent="0.2">
      <c r="B133" s="7"/>
      <c r="C133" s="38"/>
      <c r="D133" s="14"/>
      <c r="E133" s="38"/>
      <c r="F133" s="15"/>
      <c r="G133" s="39"/>
      <c r="H133" s="15"/>
      <c r="I133" s="39"/>
      <c r="J133" s="54">
        <f t="shared" si="6"/>
        <v>0</v>
      </c>
      <c r="K133" s="38"/>
      <c r="L133" s="11"/>
    </row>
    <row r="134" spans="2:12" ht="12" customHeight="1" x14ac:dyDescent="0.2">
      <c r="B134" s="7"/>
      <c r="C134" s="38"/>
      <c r="D134" s="14"/>
      <c r="E134" s="38"/>
      <c r="F134" s="15"/>
      <c r="G134" s="39"/>
      <c r="H134" s="15"/>
      <c r="I134" s="39"/>
      <c r="J134" s="54">
        <f t="shared" si="6"/>
        <v>0</v>
      </c>
      <c r="K134" s="38"/>
      <c r="L134" s="11"/>
    </row>
    <row r="135" spans="2:12" ht="12" customHeight="1" x14ac:dyDescent="0.2">
      <c r="B135" s="7"/>
      <c r="C135" s="38"/>
      <c r="D135" s="14"/>
      <c r="E135" s="38"/>
      <c r="F135" s="15"/>
      <c r="G135" s="39"/>
      <c r="H135" s="15"/>
      <c r="I135" s="39"/>
      <c r="J135" s="54">
        <f t="shared" si="6"/>
        <v>0</v>
      </c>
      <c r="K135" s="38"/>
      <c r="L135" s="11"/>
    </row>
    <row r="136" spans="2:12" ht="12" customHeight="1" x14ac:dyDescent="0.2">
      <c r="B136" s="7"/>
      <c r="C136" s="38"/>
      <c r="D136" s="14"/>
      <c r="E136" s="38"/>
      <c r="F136" s="15"/>
      <c r="G136" s="39"/>
      <c r="H136" s="15"/>
      <c r="I136" s="39"/>
      <c r="J136" s="54">
        <f t="shared" si="6"/>
        <v>0</v>
      </c>
      <c r="K136" s="38"/>
      <c r="L136" s="11"/>
    </row>
    <row r="137" spans="2:12" ht="12" customHeight="1" x14ac:dyDescent="0.2">
      <c r="B137" s="7"/>
      <c r="C137" s="38"/>
      <c r="D137" s="38"/>
      <c r="E137" s="38"/>
      <c r="F137" s="39"/>
      <c r="G137" s="39"/>
      <c r="H137" s="39"/>
      <c r="I137" s="39"/>
      <c r="J137" s="39"/>
      <c r="K137" s="38"/>
      <c r="L137" s="11"/>
    </row>
    <row r="138" spans="2:12" ht="12" customHeight="1" x14ac:dyDescent="0.2">
      <c r="B138" s="7"/>
      <c r="C138" s="9"/>
      <c r="D138" s="9"/>
      <c r="E138" s="9"/>
      <c r="F138" s="10"/>
      <c r="G138" s="10"/>
      <c r="H138" s="10"/>
      <c r="I138" s="10"/>
      <c r="J138" s="10"/>
      <c r="K138" s="9"/>
      <c r="L138" s="11"/>
    </row>
    <row r="139" spans="2:12" ht="12" customHeight="1" x14ac:dyDescent="0.2">
      <c r="B139" s="7"/>
      <c r="C139" s="38"/>
      <c r="D139" s="38"/>
      <c r="E139" s="38"/>
      <c r="F139" s="39"/>
      <c r="G139" s="39"/>
      <c r="H139" s="39"/>
      <c r="I139" s="39"/>
      <c r="J139" s="39"/>
      <c r="K139" s="38"/>
      <c r="L139" s="11"/>
    </row>
    <row r="140" spans="2:12" ht="12" customHeight="1" x14ac:dyDescent="0.25">
      <c r="B140" s="7"/>
      <c r="C140" s="59"/>
      <c r="D140" s="66" t="str">
        <f>IF(D22=0,"Naam gemeente",D22)</f>
        <v>Naam gemeente</v>
      </c>
      <c r="E140" s="59"/>
      <c r="F140" s="67"/>
      <c r="G140" s="61"/>
      <c r="H140" s="61"/>
      <c r="I140" s="61"/>
      <c r="J140" s="61"/>
      <c r="K140" s="59"/>
      <c r="L140" s="11"/>
    </row>
    <row r="141" spans="2:12" ht="12" customHeight="1" x14ac:dyDescent="0.2">
      <c r="B141" s="7"/>
      <c r="C141" s="38"/>
      <c r="D141" s="62"/>
      <c r="E141" s="38"/>
      <c r="F141" s="39"/>
      <c r="G141" s="39"/>
      <c r="H141" s="63"/>
      <c r="I141" s="39"/>
      <c r="J141" s="39"/>
      <c r="K141" s="38"/>
      <c r="L141" s="11"/>
    </row>
    <row r="142" spans="2:12" ht="12" customHeight="1" x14ac:dyDescent="0.2">
      <c r="B142" s="7"/>
      <c r="C142" s="38"/>
      <c r="D142" s="64" t="s">
        <v>90</v>
      </c>
      <c r="E142" s="42"/>
      <c r="F142" s="65" t="s">
        <v>80</v>
      </c>
      <c r="G142" s="44"/>
      <c r="H142" s="65" t="s">
        <v>96</v>
      </c>
      <c r="I142" s="44"/>
      <c r="J142" s="44" t="s">
        <v>97</v>
      </c>
      <c r="K142" s="38"/>
      <c r="L142" s="11"/>
    </row>
    <row r="143" spans="2:12" ht="12" customHeight="1" x14ac:dyDescent="0.2">
      <c r="B143" s="7"/>
      <c r="C143" s="38"/>
      <c r="D143" s="64"/>
      <c r="E143" s="42"/>
      <c r="F143" s="65"/>
      <c r="G143" s="44"/>
      <c r="H143" s="65"/>
      <c r="I143" s="44"/>
      <c r="J143" s="44"/>
      <c r="K143" s="38"/>
      <c r="L143" s="11"/>
    </row>
    <row r="144" spans="2:12" ht="12" customHeight="1" x14ac:dyDescent="0.2">
      <c r="B144" s="7"/>
      <c r="C144" s="38"/>
      <c r="D144" s="14"/>
      <c r="E144" s="38"/>
      <c r="F144" s="15"/>
      <c r="G144" s="39"/>
      <c r="H144" s="15"/>
      <c r="I144" s="39"/>
      <c r="J144" s="54">
        <f>ROUNDDOWN(H144*1.03,0)</f>
        <v>0</v>
      </c>
      <c r="K144" s="38"/>
      <c r="L144" s="11"/>
    </row>
    <row r="145" spans="2:12" ht="12" customHeight="1" x14ac:dyDescent="0.2">
      <c r="B145" s="7"/>
      <c r="C145" s="38"/>
      <c r="D145" s="14"/>
      <c r="E145" s="38"/>
      <c r="F145" s="15"/>
      <c r="G145" s="39"/>
      <c r="H145" s="15"/>
      <c r="I145" s="39"/>
      <c r="J145" s="54">
        <f t="shared" ref="J145:J153" si="7">ROUNDDOWN(H145*1.03,0)</f>
        <v>0</v>
      </c>
      <c r="K145" s="38"/>
      <c r="L145" s="11"/>
    </row>
    <row r="146" spans="2:12" ht="12" customHeight="1" x14ac:dyDescent="0.2">
      <c r="B146" s="7"/>
      <c r="C146" s="38"/>
      <c r="D146" s="14"/>
      <c r="E146" s="38"/>
      <c r="F146" s="15"/>
      <c r="G146" s="39"/>
      <c r="H146" s="15"/>
      <c r="I146" s="39"/>
      <c r="J146" s="54">
        <f t="shared" si="7"/>
        <v>0</v>
      </c>
      <c r="K146" s="38"/>
      <c r="L146" s="11"/>
    </row>
    <row r="147" spans="2:12" ht="12" customHeight="1" x14ac:dyDescent="0.2">
      <c r="B147" s="7"/>
      <c r="C147" s="38"/>
      <c r="D147" s="14"/>
      <c r="E147" s="38"/>
      <c r="F147" s="15"/>
      <c r="G147" s="39"/>
      <c r="H147" s="15"/>
      <c r="I147" s="39"/>
      <c r="J147" s="54">
        <f t="shared" si="7"/>
        <v>0</v>
      </c>
      <c r="K147" s="38"/>
      <c r="L147" s="11"/>
    </row>
    <row r="148" spans="2:12" ht="12" customHeight="1" x14ac:dyDescent="0.2">
      <c r="B148" s="7"/>
      <c r="C148" s="38"/>
      <c r="D148" s="14"/>
      <c r="E148" s="38"/>
      <c r="F148" s="15"/>
      <c r="G148" s="39"/>
      <c r="H148" s="15"/>
      <c r="I148" s="39"/>
      <c r="J148" s="54">
        <f t="shared" si="7"/>
        <v>0</v>
      </c>
      <c r="K148" s="38"/>
      <c r="L148" s="11"/>
    </row>
    <row r="149" spans="2:12" ht="12" customHeight="1" x14ac:dyDescent="0.2">
      <c r="B149" s="7"/>
      <c r="C149" s="38"/>
      <c r="D149" s="14"/>
      <c r="E149" s="38"/>
      <c r="F149" s="15"/>
      <c r="G149" s="39"/>
      <c r="H149" s="15"/>
      <c r="I149" s="39"/>
      <c r="J149" s="54">
        <f t="shared" si="7"/>
        <v>0</v>
      </c>
      <c r="K149" s="38"/>
      <c r="L149" s="11"/>
    </row>
    <row r="150" spans="2:12" ht="12" customHeight="1" x14ac:dyDescent="0.2">
      <c r="B150" s="7"/>
      <c r="C150" s="38"/>
      <c r="D150" s="14"/>
      <c r="E150" s="38"/>
      <c r="F150" s="15"/>
      <c r="G150" s="39"/>
      <c r="H150" s="15"/>
      <c r="I150" s="39"/>
      <c r="J150" s="54">
        <f t="shared" si="7"/>
        <v>0</v>
      </c>
      <c r="K150" s="38"/>
      <c r="L150" s="11"/>
    </row>
    <row r="151" spans="2:12" ht="12" customHeight="1" x14ac:dyDescent="0.2">
      <c r="B151" s="7"/>
      <c r="C151" s="38"/>
      <c r="D151" s="14"/>
      <c r="E151" s="38"/>
      <c r="F151" s="15"/>
      <c r="G151" s="39"/>
      <c r="H151" s="15"/>
      <c r="I151" s="39"/>
      <c r="J151" s="54">
        <f t="shared" si="7"/>
        <v>0</v>
      </c>
      <c r="K151" s="38"/>
      <c r="L151" s="11"/>
    </row>
    <row r="152" spans="2:12" ht="12" customHeight="1" x14ac:dyDescent="0.2">
      <c r="B152" s="7"/>
      <c r="C152" s="38"/>
      <c r="D152" s="14"/>
      <c r="E152" s="38"/>
      <c r="F152" s="15"/>
      <c r="G152" s="39"/>
      <c r="H152" s="15"/>
      <c r="I152" s="39"/>
      <c r="J152" s="54">
        <f t="shared" si="7"/>
        <v>0</v>
      </c>
      <c r="K152" s="38"/>
      <c r="L152" s="11"/>
    </row>
    <row r="153" spans="2:12" ht="12" customHeight="1" x14ac:dyDescent="0.2">
      <c r="B153" s="7"/>
      <c r="C153" s="38"/>
      <c r="D153" s="14"/>
      <c r="E153" s="38"/>
      <c r="F153" s="15"/>
      <c r="G153" s="39"/>
      <c r="H153" s="15"/>
      <c r="I153" s="39"/>
      <c r="J153" s="54">
        <f t="shared" si="7"/>
        <v>0</v>
      </c>
      <c r="K153" s="38"/>
      <c r="L153" s="11"/>
    </row>
    <row r="154" spans="2:12" ht="12" customHeight="1" x14ac:dyDescent="0.2">
      <c r="B154" s="7"/>
      <c r="C154" s="38"/>
      <c r="D154" s="38"/>
      <c r="E154" s="38"/>
      <c r="F154" s="39"/>
      <c r="G154" s="39"/>
      <c r="H154" s="39"/>
      <c r="I154" s="39"/>
      <c r="J154" s="39"/>
      <c r="K154" s="38"/>
      <c r="L154" s="11"/>
    </row>
    <row r="155" spans="2:12" ht="12" customHeight="1" x14ac:dyDescent="0.2">
      <c r="B155" s="7"/>
      <c r="C155" s="9"/>
      <c r="D155" s="9"/>
      <c r="E155" s="9"/>
      <c r="F155" s="10"/>
      <c r="G155" s="10"/>
      <c r="H155" s="10"/>
      <c r="I155" s="10"/>
      <c r="J155" s="10"/>
      <c r="K155" s="9"/>
      <c r="L155" s="11"/>
    </row>
    <row r="156" spans="2:12" ht="12" customHeight="1" x14ac:dyDescent="0.2">
      <c r="B156" s="7"/>
      <c r="C156" s="38"/>
      <c r="D156" s="38"/>
      <c r="E156" s="38"/>
      <c r="F156" s="39"/>
      <c r="G156" s="39"/>
      <c r="H156" s="39"/>
      <c r="I156" s="39"/>
      <c r="J156" s="39"/>
      <c r="K156" s="38"/>
      <c r="L156" s="11"/>
    </row>
    <row r="157" spans="2:12" ht="12" customHeight="1" x14ac:dyDescent="0.25">
      <c r="B157" s="7"/>
      <c r="C157" s="59"/>
      <c r="D157" s="66" t="str">
        <f>IF(D23=0,"Naam gemeente",D23)</f>
        <v>Naam gemeente</v>
      </c>
      <c r="E157" s="59"/>
      <c r="F157" s="67"/>
      <c r="G157" s="61"/>
      <c r="H157" s="61"/>
      <c r="I157" s="61"/>
      <c r="J157" s="61"/>
      <c r="K157" s="59"/>
      <c r="L157" s="11"/>
    </row>
    <row r="158" spans="2:12" ht="12" customHeight="1" x14ac:dyDescent="0.2">
      <c r="B158" s="7"/>
      <c r="C158" s="38"/>
      <c r="D158" s="62"/>
      <c r="E158" s="38"/>
      <c r="F158" s="39"/>
      <c r="G158" s="39"/>
      <c r="H158" s="63"/>
      <c r="I158" s="39"/>
      <c r="J158" s="39"/>
      <c r="K158" s="38"/>
      <c r="L158" s="11"/>
    </row>
    <row r="159" spans="2:12" ht="12" customHeight="1" x14ac:dyDescent="0.2">
      <c r="B159" s="7"/>
      <c r="C159" s="38"/>
      <c r="D159" s="64" t="s">
        <v>90</v>
      </c>
      <c r="E159" s="42"/>
      <c r="F159" s="65" t="s">
        <v>80</v>
      </c>
      <c r="G159" s="44"/>
      <c r="H159" s="65" t="s">
        <v>96</v>
      </c>
      <c r="I159" s="44"/>
      <c r="J159" s="44" t="s">
        <v>97</v>
      </c>
      <c r="K159" s="38"/>
      <c r="L159" s="11"/>
    </row>
    <row r="160" spans="2:12" ht="12" customHeight="1" x14ac:dyDescent="0.2">
      <c r="B160" s="7"/>
      <c r="C160" s="38"/>
      <c r="D160" s="64"/>
      <c r="E160" s="42"/>
      <c r="F160" s="65"/>
      <c r="G160" s="44"/>
      <c r="H160" s="65"/>
      <c r="I160" s="44"/>
      <c r="J160" s="44"/>
      <c r="K160" s="38"/>
      <c r="L160" s="11"/>
    </row>
    <row r="161" spans="2:12" ht="12" customHeight="1" x14ac:dyDescent="0.2">
      <c r="B161" s="7"/>
      <c r="C161" s="38"/>
      <c r="D161" s="14"/>
      <c r="E161" s="38"/>
      <c r="F161" s="15"/>
      <c r="G161" s="39"/>
      <c r="H161" s="15"/>
      <c r="I161" s="39"/>
      <c r="J161" s="54">
        <f>ROUNDDOWN(H161*1.03,0)</f>
        <v>0</v>
      </c>
      <c r="K161" s="38"/>
      <c r="L161" s="11"/>
    </row>
    <row r="162" spans="2:12" ht="12" customHeight="1" x14ac:dyDescent="0.2">
      <c r="B162" s="7"/>
      <c r="C162" s="38"/>
      <c r="D162" s="14"/>
      <c r="E162" s="38"/>
      <c r="F162" s="15"/>
      <c r="G162" s="39"/>
      <c r="H162" s="15"/>
      <c r="I162" s="39"/>
      <c r="J162" s="54">
        <f t="shared" ref="J162:J170" si="8">ROUNDDOWN(H162*1.03,0)</f>
        <v>0</v>
      </c>
      <c r="K162" s="38"/>
      <c r="L162" s="11"/>
    </row>
    <row r="163" spans="2:12" ht="12" customHeight="1" x14ac:dyDescent="0.2">
      <c r="B163" s="7"/>
      <c r="C163" s="38"/>
      <c r="D163" s="14"/>
      <c r="E163" s="38"/>
      <c r="F163" s="15"/>
      <c r="G163" s="39"/>
      <c r="H163" s="15"/>
      <c r="I163" s="39"/>
      <c r="J163" s="54">
        <f t="shared" si="8"/>
        <v>0</v>
      </c>
      <c r="K163" s="38"/>
      <c r="L163" s="11"/>
    </row>
    <row r="164" spans="2:12" ht="12" customHeight="1" x14ac:dyDescent="0.2">
      <c r="B164" s="7"/>
      <c r="C164" s="38"/>
      <c r="D164" s="14"/>
      <c r="E164" s="38"/>
      <c r="F164" s="15"/>
      <c r="G164" s="39"/>
      <c r="H164" s="15"/>
      <c r="I164" s="39"/>
      <c r="J164" s="54">
        <f t="shared" si="8"/>
        <v>0</v>
      </c>
      <c r="K164" s="38"/>
      <c r="L164" s="11"/>
    </row>
    <row r="165" spans="2:12" ht="12" customHeight="1" x14ac:dyDescent="0.2">
      <c r="B165" s="7"/>
      <c r="C165" s="38"/>
      <c r="D165" s="14"/>
      <c r="E165" s="38"/>
      <c r="F165" s="15"/>
      <c r="G165" s="39"/>
      <c r="H165" s="15"/>
      <c r="I165" s="39"/>
      <c r="J165" s="54">
        <f t="shared" si="8"/>
        <v>0</v>
      </c>
      <c r="K165" s="38"/>
      <c r="L165" s="11"/>
    </row>
    <row r="166" spans="2:12" ht="12" customHeight="1" x14ac:dyDescent="0.2">
      <c r="B166" s="7"/>
      <c r="C166" s="38"/>
      <c r="D166" s="14"/>
      <c r="E166" s="38"/>
      <c r="F166" s="15"/>
      <c r="G166" s="39"/>
      <c r="H166" s="15"/>
      <c r="I166" s="39"/>
      <c r="J166" s="54">
        <f t="shared" si="8"/>
        <v>0</v>
      </c>
      <c r="K166" s="38"/>
      <c r="L166" s="11"/>
    </row>
    <row r="167" spans="2:12" ht="12" customHeight="1" x14ac:dyDescent="0.2">
      <c r="B167" s="7"/>
      <c r="C167" s="38"/>
      <c r="D167" s="14"/>
      <c r="E167" s="38"/>
      <c r="F167" s="15"/>
      <c r="G167" s="39"/>
      <c r="H167" s="15"/>
      <c r="I167" s="39"/>
      <c r="J167" s="54">
        <f t="shared" si="8"/>
        <v>0</v>
      </c>
      <c r="K167" s="38"/>
      <c r="L167" s="11"/>
    </row>
    <row r="168" spans="2:12" ht="12" customHeight="1" x14ac:dyDescent="0.2">
      <c r="B168" s="7"/>
      <c r="C168" s="38"/>
      <c r="D168" s="14"/>
      <c r="E168" s="38"/>
      <c r="F168" s="15"/>
      <c r="G168" s="39"/>
      <c r="H168" s="15"/>
      <c r="I168" s="39"/>
      <c r="J168" s="54">
        <f t="shared" si="8"/>
        <v>0</v>
      </c>
      <c r="K168" s="38"/>
      <c r="L168" s="11"/>
    </row>
    <row r="169" spans="2:12" ht="12" customHeight="1" x14ac:dyDescent="0.2">
      <c r="B169" s="7"/>
      <c r="C169" s="38"/>
      <c r="D169" s="14"/>
      <c r="E169" s="38"/>
      <c r="F169" s="15"/>
      <c r="G169" s="39"/>
      <c r="H169" s="15"/>
      <c r="I169" s="39"/>
      <c r="J169" s="54">
        <f t="shared" si="8"/>
        <v>0</v>
      </c>
      <c r="K169" s="38"/>
      <c r="L169" s="11"/>
    </row>
    <row r="170" spans="2:12" ht="12" customHeight="1" x14ac:dyDescent="0.2">
      <c r="B170" s="7"/>
      <c r="C170" s="38"/>
      <c r="D170" s="14"/>
      <c r="E170" s="38"/>
      <c r="F170" s="15"/>
      <c r="G170" s="39"/>
      <c r="H170" s="15"/>
      <c r="I170" s="39"/>
      <c r="J170" s="54">
        <f t="shared" si="8"/>
        <v>0</v>
      </c>
      <c r="K170" s="38"/>
      <c r="L170" s="11"/>
    </row>
    <row r="171" spans="2:12" ht="12" customHeight="1" x14ac:dyDescent="0.2">
      <c r="B171" s="7"/>
      <c r="C171" s="38"/>
      <c r="D171" s="38"/>
      <c r="E171" s="38"/>
      <c r="F171" s="39"/>
      <c r="G171" s="39"/>
      <c r="H171" s="39"/>
      <c r="I171" s="39"/>
      <c r="J171" s="39"/>
      <c r="K171" s="38"/>
      <c r="L171" s="11"/>
    </row>
    <row r="172" spans="2:12" ht="12" customHeight="1" x14ac:dyDescent="0.2">
      <c r="B172" s="7"/>
      <c r="C172" s="9"/>
      <c r="D172" s="9"/>
      <c r="E172" s="9"/>
      <c r="F172" s="10"/>
      <c r="G172" s="10"/>
      <c r="H172" s="10"/>
      <c r="I172" s="10"/>
      <c r="J172" s="10"/>
      <c r="K172" s="9"/>
      <c r="L172" s="11"/>
    </row>
    <row r="173" spans="2:12" ht="12" customHeight="1" x14ac:dyDescent="0.2">
      <c r="B173" s="7"/>
      <c r="C173" s="38"/>
      <c r="D173" s="38"/>
      <c r="E173" s="38"/>
      <c r="F173" s="39"/>
      <c r="G173" s="39"/>
      <c r="H173" s="39"/>
      <c r="I173" s="39"/>
      <c r="J173" s="39"/>
      <c r="K173" s="38"/>
      <c r="L173" s="11"/>
    </row>
    <row r="174" spans="2:12" s="28" customFormat="1" ht="12" customHeight="1" x14ac:dyDescent="0.25">
      <c r="B174" s="29"/>
      <c r="C174" s="59"/>
      <c r="D174" s="66" t="str">
        <f>IF(D24=0,"Naam gemeente",D24)</f>
        <v>Naam gemeente</v>
      </c>
      <c r="E174" s="59"/>
      <c r="F174" s="67"/>
      <c r="G174" s="61"/>
      <c r="H174" s="61"/>
      <c r="I174" s="61"/>
      <c r="J174" s="61"/>
      <c r="K174" s="59"/>
      <c r="L174" s="30"/>
    </row>
    <row r="175" spans="2:12" ht="12" customHeight="1" x14ac:dyDescent="0.2">
      <c r="B175" s="7"/>
      <c r="C175" s="38"/>
      <c r="D175" s="62"/>
      <c r="E175" s="38"/>
      <c r="F175" s="39"/>
      <c r="G175" s="39"/>
      <c r="H175" s="63"/>
      <c r="I175" s="39"/>
      <c r="J175" s="39"/>
      <c r="K175" s="38"/>
      <c r="L175" s="11"/>
    </row>
    <row r="176" spans="2:12" ht="12" customHeight="1" x14ac:dyDescent="0.2">
      <c r="B176" s="7"/>
      <c r="C176" s="38"/>
      <c r="D176" s="64" t="s">
        <v>90</v>
      </c>
      <c r="E176" s="42"/>
      <c r="F176" s="65" t="s">
        <v>80</v>
      </c>
      <c r="G176" s="44"/>
      <c r="H176" s="65" t="s">
        <v>96</v>
      </c>
      <c r="I176" s="44"/>
      <c r="J176" s="44" t="s">
        <v>97</v>
      </c>
      <c r="K176" s="38"/>
      <c r="L176" s="11"/>
    </row>
    <row r="177" spans="2:12" ht="12" customHeight="1" x14ac:dyDescent="0.2">
      <c r="B177" s="7"/>
      <c r="C177" s="38"/>
      <c r="D177" s="64"/>
      <c r="E177" s="42"/>
      <c r="F177" s="65"/>
      <c r="G177" s="44"/>
      <c r="H177" s="65"/>
      <c r="I177" s="44"/>
      <c r="J177" s="44"/>
      <c r="K177" s="38"/>
      <c r="L177" s="11"/>
    </row>
    <row r="178" spans="2:12" ht="12" customHeight="1" x14ac:dyDescent="0.2">
      <c r="B178" s="7"/>
      <c r="C178" s="38"/>
      <c r="D178" s="14"/>
      <c r="E178" s="38"/>
      <c r="F178" s="15"/>
      <c r="G178" s="39"/>
      <c r="H178" s="15"/>
      <c r="I178" s="39"/>
      <c r="J178" s="54">
        <f>ROUNDDOWN(H178*1.03,0)</f>
        <v>0</v>
      </c>
      <c r="K178" s="38"/>
      <c r="L178" s="11"/>
    </row>
    <row r="179" spans="2:12" ht="12" customHeight="1" x14ac:dyDescent="0.2">
      <c r="B179" s="7"/>
      <c r="C179" s="38"/>
      <c r="D179" s="14"/>
      <c r="E179" s="38"/>
      <c r="F179" s="15"/>
      <c r="G179" s="39"/>
      <c r="H179" s="15"/>
      <c r="I179" s="39"/>
      <c r="J179" s="54">
        <f t="shared" ref="J179:J187" si="9">ROUNDDOWN(H179*1.03,0)</f>
        <v>0</v>
      </c>
      <c r="K179" s="38"/>
      <c r="L179" s="11"/>
    </row>
    <row r="180" spans="2:12" ht="12" customHeight="1" x14ac:dyDescent="0.2">
      <c r="B180" s="7"/>
      <c r="C180" s="38"/>
      <c r="D180" s="14"/>
      <c r="E180" s="38"/>
      <c r="F180" s="15"/>
      <c r="G180" s="39"/>
      <c r="H180" s="15"/>
      <c r="I180" s="39"/>
      <c r="J180" s="54">
        <f t="shared" si="9"/>
        <v>0</v>
      </c>
      <c r="K180" s="38"/>
      <c r="L180" s="11"/>
    </row>
    <row r="181" spans="2:12" ht="12" customHeight="1" x14ac:dyDescent="0.2">
      <c r="B181" s="7"/>
      <c r="C181" s="38"/>
      <c r="D181" s="14"/>
      <c r="E181" s="38"/>
      <c r="F181" s="15"/>
      <c r="G181" s="39"/>
      <c r="H181" s="15"/>
      <c r="I181" s="39"/>
      <c r="J181" s="54">
        <f t="shared" si="9"/>
        <v>0</v>
      </c>
      <c r="K181" s="38"/>
      <c r="L181" s="11"/>
    </row>
    <row r="182" spans="2:12" ht="12" customHeight="1" x14ac:dyDescent="0.2">
      <c r="B182" s="7"/>
      <c r="C182" s="38"/>
      <c r="D182" s="14"/>
      <c r="E182" s="38"/>
      <c r="F182" s="15"/>
      <c r="G182" s="39"/>
      <c r="H182" s="15"/>
      <c r="I182" s="39"/>
      <c r="J182" s="54">
        <f t="shared" si="9"/>
        <v>0</v>
      </c>
      <c r="K182" s="38"/>
      <c r="L182" s="11"/>
    </row>
    <row r="183" spans="2:12" ht="12" customHeight="1" x14ac:dyDescent="0.2">
      <c r="B183" s="7"/>
      <c r="C183" s="38"/>
      <c r="D183" s="14"/>
      <c r="E183" s="38"/>
      <c r="F183" s="15"/>
      <c r="G183" s="39"/>
      <c r="H183" s="15"/>
      <c r="I183" s="39"/>
      <c r="J183" s="54">
        <f t="shared" si="9"/>
        <v>0</v>
      </c>
      <c r="K183" s="38"/>
      <c r="L183" s="11"/>
    </row>
    <row r="184" spans="2:12" ht="12" customHeight="1" x14ac:dyDescent="0.2">
      <c r="B184" s="7"/>
      <c r="C184" s="38"/>
      <c r="D184" s="14"/>
      <c r="E184" s="38"/>
      <c r="F184" s="15"/>
      <c r="G184" s="39"/>
      <c r="H184" s="15"/>
      <c r="I184" s="39"/>
      <c r="J184" s="54">
        <f t="shared" si="9"/>
        <v>0</v>
      </c>
      <c r="K184" s="38"/>
      <c r="L184" s="11"/>
    </row>
    <row r="185" spans="2:12" ht="12" customHeight="1" x14ac:dyDescent="0.2">
      <c r="B185" s="7"/>
      <c r="C185" s="38"/>
      <c r="D185" s="14"/>
      <c r="E185" s="38"/>
      <c r="F185" s="15"/>
      <c r="G185" s="39"/>
      <c r="H185" s="15"/>
      <c r="I185" s="39"/>
      <c r="J185" s="54">
        <f t="shared" si="9"/>
        <v>0</v>
      </c>
      <c r="K185" s="38"/>
      <c r="L185" s="11"/>
    </row>
    <row r="186" spans="2:12" ht="12" customHeight="1" x14ac:dyDescent="0.2">
      <c r="B186" s="7"/>
      <c r="C186" s="38"/>
      <c r="D186" s="14"/>
      <c r="E186" s="38"/>
      <c r="F186" s="15"/>
      <c r="G186" s="39"/>
      <c r="H186" s="15"/>
      <c r="I186" s="39"/>
      <c r="J186" s="54">
        <f t="shared" si="9"/>
        <v>0</v>
      </c>
      <c r="K186" s="38"/>
      <c r="L186" s="11"/>
    </row>
    <row r="187" spans="2:12" ht="12" customHeight="1" x14ac:dyDescent="0.2">
      <c r="B187" s="7"/>
      <c r="C187" s="38"/>
      <c r="D187" s="14"/>
      <c r="E187" s="38"/>
      <c r="F187" s="15"/>
      <c r="G187" s="39"/>
      <c r="H187" s="15"/>
      <c r="I187" s="39"/>
      <c r="J187" s="54">
        <f t="shared" si="9"/>
        <v>0</v>
      </c>
      <c r="K187" s="38"/>
      <c r="L187" s="11"/>
    </row>
    <row r="188" spans="2:12" ht="12" customHeight="1" x14ac:dyDescent="0.2">
      <c r="B188" s="7"/>
      <c r="C188" s="38"/>
      <c r="D188" s="38"/>
      <c r="E188" s="38"/>
      <c r="F188" s="39"/>
      <c r="G188" s="39"/>
      <c r="H188" s="39"/>
      <c r="I188" s="39"/>
      <c r="J188" s="39"/>
      <c r="K188" s="38"/>
      <c r="L188" s="11"/>
    </row>
    <row r="189" spans="2:12" ht="12" customHeight="1" x14ac:dyDescent="0.2">
      <c r="B189" s="7"/>
      <c r="C189" s="9"/>
      <c r="D189" s="9"/>
      <c r="E189" s="9"/>
      <c r="F189" s="10"/>
      <c r="G189" s="10"/>
      <c r="H189" s="10"/>
      <c r="I189" s="10"/>
      <c r="J189" s="10"/>
      <c r="K189" s="9"/>
      <c r="L189" s="11"/>
    </row>
    <row r="190" spans="2:12" ht="12" customHeight="1" x14ac:dyDescent="0.2">
      <c r="B190" s="7"/>
      <c r="C190" s="38"/>
      <c r="D190" s="38"/>
      <c r="E190" s="38"/>
      <c r="F190" s="39"/>
      <c r="G190" s="39"/>
      <c r="H190" s="39"/>
      <c r="I190" s="39"/>
      <c r="J190" s="39"/>
      <c r="K190" s="38"/>
      <c r="L190" s="11"/>
    </row>
    <row r="191" spans="2:12" s="28" customFormat="1" ht="12" customHeight="1" x14ac:dyDescent="0.25">
      <c r="B191" s="29"/>
      <c r="C191" s="59"/>
      <c r="D191" s="66" t="str">
        <f>IF(D25=0,"Naam gemeente",D25)</f>
        <v>Naam gemeente</v>
      </c>
      <c r="E191" s="59"/>
      <c r="F191" s="67"/>
      <c r="G191" s="61"/>
      <c r="H191" s="61"/>
      <c r="I191" s="61"/>
      <c r="J191" s="61"/>
      <c r="K191" s="59"/>
      <c r="L191" s="30"/>
    </row>
    <row r="192" spans="2:12" ht="12" customHeight="1" x14ac:dyDescent="0.2">
      <c r="B192" s="7"/>
      <c r="C192" s="38"/>
      <c r="D192" s="62"/>
      <c r="E192" s="38"/>
      <c r="F192" s="39"/>
      <c r="G192" s="39"/>
      <c r="H192" s="63"/>
      <c r="I192" s="39"/>
      <c r="J192" s="39"/>
      <c r="K192" s="38"/>
      <c r="L192" s="11"/>
    </row>
    <row r="193" spans="2:12" ht="12" customHeight="1" x14ac:dyDescent="0.2">
      <c r="B193" s="7"/>
      <c r="C193" s="38"/>
      <c r="D193" s="64" t="s">
        <v>90</v>
      </c>
      <c r="E193" s="42"/>
      <c r="F193" s="65" t="s">
        <v>80</v>
      </c>
      <c r="G193" s="44"/>
      <c r="H193" s="65" t="s">
        <v>96</v>
      </c>
      <c r="I193" s="44"/>
      <c r="J193" s="44" t="s">
        <v>97</v>
      </c>
      <c r="K193" s="38"/>
      <c r="L193" s="11"/>
    </row>
    <row r="194" spans="2:12" ht="12" customHeight="1" x14ac:dyDescent="0.2">
      <c r="B194" s="7"/>
      <c r="C194" s="38"/>
      <c r="D194" s="64"/>
      <c r="E194" s="42"/>
      <c r="F194" s="65"/>
      <c r="G194" s="44"/>
      <c r="H194" s="65"/>
      <c r="I194" s="44"/>
      <c r="J194" s="44"/>
      <c r="K194" s="38"/>
      <c r="L194" s="11"/>
    </row>
    <row r="195" spans="2:12" ht="12" customHeight="1" x14ac:dyDescent="0.2">
      <c r="B195" s="7"/>
      <c r="C195" s="38"/>
      <c r="D195" s="14"/>
      <c r="E195" s="38"/>
      <c r="F195" s="15"/>
      <c r="G195" s="39"/>
      <c r="H195" s="15"/>
      <c r="I195" s="39"/>
      <c r="J195" s="54">
        <f>ROUNDDOWN(H195*1.03,0)</f>
        <v>0</v>
      </c>
      <c r="K195" s="38"/>
      <c r="L195" s="11"/>
    </row>
    <row r="196" spans="2:12" ht="12" customHeight="1" x14ac:dyDescent="0.2">
      <c r="B196" s="7"/>
      <c r="C196" s="38"/>
      <c r="D196" s="14"/>
      <c r="E196" s="38"/>
      <c r="F196" s="15"/>
      <c r="G196" s="39"/>
      <c r="H196" s="15"/>
      <c r="I196" s="39"/>
      <c r="J196" s="54">
        <f t="shared" ref="J196:J204" si="10">ROUNDDOWN(H196*1.03,0)</f>
        <v>0</v>
      </c>
      <c r="K196" s="38"/>
      <c r="L196" s="11"/>
    </row>
    <row r="197" spans="2:12" ht="12" customHeight="1" x14ac:dyDescent="0.2">
      <c r="B197" s="7"/>
      <c r="C197" s="38"/>
      <c r="D197" s="14"/>
      <c r="E197" s="38"/>
      <c r="F197" s="15"/>
      <c r="G197" s="39"/>
      <c r="H197" s="15"/>
      <c r="I197" s="39"/>
      <c r="J197" s="54">
        <f t="shared" si="10"/>
        <v>0</v>
      </c>
      <c r="K197" s="38"/>
      <c r="L197" s="11"/>
    </row>
    <row r="198" spans="2:12" ht="12" customHeight="1" x14ac:dyDescent="0.2">
      <c r="B198" s="7"/>
      <c r="C198" s="38"/>
      <c r="D198" s="14"/>
      <c r="E198" s="38"/>
      <c r="F198" s="15"/>
      <c r="G198" s="39"/>
      <c r="H198" s="15"/>
      <c r="I198" s="39"/>
      <c r="J198" s="54">
        <f t="shared" si="10"/>
        <v>0</v>
      </c>
      <c r="K198" s="38"/>
      <c r="L198" s="11"/>
    </row>
    <row r="199" spans="2:12" ht="12" customHeight="1" x14ac:dyDescent="0.2">
      <c r="B199" s="7"/>
      <c r="C199" s="38"/>
      <c r="D199" s="14"/>
      <c r="E199" s="38"/>
      <c r="F199" s="15"/>
      <c r="G199" s="39"/>
      <c r="H199" s="15"/>
      <c r="I199" s="39"/>
      <c r="J199" s="54">
        <f t="shared" si="10"/>
        <v>0</v>
      </c>
      <c r="K199" s="38"/>
      <c r="L199" s="11"/>
    </row>
    <row r="200" spans="2:12" ht="12" customHeight="1" x14ac:dyDescent="0.2">
      <c r="B200" s="7"/>
      <c r="C200" s="38"/>
      <c r="D200" s="14"/>
      <c r="E200" s="38"/>
      <c r="F200" s="15"/>
      <c r="G200" s="39"/>
      <c r="H200" s="15"/>
      <c r="I200" s="39"/>
      <c r="J200" s="54">
        <f t="shared" si="10"/>
        <v>0</v>
      </c>
      <c r="K200" s="38"/>
      <c r="L200" s="11"/>
    </row>
    <row r="201" spans="2:12" ht="12" customHeight="1" x14ac:dyDescent="0.2">
      <c r="B201" s="7"/>
      <c r="C201" s="38"/>
      <c r="D201" s="14"/>
      <c r="E201" s="38"/>
      <c r="F201" s="15"/>
      <c r="G201" s="39"/>
      <c r="H201" s="15"/>
      <c r="I201" s="39"/>
      <c r="J201" s="54">
        <f t="shared" si="10"/>
        <v>0</v>
      </c>
      <c r="K201" s="38"/>
      <c r="L201" s="11"/>
    </row>
    <row r="202" spans="2:12" ht="12" customHeight="1" x14ac:dyDescent="0.2">
      <c r="B202" s="7"/>
      <c r="C202" s="38"/>
      <c r="D202" s="14"/>
      <c r="E202" s="38"/>
      <c r="F202" s="15"/>
      <c r="G202" s="39"/>
      <c r="H202" s="15"/>
      <c r="I202" s="39"/>
      <c r="J202" s="54">
        <f t="shared" si="10"/>
        <v>0</v>
      </c>
      <c r="K202" s="38"/>
      <c r="L202" s="11"/>
    </row>
    <row r="203" spans="2:12" ht="12" customHeight="1" x14ac:dyDescent="0.2">
      <c r="B203" s="7"/>
      <c r="C203" s="38"/>
      <c r="D203" s="14"/>
      <c r="E203" s="38"/>
      <c r="F203" s="15"/>
      <c r="G203" s="39"/>
      <c r="H203" s="15"/>
      <c r="I203" s="39"/>
      <c r="J203" s="54">
        <f t="shared" si="10"/>
        <v>0</v>
      </c>
      <c r="K203" s="38"/>
      <c r="L203" s="11"/>
    </row>
    <row r="204" spans="2:12" ht="12" customHeight="1" x14ac:dyDescent="0.2">
      <c r="B204" s="7"/>
      <c r="C204" s="38"/>
      <c r="D204" s="14"/>
      <c r="E204" s="38"/>
      <c r="F204" s="15"/>
      <c r="G204" s="39"/>
      <c r="H204" s="15"/>
      <c r="I204" s="39"/>
      <c r="J204" s="54">
        <f t="shared" si="10"/>
        <v>0</v>
      </c>
      <c r="K204" s="38"/>
      <c r="L204" s="11"/>
    </row>
    <row r="205" spans="2:12" ht="12" customHeight="1" x14ac:dyDescent="0.2">
      <c r="B205" s="7"/>
      <c r="C205" s="38"/>
      <c r="D205" s="38"/>
      <c r="E205" s="38"/>
      <c r="F205" s="39"/>
      <c r="G205" s="39"/>
      <c r="H205" s="39"/>
      <c r="I205" s="39"/>
      <c r="J205" s="39"/>
      <c r="K205" s="38"/>
      <c r="L205" s="11"/>
    </row>
    <row r="206" spans="2:12" ht="12" customHeight="1" x14ac:dyDescent="0.2">
      <c r="B206" s="7"/>
      <c r="C206" s="9"/>
      <c r="D206" s="9"/>
      <c r="E206" s="9"/>
      <c r="F206" s="10"/>
      <c r="G206" s="10"/>
      <c r="H206" s="10"/>
      <c r="I206" s="10"/>
      <c r="J206" s="10"/>
      <c r="K206" s="9"/>
      <c r="L206" s="11"/>
    </row>
    <row r="207" spans="2:12" ht="12" customHeight="1" thickBot="1" x14ac:dyDescent="0.25">
      <c r="B207" s="16"/>
      <c r="C207" s="17"/>
      <c r="D207" s="17"/>
      <c r="E207" s="17"/>
      <c r="F207" s="18"/>
      <c r="G207" s="18"/>
      <c r="H207" s="18"/>
      <c r="I207" s="18"/>
      <c r="J207" s="18"/>
      <c r="K207" s="17"/>
      <c r="L207" s="19"/>
    </row>
    <row r="222" spans="3:4" ht="12" customHeight="1" x14ac:dyDescent="0.2">
      <c r="C222" s="76">
        <v>1680</v>
      </c>
      <c r="D222" s="76" t="s">
        <v>134</v>
      </c>
    </row>
    <row r="223" spans="3:4" ht="12" customHeight="1" x14ac:dyDescent="0.2">
      <c r="C223" s="76">
        <v>738</v>
      </c>
      <c r="D223" s="76" t="s">
        <v>135</v>
      </c>
    </row>
    <row r="224" spans="3:4" ht="12" customHeight="1" x14ac:dyDescent="0.2">
      <c r="C224" s="76">
        <v>358</v>
      </c>
      <c r="D224" s="76" t="s">
        <v>136</v>
      </c>
    </row>
    <row r="225" spans="3:4" ht="12" customHeight="1" x14ac:dyDescent="0.2">
      <c r="C225" s="76">
        <v>197</v>
      </c>
      <c r="D225" s="76" t="s">
        <v>137</v>
      </c>
    </row>
    <row r="226" spans="3:4" ht="12" customHeight="1" x14ac:dyDescent="0.2">
      <c r="C226" s="76">
        <v>59</v>
      </c>
      <c r="D226" s="76" t="s">
        <v>138</v>
      </c>
    </row>
    <row r="227" spans="3:4" ht="12" customHeight="1" x14ac:dyDescent="0.2">
      <c r="C227" s="76">
        <v>482</v>
      </c>
      <c r="D227" s="76" t="s">
        <v>139</v>
      </c>
    </row>
    <row r="228" spans="3:4" ht="12" customHeight="1" x14ac:dyDescent="0.2">
      <c r="C228" s="76">
        <v>613</v>
      </c>
      <c r="D228" s="76" t="s">
        <v>140</v>
      </c>
    </row>
    <row r="229" spans="3:4" ht="12" customHeight="1" x14ac:dyDescent="0.2">
      <c r="C229" s="76">
        <v>361</v>
      </c>
      <c r="D229" s="76" t="s">
        <v>141</v>
      </c>
    </row>
    <row r="230" spans="3:4" ht="12" customHeight="1" x14ac:dyDescent="0.2">
      <c r="C230" s="76">
        <v>141</v>
      </c>
      <c r="D230" s="76" t="s">
        <v>142</v>
      </c>
    </row>
    <row r="231" spans="3:4" ht="12" customHeight="1" x14ac:dyDescent="0.2">
      <c r="C231" s="76">
        <v>34</v>
      </c>
      <c r="D231" s="76" t="s">
        <v>143</v>
      </c>
    </row>
    <row r="232" spans="3:4" ht="12" customHeight="1" x14ac:dyDescent="0.2">
      <c r="C232" s="76">
        <v>484</v>
      </c>
      <c r="D232" s="76" t="s">
        <v>144</v>
      </c>
    </row>
    <row r="233" spans="3:4" ht="12" customHeight="1" x14ac:dyDescent="0.2">
      <c r="C233" s="76">
        <v>1723</v>
      </c>
      <c r="D233" s="76" t="s">
        <v>145</v>
      </c>
    </row>
    <row r="234" spans="3:4" ht="12" customHeight="1" x14ac:dyDescent="0.2">
      <c r="C234" s="76">
        <v>60</v>
      </c>
      <c r="D234" s="76" t="s">
        <v>146</v>
      </c>
    </row>
    <row r="235" spans="3:4" ht="12" customHeight="1" x14ac:dyDescent="0.2">
      <c r="C235" s="76">
        <v>307</v>
      </c>
      <c r="D235" s="76" t="s">
        <v>147</v>
      </c>
    </row>
    <row r="236" spans="3:4" ht="12" customHeight="1" x14ac:dyDescent="0.2">
      <c r="C236" s="76">
        <v>362</v>
      </c>
      <c r="D236" s="76" t="s">
        <v>148</v>
      </c>
    </row>
    <row r="237" spans="3:4" ht="12" customHeight="1" x14ac:dyDescent="0.2">
      <c r="C237" s="76">
        <v>363</v>
      </c>
      <c r="D237" s="76" t="s">
        <v>149</v>
      </c>
    </row>
    <row r="238" spans="3:4" ht="12" customHeight="1" x14ac:dyDescent="0.2">
      <c r="C238" s="76">
        <v>200</v>
      </c>
      <c r="D238" s="76" t="s">
        <v>150</v>
      </c>
    </row>
    <row r="239" spans="3:4" ht="12" customHeight="1" x14ac:dyDescent="0.2">
      <c r="C239" s="76">
        <v>3</v>
      </c>
      <c r="D239" s="76" t="s">
        <v>151</v>
      </c>
    </row>
    <row r="240" spans="3:4" ht="12" customHeight="1" x14ac:dyDescent="0.2">
      <c r="C240" s="76">
        <v>202</v>
      </c>
      <c r="D240" s="76" t="s">
        <v>152</v>
      </c>
    </row>
    <row r="241" spans="3:4" ht="12" customHeight="1" x14ac:dyDescent="0.2">
      <c r="C241" s="76">
        <v>106</v>
      </c>
      <c r="D241" s="76" t="s">
        <v>153</v>
      </c>
    </row>
    <row r="242" spans="3:4" ht="12" customHeight="1" x14ac:dyDescent="0.2">
      <c r="C242" s="76">
        <v>743</v>
      </c>
      <c r="D242" s="76" t="s">
        <v>154</v>
      </c>
    </row>
    <row r="243" spans="3:4" ht="12" customHeight="1" x14ac:dyDescent="0.2">
      <c r="C243" s="76">
        <v>744</v>
      </c>
      <c r="D243" s="76" t="s">
        <v>155</v>
      </c>
    </row>
    <row r="244" spans="3:4" ht="12" customHeight="1" x14ac:dyDescent="0.2">
      <c r="C244" s="76">
        <v>308</v>
      </c>
      <c r="D244" s="76" t="s">
        <v>156</v>
      </c>
    </row>
    <row r="245" spans="3:4" ht="12" customHeight="1" x14ac:dyDescent="0.2">
      <c r="C245" s="76">
        <v>489</v>
      </c>
      <c r="D245" s="76" t="s">
        <v>157</v>
      </c>
    </row>
    <row r="246" spans="3:4" ht="12" customHeight="1" x14ac:dyDescent="0.2">
      <c r="C246" s="76">
        <v>203</v>
      </c>
      <c r="D246" s="76" t="s">
        <v>158</v>
      </c>
    </row>
    <row r="247" spans="3:4" ht="12" customHeight="1" x14ac:dyDescent="0.2">
      <c r="C247" s="76">
        <v>5</v>
      </c>
      <c r="D247" s="76" t="s">
        <v>159</v>
      </c>
    </row>
    <row r="248" spans="3:4" ht="12" customHeight="1" x14ac:dyDescent="0.2">
      <c r="C248" s="76">
        <v>888</v>
      </c>
      <c r="D248" s="76" t="s">
        <v>160</v>
      </c>
    </row>
    <row r="249" spans="3:4" ht="12" customHeight="1" x14ac:dyDescent="0.2">
      <c r="C249" s="76">
        <v>370</v>
      </c>
      <c r="D249" s="76" t="s">
        <v>161</v>
      </c>
    </row>
    <row r="250" spans="3:4" ht="12" customHeight="1" x14ac:dyDescent="0.2">
      <c r="C250" s="76">
        <v>889</v>
      </c>
      <c r="D250" s="76" t="s">
        <v>162</v>
      </c>
    </row>
    <row r="251" spans="3:4" ht="12" customHeight="1" x14ac:dyDescent="0.2">
      <c r="C251" s="76">
        <v>7</v>
      </c>
      <c r="D251" s="76" t="s">
        <v>163</v>
      </c>
    </row>
    <row r="252" spans="3:4" ht="12" customHeight="1" x14ac:dyDescent="0.2">
      <c r="C252" s="76">
        <v>1945</v>
      </c>
      <c r="D252" s="76" t="s">
        <v>628</v>
      </c>
    </row>
    <row r="253" spans="3:4" ht="12" customHeight="1" x14ac:dyDescent="0.2">
      <c r="C253" s="76">
        <v>1724</v>
      </c>
      <c r="D253" s="76" t="s">
        <v>164</v>
      </c>
    </row>
    <row r="254" spans="3:4" ht="12" customHeight="1" x14ac:dyDescent="0.2">
      <c r="C254" s="76">
        <v>893</v>
      </c>
      <c r="D254" s="76" t="s">
        <v>165</v>
      </c>
    </row>
    <row r="255" spans="3:4" ht="12" customHeight="1" x14ac:dyDescent="0.2">
      <c r="C255" s="76">
        <v>373</v>
      </c>
      <c r="D255" s="76" t="s">
        <v>166</v>
      </c>
    </row>
    <row r="256" spans="3:4" ht="12" customHeight="1" x14ac:dyDescent="0.2">
      <c r="C256" s="76">
        <v>748</v>
      </c>
      <c r="D256" s="76" t="s">
        <v>167</v>
      </c>
    </row>
    <row r="257" spans="3:4" ht="12" customHeight="1" x14ac:dyDescent="0.2">
      <c r="C257" s="76">
        <v>1859</v>
      </c>
      <c r="D257" s="76" t="s">
        <v>168</v>
      </c>
    </row>
    <row r="258" spans="3:4" ht="12" customHeight="1" x14ac:dyDescent="0.2">
      <c r="C258" s="76">
        <v>1721</v>
      </c>
      <c r="D258" s="76" t="s">
        <v>169</v>
      </c>
    </row>
    <row r="259" spans="3:4" ht="12" customHeight="1" x14ac:dyDescent="0.2">
      <c r="C259" s="76">
        <v>753</v>
      </c>
      <c r="D259" s="76" t="s">
        <v>171</v>
      </c>
    </row>
    <row r="260" spans="3:4" ht="12" customHeight="1" x14ac:dyDescent="0.2">
      <c r="C260" s="76">
        <v>209</v>
      </c>
      <c r="D260" s="76" t="s">
        <v>172</v>
      </c>
    </row>
    <row r="261" spans="3:4" ht="12" customHeight="1" x14ac:dyDescent="0.2">
      <c r="C261" s="76">
        <v>375</v>
      </c>
      <c r="D261" s="76" t="s">
        <v>173</v>
      </c>
    </row>
    <row r="262" spans="3:4" ht="12" customHeight="1" x14ac:dyDescent="0.2">
      <c r="C262" s="76">
        <v>585</v>
      </c>
      <c r="D262" s="76" t="s">
        <v>174</v>
      </c>
    </row>
    <row r="263" spans="3:4" ht="12" customHeight="1" x14ac:dyDescent="0.2">
      <c r="C263" s="76">
        <v>1728</v>
      </c>
      <c r="D263" s="76" t="s">
        <v>175</v>
      </c>
    </row>
    <row r="264" spans="3:4" ht="12" customHeight="1" x14ac:dyDescent="0.2">
      <c r="C264" s="76">
        <v>376</v>
      </c>
      <c r="D264" s="76" t="s">
        <v>176</v>
      </c>
    </row>
    <row r="265" spans="3:4" ht="12" customHeight="1" x14ac:dyDescent="0.2">
      <c r="C265" s="76">
        <v>377</v>
      </c>
      <c r="D265" s="76" t="s">
        <v>177</v>
      </c>
    </row>
    <row r="266" spans="3:4" ht="12" customHeight="1" x14ac:dyDescent="0.2">
      <c r="C266" s="76">
        <v>1901</v>
      </c>
      <c r="D266" s="76" t="s">
        <v>178</v>
      </c>
    </row>
    <row r="267" spans="3:4" ht="12" customHeight="1" x14ac:dyDescent="0.2">
      <c r="C267" s="76">
        <v>755</v>
      </c>
      <c r="D267" s="76" t="s">
        <v>179</v>
      </c>
    </row>
    <row r="268" spans="3:4" ht="12" customHeight="1" x14ac:dyDescent="0.2">
      <c r="C268" s="76">
        <v>1681</v>
      </c>
      <c r="D268" s="76" t="s">
        <v>180</v>
      </c>
    </row>
    <row r="269" spans="3:4" ht="12" customHeight="1" x14ac:dyDescent="0.2">
      <c r="C269" s="76">
        <v>147</v>
      </c>
      <c r="D269" s="76" t="s">
        <v>181</v>
      </c>
    </row>
    <row r="270" spans="3:4" ht="12" customHeight="1" x14ac:dyDescent="0.2">
      <c r="C270" s="76">
        <v>654</v>
      </c>
      <c r="D270" s="76" t="s">
        <v>182</v>
      </c>
    </row>
    <row r="271" spans="3:4" ht="12" customHeight="1" x14ac:dyDescent="0.2">
      <c r="C271" s="76">
        <v>756</v>
      </c>
      <c r="D271" s="76" t="s">
        <v>183</v>
      </c>
    </row>
    <row r="272" spans="3:4" ht="12" customHeight="1" x14ac:dyDescent="0.2">
      <c r="C272" s="76">
        <v>757</v>
      </c>
      <c r="D272" s="76" t="s">
        <v>184</v>
      </c>
    </row>
    <row r="273" spans="3:4" ht="12" customHeight="1" x14ac:dyDescent="0.2">
      <c r="C273" s="76">
        <v>758</v>
      </c>
      <c r="D273" s="76" t="s">
        <v>185</v>
      </c>
    </row>
    <row r="274" spans="3:4" ht="12" customHeight="1" x14ac:dyDescent="0.2">
      <c r="C274" s="76">
        <v>501</v>
      </c>
      <c r="D274" s="76" t="s">
        <v>186</v>
      </c>
    </row>
    <row r="275" spans="3:4" ht="12" customHeight="1" x14ac:dyDescent="0.2">
      <c r="C275" s="76">
        <v>1876</v>
      </c>
      <c r="D275" s="76" t="s">
        <v>187</v>
      </c>
    </row>
    <row r="276" spans="3:4" ht="12" customHeight="1" x14ac:dyDescent="0.2">
      <c r="C276" s="76">
        <v>213</v>
      </c>
      <c r="D276" s="76" t="s">
        <v>188</v>
      </c>
    </row>
    <row r="277" spans="3:4" ht="12" customHeight="1" x14ac:dyDescent="0.2">
      <c r="C277" s="76">
        <v>899</v>
      </c>
      <c r="D277" s="76" t="s">
        <v>189</v>
      </c>
    </row>
    <row r="278" spans="3:4" ht="12" customHeight="1" x14ac:dyDescent="0.2">
      <c r="C278" s="76">
        <v>312</v>
      </c>
      <c r="D278" s="76" t="s">
        <v>190</v>
      </c>
    </row>
    <row r="279" spans="3:4" ht="12" customHeight="1" x14ac:dyDescent="0.2">
      <c r="C279" s="76">
        <v>313</v>
      </c>
      <c r="D279" s="76" t="s">
        <v>191</v>
      </c>
    </row>
    <row r="280" spans="3:4" ht="12" customHeight="1" x14ac:dyDescent="0.2">
      <c r="C280" s="76">
        <v>214</v>
      </c>
      <c r="D280" s="76" t="s">
        <v>192</v>
      </c>
    </row>
    <row r="281" spans="3:4" ht="12" customHeight="1" x14ac:dyDescent="0.2">
      <c r="C281" s="76">
        <v>502</v>
      </c>
      <c r="D281" s="76" t="s">
        <v>193</v>
      </c>
    </row>
    <row r="282" spans="3:4" ht="12" customHeight="1" x14ac:dyDescent="0.2">
      <c r="C282" s="76">
        <v>383</v>
      </c>
      <c r="D282" s="76" t="s">
        <v>194</v>
      </c>
    </row>
    <row r="283" spans="3:4" ht="12" customHeight="1" x14ac:dyDescent="0.2">
      <c r="C283" s="76">
        <v>109</v>
      </c>
      <c r="D283" s="76" t="s">
        <v>195</v>
      </c>
    </row>
    <row r="284" spans="3:4" ht="12" customHeight="1" x14ac:dyDescent="0.2">
      <c r="C284" s="76">
        <v>1706</v>
      </c>
      <c r="D284" s="76" t="s">
        <v>196</v>
      </c>
    </row>
    <row r="285" spans="3:4" ht="12" customHeight="1" x14ac:dyDescent="0.2">
      <c r="C285" s="76">
        <v>611</v>
      </c>
      <c r="D285" s="76" t="s">
        <v>197</v>
      </c>
    </row>
    <row r="286" spans="3:4" ht="12" customHeight="1" x14ac:dyDescent="0.2">
      <c r="C286" s="76">
        <v>1684</v>
      </c>
      <c r="D286" s="76" t="s">
        <v>198</v>
      </c>
    </row>
    <row r="287" spans="3:4" ht="12" customHeight="1" x14ac:dyDescent="0.2">
      <c r="C287" s="76">
        <v>216</v>
      </c>
      <c r="D287" s="76" t="s">
        <v>199</v>
      </c>
    </row>
    <row r="288" spans="3:4" ht="12" customHeight="1" x14ac:dyDescent="0.2">
      <c r="C288" s="76">
        <v>148</v>
      </c>
      <c r="D288" s="76" t="s">
        <v>200</v>
      </c>
    </row>
    <row r="289" spans="3:4" ht="12" customHeight="1" x14ac:dyDescent="0.2">
      <c r="C289" s="76">
        <v>1891</v>
      </c>
      <c r="D289" s="76" t="s">
        <v>201</v>
      </c>
    </row>
    <row r="290" spans="3:4" ht="12" customHeight="1" x14ac:dyDescent="0.2">
      <c r="C290" s="76">
        <v>310</v>
      </c>
      <c r="D290" s="76" t="s">
        <v>202</v>
      </c>
    </row>
    <row r="291" spans="3:4" ht="12" customHeight="1" x14ac:dyDescent="0.2">
      <c r="C291" s="76">
        <v>1921</v>
      </c>
      <c r="D291" s="76" t="s">
        <v>629</v>
      </c>
    </row>
    <row r="292" spans="3:4" ht="12" customHeight="1" x14ac:dyDescent="0.2">
      <c r="C292" s="76">
        <v>1663</v>
      </c>
      <c r="D292" s="76" t="s">
        <v>203</v>
      </c>
    </row>
    <row r="293" spans="3:4" ht="12" customHeight="1" x14ac:dyDescent="0.2">
      <c r="C293" s="76">
        <v>736</v>
      </c>
      <c r="D293" s="76" t="s">
        <v>204</v>
      </c>
    </row>
    <row r="294" spans="3:4" ht="12" customHeight="1" x14ac:dyDescent="0.2">
      <c r="C294" s="76">
        <v>1690</v>
      </c>
      <c r="D294" s="76" t="s">
        <v>205</v>
      </c>
    </row>
    <row r="295" spans="3:4" ht="12" customHeight="1" x14ac:dyDescent="0.2">
      <c r="C295" s="76">
        <v>503</v>
      </c>
      <c r="D295" s="76" t="s">
        <v>206</v>
      </c>
    </row>
    <row r="296" spans="3:4" ht="12" customHeight="1" x14ac:dyDescent="0.2">
      <c r="C296" s="76">
        <v>10</v>
      </c>
      <c r="D296" s="76" t="s">
        <v>207</v>
      </c>
    </row>
    <row r="297" spans="3:4" ht="12" customHeight="1" x14ac:dyDescent="0.2">
      <c r="C297" s="76">
        <v>400</v>
      </c>
      <c r="D297" s="76" t="s">
        <v>208</v>
      </c>
    </row>
    <row r="298" spans="3:4" ht="12" customHeight="1" x14ac:dyDescent="0.2">
      <c r="C298" s="76">
        <v>762</v>
      </c>
      <c r="D298" s="76" t="s">
        <v>209</v>
      </c>
    </row>
    <row r="299" spans="3:4" ht="12" customHeight="1" x14ac:dyDescent="0.2">
      <c r="C299" s="76">
        <v>150</v>
      </c>
      <c r="D299" s="76" t="s">
        <v>210</v>
      </c>
    </row>
    <row r="300" spans="3:4" ht="12" customHeight="1" x14ac:dyDescent="0.2">
      <c r="C300" s="76">
        <v>384</v>
      </c>
      <c r="D300" s="76" t="s">
        <v>211</v>
      </c>
    </row>
    <row r="301" spans="3:4" ht="12" customHeight="1" x14ac:dyDescent="0.2">
      <c r="C301" s="76">
        <v>1774</v>
      </c>
      <c r="D301" s="76" t="s">
        <v>212</v>
      </c>
    </row>
    <row r="302" spans="3:4" ht="12" customHeight="1" x14ac:dyDescent="0.2">
      <c r="C302" s="76">
        <v>221</v>
      </c>
      <c r="D302" s="76" t="s">
        <v>213</v>
      </c>
    </row>
    <row r="303" spans="3:4" ht="12" customHeight="1" x14ac:dyDescent="0.2">
      <c r="C303" s="76">
        <v>222</v>
      </c>
      <c r="D303" s="76" t="s">
        <v>214</v>
      </c>
    </row>
    <row r="304" spans="3:4" ht="12" customHeight="1" x14ac:dyDescent="0.2">
      <c r="C304" s="76">
        <v>766</v>
      </c>
      <c r="D304" s="76" t="s">
        <v>215</v>
      </c>
    </row>
    <row r="305" spans="3:4" ht="12" customHeight="1" x14ac:dyDescent="0.2">
      <c r="C305" s="76">
        <v>58</v>
      </c>
      <c r="D305" s="76" t="s">
        <v>216</v>
      </c>
    </row>
    <row r="306" spans="3:4" ht="12" customHeight="1" x14ac:dyDescent="0.2">
      <c r="C306" s="76">
        <v>505</v>
      </c>
      <c r="D306" s="76" t="s">
        <v>217</v>
      </c>
    </row>
    <row r="307" spans="3:4" ht="12" customHeight="1" x14ac:dyDescent="0.2">
      <c r="C307" s="76">
        <v>498</v>
      </c>
      <c r="D307" s="76" t="s">
        <v>218</v>
      </c>
    </row>
    <row r="308" spans="3:4" ht="12" customHeight="1" x14ac:dyDescent="0.2">
      <c r="C308" s="76">
        <v>1719</v>
      </c>
      <c r="D308" s="76" t="s">
        <v>219</v>
      </c>
    </row>
    <row r="309" spans="3:4" ht="12" customHeight="1" x14ac:dyDescent="0.2">
      <c r="C309" s="76">
        <v>303</v>
      </c>
      <c r="D309" s="76" t="s">
        <v>220</v>
      </c>
    </row>
    <row r="310" spans="3:4" ht="12" customHeight="1" x14ac:dyDescent="0.2">
      <c r="C310" s="76">
        <v>225</v>
      </c>
      <c r="D310" s="76" t="s">
        <v>221</v>
      </c>
    </row>
    <row r="311" spans="3:4" ht="12" customHeight="1" x14ac:dyDescent="0.2">
      <c r="C311" s="76">
        <v>226</v>
      </c>
      <c r="D311" s="76" t="s">
        <v>222</v>
      </c>
    </row>
    <row r="312" spans="3:4" ht="12" customHeight="1" x14ac:dyDescent="0.2">
      <c r="C312" s="76">
        <v>1711</v>
      </c>
      <c r="D312" s="76" t="s">
        <v>223</v>
      </c>
    </row>
    <row r="313" spans="3:4" ht="12" customHeight="1" x14ac:dyDescent="0.2">
      <c r="C313" s="76">
        <v>385</v>
      </c>
      <c r="D313" s="76" t="s">
        <v>224</v>
      </c>
    </row>
    <row r="314" spans="3:4" ht="12" customHeight="1" x14ac:dyDescent="0.2">
      <c r="C314" s="76">
        <v>228</v>
      </c>
      <c r="D314" s="76" t="s">
        <v>225</v>
      </c>
    </row>
    <row r="315" spans="3:4" ht="12" customHeight="1" x14ac:dyDescent="0.2">
      <c r="C315" s="76">
        <v>317</v>
      </c>
      <c r="D315" s="76" t="s">
        <v>226</v>
      </c>
    </row>
    <row r="316" spans="3:4" ht="12" customHeight="1" x14ac:dyDescent="0.2">
      <c r="C316" s="76">
        <v>1651</v>
      </c>
      <c r="D316" s="76" t="s">
        <v>227</v>
      </c>
    </row>
    <row r="317" spans="3:4" ht="12" customHeight="1" x14ac:dyDescent="0.2">
      <c r="C317" s="76">
        <v>770</v>
      </c>
      <c r="D317" s="76" t="s">
        <v>228</v>
      </c>
    </row>
    <row r="318" spans="3:4" ht="12" customHeight="1" x14ac:dyDescent="0.2">
      <c r="C318" s="76">
        <v>1903</v>
      </c>
      <c r="D318" s="76" t="s">
        <v>229</v>
      </c>
    </row>
    <row r="319" spans="3:4" ht="12" customHeight="1" x14ac:dyDescent="0.2">
      <c r="C319" s="76">
        <v>772</v>
      </c>
      <c r="D319" s="76" t="s">
        <v>230</v>
      </c>
    </row>
    <row r="320" spans="3:4" ht="12" customHeight="1" x14ac:dyDescent="0.2">
      <c r="C320" s="76">
        <v>230</v>
      </c>
      <c r="D320" s="76" t="s">
        <v>231</v>
      </c>
    </row>
    <row r="321" spans="3:4" ht="12" customHeight="1" x14ac:dyDescent="0.2">
      <c r="C321" s="76">
        <v>114</v>
      </c>
      <c r="D321" s="76" t="s">
        <v>232</v>
      </c>
    </row>
    <row r="322" spans="3:4" ht="12" customHeight="1" x14ac:dyDescent="0.2">
      <c r="C322" s="76">
        <v>388</v>
      </c>
      <c r="D322" s="76" t="s">
        <v>233</v>
      </c>
    </row>
    <row r="323" spans="3:4" ht="12" customHeight="1" x14ac:dyDescent="0.2">
      <c r="C323" s="76">
        <v>153</v>
      </c>
      <c r="D323" s="76" t="s">
        <v>234</v>
      </c>
    </row>
    <row r="324" spans="3:4" ht="12" customHeight="1" x14ac:dyDescent="0.2">
      <c r="C324" s="76">
        <v>232</v>
      </c>
      <c r="D324" s="76" t="s">
        <v>235</v>
      </c>
    </row>
    <row r="325" spans="3:4" ht="12" customHeight="1" x14ac:dyDescent="0.2">
      <c r="C325" s="76">
        <v>233</v>
      </c>
      <c r="D325" s="76" t="s">
        <v>236</v>
      </c>
    </row>
    <row r="326" spans="3:4" ht="12" customHeight="1" x14ac:dyDescent="0.2">
      <c r="C326" s="76">
        <v>777</v>
      </c>
      <c r="D326" s="76" t="s">
        <v>237</v>
      </c>
    </row>
    <row r="327" spans="3:4" ht="12" customHeight="1" x14ac:dyDescent="0.2">
      <c r="C327" s="76">
        <v>1722</v>
      </c>
      <c r="D327" s="76" t="s">
        <v>238</v>
      </c>
    </row>
    <row r="328" spans="3:4" ht="12" customHeight="1" x14ac:dyDescent="0.2">
      <c r="C328" s="76">
        <v>70</v>
      </c>
      <c r="D328" s="76" t="s">
        <v>239</v>
      </c>
    </row>
    <row r="329" spans="3:4" ht="12" customHeight="1" x14ac:dyDescent="0.2">
      <c r="C329" s="76">
        <v>779</v>
      </c>
      <c r="D329" s="76" t="s">
        <v>240</v>
      </c>
    </row>
    <row r="330" spans="3:4" ht="12" customHeight="1" x14ac:dyDescent="0.2">
      <c r="C330" s="76">
        <v>236</v>
      </c>
      <c r="D330" s="76" t="s">
        <v>241</v>
      </c>
    </row>
    <row r="331" spans="3:4" ht="12" customHeight="1" x14ac:dyDescent="0.2">
      <c r="C331" s="76">
        <v>1771</v>
      </c>
      <c r="D331" s="76" t="s">
        <v>242</v>
      </c>
    </row>
    <row r="332" spans="3:4" ht="12" customHeight="1" x14ac:dyDescent="0.2">
      <c r="C332" s="76">
        <v>1652</v>
      </c>
      <c r="D332" s="76" t="s">
        <v>243</v>
      </c>
    </row>
    <row r="333" spans="3:4" ht="12" customHeight="1" x14ac:dyDescent="0.2">
      <c r="C333" s="76">
        <v>907</v>
      </c>
      <c r="D333" s="76" t="s">
        <v>244</v>
      </c>
    </row>
    <row r="334" spans="3:4" ht="12" customHeight="1" x14ac:dyDescent="0.2">
      <c r="C334" s="76">
        <v>689</v>
      </c>
      <c r="D334" s="76" t="s">
        <v>245</v>
      </c>
    </row>
    <row r="335" spans="3:4" ht="12" customHeight="1" x14ac:dyDescent="0.2">
      <c r="C335" s="76">
        <v>784</v>
      </c>
      <c r="D335" s="76" t="s">
        <v>246</v>
      </c>
    </row>
    <row r="336" spans="3:4" ht="12" customHeight="1" x14ac:dyDescent="0.2">
      <c r="C336" s="76">
        <v>1924</v>
      </c>
      <c r="D336" s="76" t="s">
        <v>604</v>
      </c>
    </row>
    <row r="337" spans="3:4" ht="12" customHeight="1" x14ac:dyDescent="0.2">
      <c r="C337" s="76">
        <v>664</v>
      </c>
      <c r="D337" s="76" t="s">
        <v>247</v>
      </c>
    </row>
    <row r="338" spans="3:4" ht="12" customHeight="1" x14ac:dyDescent="0.2">
      <c r="C338" s="76">
        <v>785</v>
      </c>
      <c r="D338" s="76" t="s">
        <v>248</v>
      </c>
    </row>
    <row r="339" spans="3:4" ht="12" customHeight="1" x14ac:dyDescent="0.2">
      <c r="C339" s="76">
        <v>1942</v>
      </c>
      <c r="D339" s="76" t="s">
        <v>625</v>
      </c>
    </row>
    <row r="340" spans="3:4" ht="12" customHeight="1" x14ac:dyDescent="0.2">
      <c r="C340" s="76">
        <v>512</v>
      </c>
      <c r="D340" s="76" t="s">
        <v>249</v>
      </c>
    </row>
    <row r="341" spans="3:4" ht="12" customHeight="1" x14ac:dyDescent="0.2">
      <c r="C341" s="76">
        <v>513</v>
      </c>
      <c r="D341" s="76" t="s">
        <v>250</v>
      </c>
    </row>
    <row r="342" spans="3:4" ht="12" customHeight="1" x14ac:dyDescent="0.2">
      <c r="C342" s="76">
        <v>786</v>
      </c>
      <c r="D342" s="76" t="s">
        <v>251</v>
      </c>
    </row>
    <row r="343" spans="3:4" ht="12" customHeight="1" x14ac:dyDescent="0.2">
      <c r="C343" s="76">
        <v>14</v>
      </c>
      <c r="D343" s="76" t="s">
        <v>252</v>
      </c>
    </row>
    <row r="344" spans="3:4" ht="12" customHeight="1" x14ac:dyDescent="0.2">
      <c r="C344" s="76">
        <v>15</v>
      </c>
      <c r="D344" s="76" t="s">
        <v>253</v>
      </c>
    </row>
    <row r="345" spans="3:4" ht="12" customHeight="1" x14ac:dyDescent="0.2">
      <c r="C345" s="76">
        <v>1729</v>
      </c>
      <c r="D345" s="76" t="s">
        <v>254</v>
      </c>
    </row>
    <row r="346" spans="3:4" ht="12" customHeight="1" x14ac:dyDescent="0.2">
      <c r="C346" s="76">
        <v>158</v>
      </c>
      <c r="D346" s="76" t="s">
        <v>255</v>
      </c>
    </row>
    <row r="347" spans="3:4" ht="12" customHeight="1" x14ac:dyDescent="0.2">
      <c r="C347" s="76">
        <v>788</v>
      </c>
      <c r="D347" s="76" t="s">
        <v>256</v>
      </c>
    </row>
    <row r="348" spans="3:4" ht="12" customHeight="1" x14ac:dyDescent="0.2">
      <c r="C348" s="76">
        <v>392</v>
      </c>
      <c r="D348" s="76" t="s">
        <v>257</v>
      </c>
    </row>
    <row r="349" spans="3:4" ht="12" customHeight="1" x14ac:dyDescent="0.2">
      <c r="C349" s="76">
        <v>393</v>
      </c>
      <c r="D349" s="76" t="s">
        <v>258</v>
      </c>
    </row>
    <row r="350" spans="3:4" ht="12" customHeight="1" x14ac:dyDescent="0.2">
      <c r="C350" s="76">
        <v>394</v>
      </c>
      <c r="D350" s="76" t="s">
        <v>259</v>
      </c>
    </row>
    <row r="351" spans="3:4" ht="12" customHeight="1" x14ac:dyDescent="0.2">
      <c r="C351" s="76">
        <v>1655</v>
      </c>
      <c r="D351" s="76" t="s">
        <v>260</v>
      </c>
    </row>
    <row r="352" spans="3:4" ht="12" customHeight="1" x14ac:dyDescent="0.2">
      <c r="C352" s="76">
        <v>160</v>
      </c>
      <c r="D352" s="76" t="s">
        <v>261</v>
      </c>
    </row>
    <row r="353" spans="3:4" ht="12" customHeight="1" x14ac:dyDescent="0.2">
      <c r="C353" s="76">
        <v>243</v>
      </c>
      <c r="D353" s="76" t="s">
        <v>262</v>
      </c>
    </row>
    <row r="354" spans="3:4" ht="12" customHeight="1" x14ac:dyDescent="0.2">
      <c r="C354" s="76">
        <v>523</v>
      </c>
      <c r="D354" s="76" t="s">
        <v>263</v>
      </c>
    </row>
    <row r="355" spans="3:4" ht="12" customHeight="1" x14ac:dyDescent="0.2">
      <c r="C355" s="76">
        <v>17</v>
      </c>
      <c r="D355" s="76" t="s">
        <v>264</v>
      </c>
    </row>
    <row r="356" spans="3:4" ht="12" customHeight="1" x14ac:dyDescent="0.2">
      <c r="C356" s="76">
        <v>72</v>
      </c>
      <c r="D356" s="76" t="s">
        <v>265</v>
      </c>
    </row>
    <row r="357" spans="3:4" ht="12" customHeight="1" x14ac:dyDescent="0.2">
      <c r="C357" s="76">
        <v>244</v>
      </c>
      <c r="D357" s="76" t="s">
        <v>266</v>
      </c>
    </row>
    <row r="358" spans="3:4" ht="12" customHeight="1" x14ac:dyDescent="0.2">
      <c r="C358" s="76">
        <v>396</v>
      </c>
      <c r="D358" s="76" t="s">
        <v>267</v>
      </c>
    </row>
    <row r="359" spans="3:4" ht="12" customHeight="1" x14ac:dyDescent="0.2">
      <c r="C359" s="76">
        <v>397</v>
      </c>
      <c r="D359" s="76" t="s">
        <v>268</v>
      </c>
    </row>
    <row r="360" spans="3:4" ht="12" customHeight="1" x14ac:dyDescent="0.2">
      <c r="C360" s="76">
        <v>246</v>
      </c>
      <c r="D360" s="76" t="s">
        <v>269</v>
      </c>
    </row>
    <row r="361" spans="3:4" ht="12" customHeight="1" x14ac:dyDescent="0.2">
      <c r="C361" s="76">
        <v>74</v>
      </c>
      <c r="D361" s="76" t="s">
        <v>270</v>
      </c>
    </row>
    <row r="362" spans="3:4" ht="12" customHeight="1" x14ac:dyDescent="0.2">
      <c r="C362" s="76">
        <v>398</v>
      </c>
      <c r="D362" s="76" t="s">
        <v>271</v>
      </c>
    </row>
    <row r="363" spans="3:4" ht="12" customHeight="1" x14ac:dyDescent="0.2">
      <c r="C363" s="76">
        <v>917</v>
      </c>
      <c r="D363" s="76" t="s">
        <v>272</v>
      </c>
    </row>
    <row r="364" spans="3:4" ht="12" customHeight="1" x14ac:dyDescent="0.2">
      <c r="C364" s="76">
        <v>1658</v>
      </c>
      <c r="D364" s="76" t="s">
        <v>273</v>
      </c>
    </row>
    <row r="365" spans="3:4" ht="12" customHeight="1" x14ac:dyDescent="0.2">
      <c r="C365" s="76">
        <v>399</v>
      </c>
      <c r="D365" s="76" t="s">
        <v>274</v>
      </c>
    </row>
    <row r="366" spans="3:4" ht="12" customHeight="1" x14ac:dyDescent="0.2">
      <c r="C366" s="76">
        <v>163</v>
      </c>
      <c r="D366" s="76" t="s">
        <v>275</v>
      </c>
    </row>
    <row r="367" spans="3:4" ht="12" customHeight="1" x14ac:dyDescent="0.2">
      <c r="C367" s="76">
        <v>530</v>
      </c>
      <c r="D367" s="76" t="s">
        <v>276</v>
      </c>
    </row>
    <row r="368" spans="3:4" ht="12" customHeight="1" x14ac:dyDescent="0.2">
      <c r="C368" s="76">
        <v>794</v>
      </c>
      <c r="D368" s="76" t="s">
        <v>277</v>
      </c>
    </row>
    <row r="369" spans="3:4" ht="12" customHeight="1" x14ac:dyDescent="0.2">
      <c r="C369" s="76">
        <v>531</v>
      </c>
      <c r="D369" s="76" t="s">
        <v>278</v>
      </c>
    </row>
    <row r="370" spans="3:4" ht="12" customHeight="1" x14ac:dyDescent="0.2">
      <c r="C370" s="76">
        <v>164</v>
      </c>
      <c r="D370" s="76" t="s">
        <v>279</v>
      </c>
    </row>
    <row r="371" spans="3:4" ht="12" customHeight="1" x14ac:dyDescent="0.2">
      <c r="C371" s="76">
        <v>63</v>
      </c>
      <c r="D371" s="76" t="s">
        <v>280</v>
      </c>
    </row>
    <row r="372" spans="3:4" ht="12" customHeight="1" x14ac:dyDescent="0.2">
      <c r="C372" s="76">
        <v>252</v>
      </c>
      <c r="D372" s="76" t="s">
        <v>281</v>
      </c>
    </row>
    <row r="373" spans="3:4" ht="12" customHeight="1" x14ac:dyDescent="0.2">
      <c r="C373" s="76">
        <v>797</v>
      </c>
      <c r="D373" s="76" t="s">
        <v>282</v>
      </c>
    </row>
    <row r="374" spans="3:4" ht="12" customHeight="1" x14ac:dyDescent="0.2">
      <c r="C374" s="76">
        <v>534</v>
      </c>
      <c r="D374" s="76" t="s">
        <v>283</v>
      </c>
    </row>
    <row r="375" spans="3:4" ht="12" customHeight="1" x14ac:dyDescent="0.2">
      <c r="C375" s="76">
        <v>798</v>
      </c>
      <c r="D375" s="76" t="s">
        <v>284</v>
      </c>
    </row>
    <row r="376" spans="3:4" ht="12" customHeight="1" x14ac:dyDescent="0.2">
      <c r="C376" s="76">
        <v>402</v>
      </c>
      <c r="D376" s="76" t="s">
        <v>285</v>
      </c>
    </row>
    <row r="377" spans="3:4" ht="12" customHeight="1" x14ac:dyDescent="0.2">
      <c r="C377" s="76">
        <v>1735</v>
      </c>
      <c r="D377" s="76" t="s">
        <v>286</v>
      </c>
    </row>
    <row r="378" spans="3:4" ht="12" customHeight="1" x14ac:dyDescent="0.2">
      <c r="C378" s="76">
        <v>1911</v>
      </c>
      <c r="D378" s="76" t="s">
        <v>587</v>
      </c>
    </row>
    <row r="379" spans="3:4" ht="12" customHeight="1" x14ac:dyDescent="0.2">
      <c r="C379" s="76">
        <v>118</v>
      </c>
      <c r="D379" s="76" t="s">
        <v>287</v>
      </c>
    </row>
    <row r="380" spans="3:4" ht="12" customHeight="1" x14ac:dyDescent="0.2">
      <c r="C380" s="76">
        <v>18</v>
      </c>
      <c r="D380" s="76" t="s">
        <v>288</v>
      </c>
    </row>
    <row r="381" spans="3:4" ht="12" customHeight="1" x14ac:dyDescent="0.2">
      <c r="C381" s="76">
        <v>405</v>
      </c>
      <c r="D381" s="76" t="s">
        <v>289</v>
      </c>
    </row>
    <row r="382" spans="3:4" ht="12" customHeight="1" x14ac:dyDescent="0.2">
      <c r="C382" s="76">
        <v>1507</v>
      </c>
      <c r="D382" s="76" t="s">
        <v>290</v>
      </c>
    </row>
    <row r="383" spans="3:4" ht="12" customHeight="1" x14ac:dyDescent="0.2">
      <c r="C383" s="76">
        <v>321</v>
      </c>
      <c r="D383" s="76" t="s">
        <v>291</v>
      </c>
    </row>
    <row r="384" spans="3:4" ht="12" customHeight="1" x14ac:dyDescent="0.2">
      <c r="C384" s="76">
        <v>406</v>
      </c>
      <c r="D384" s="76" t="s">
        <v>292</v>
      </c>
    </row>
    <row r="385" spans="3:4" ht="12" customHeight="1" x14ac:dyDescent="0.2">
      <c r="C385" s="76">
        <v>677</v>
      </c>
      <c r="D385" s="76" t="s">
        <v>293</v>
      </c>
    </row>
    <row r="386" spans="3:4" ht="12" customHeight="1" x14ac:dyDescent="0.2">
      <c r="C386" s="76">
        <v>353</v>
      </c>
      <c r="D386" s="76" t="s">
        <v>294</v>
      </c>
    </row>
    <row r="387" spans="3:4" ht="12" customHeight="1" x14ac:dyDescent="0.2">
      <c r="C387" s="76">
        <v>1884</v>
      </c>
      <c r="D387" s="76" t="s">
        <v>295</v>
      </c>
    </row>
    <row r="388" spans="3:4" ht="12" customHeight="1" x14ac:dyDescent="0.2">
      <c r="C388" s="76">
        <v>166</v>
      </c>
      <c r="D388" s="76" t="s">
        <v>296</v>
      </c>
    </row>
    <row r="389" spans="3:4" ht="12" customHeight="1" x14ac:dyDescent="0.2">
      <c r="C389" s="76">
        <v>678</v>
      </c>
      <c r="D389" s="76" t="s">
        <v>297</v>
      </c>
    </row>
    <row r="390" spans="3:4" ht="12" customHeight="1" x14ac:dyDescent="0.2">
      <c r="C390" s="76">
        <v>537</v>
      </c>
      <c r="D390" s="76" t="s">
        <v>298</v>
      </c>
    </row>
    <row r="391" spans="3:4" ht="12" customHeight="1" x14ac:dyDescent="0.2">
      <c r="C391" s="76">
        <v>928</v>
      </c>
      <c r="D391" s="76" t="s">
        <v>299</v>
      </c>
    </row>
    <row r="392" spans="3:4" ht="12" customHeight="1" x14ac:dyDescent="0.2">
      <c r="C392" s="76">
        <v>1598</v>
      </c>
      <c r="D392" s="76" t="s">
        <v>300</v>
      </c>
    </row>
    <row r="393" spans="3:4" ht="12" customHeight="1" x14ac:dyDescent="0.2">
      <c r="C393" s="76">
        <v>79</v>
      </c>
      <c r="D393" s="76" t="s">
        <v>301</v>
      </c>
    </row>
    <row r="394" spans="3:4" ht="12" customHeight="1" x14ac:dyDescent="0.2">
      <c r="C394" s="76">
        <v>588</v>
      </c>
      <c r="D394" s="76" t="s">
        <v>302</v>
      </c>
    </row>
    <row r="395" spans="3:4" ht="12" customHeight="1" x14ac:dyDescent="0.2">
      <c r="C395" s="76">
        <v>542</v>
      </c>
      <c r="D395" s="76" t="s">
        <v>303</v>
      </c>
    </row>
    <row r="396" spans="3:4" ht="12" customHeight="1" x14ac:dyDescent="0.2">
      <c r="C396" s="76">
        <v>1931</v>
      </c>
      <c r="D396" s="76" t="s">
        <v>608</v>
      </c>
    </row>
    <row r="397" spans="3:4" ht="12" customHeight="1" x14ac:dyDescent="0.2">
      <c r="C397" s="76">
        <v>1659</v>
      </c>
      <c r="D397" s="76" t="s">
        <v>304</v>
      </c>
    </row>
    <row r="398" spans="3:4" ht="12" customHeight="1" x14ac:dyDescent="0.2">
      <c r="C398" s="76">
        <v>1685</v>
      </c>
      <c r="D398" s="76" t="s">
        <v>305</v>
      </c>
    </row>
    <row r="399" spans="3:4" ht="12" customHeight="1" x14ac:dyDescent="0.2">
      <c r="C399" s="76">
        <v>882</v>
      </c>
      <c r="D399" s="76" t="s">
        <v>306</v>
      </c>
    </row>
    <row r="400" spans="3:4" ht="12" customHeight="1" x14ac:dyDescent="0.2">
      <c r="C400" s="76">
        <v>415</v>
      </c>
      <c r="D400" s="76" t="s">
        <v>307</v>
      </c>
    </row>
    <row r="401" spans="3:4" ht="12" customHeight="1" x14ac:dyDescent="0.2">
      <c r="C401" s="76">
        <v>416</v>
      </c>
      <c r="D401" s="76" t="s">
        <v>308</v>
      </c>
    </row>
    <row r="402" spans="3:4" ht="12" customHeight="1" x14ac:dyDescent="0.2">
      <c r="C402" s="76">
        <v>1621</v>
      </c>
      <c r="D402" s="76" t="s">
        <v>309</v>
      </c>
    </row>
    <row r="403" spans="3:4" ht="12" customHeight="1" x14ac:dyDescent="0.2">
      <c r="C403" s="76">
        <v>417</v>
      </c>
      <c r="D403" s="76" t="s">
        <v>310</v>
      </c>
    </row>
    <row r="404" spans="3:4" ht="12" customHeight="1" x14ac:dyDescent="0.2">
      <c r="C404" s="76">
        <v>22</v>
      </c>
      <c r="D404" s="76" t="s">
        <v>311</v>
      </c>
    </row>
    <row r="405" spans="3:4" ht="12" customHeight="1" x14ac:dyDescent="0.2">
      <c r="C405" s="76">
        <v>545</v>
      </c>
      <c r="D405" s="76" t="s">
        <v>312</v>
      </c>
    </row>
    <row r="406" spans="3:4" ht="12" customHeight="1" x14ac:dyDescent="0.2">
      <c r="C406" s="76">
        <v>80</v>
      </c>
      <c r="D406" s="76" t="s">
        <v>313</v>
      </c>
    </row>
    <row r="407" spans="3:4" ht="12" customHeight="1" x14ac:dyDescent="0.2">
      <c r="C407" s="76">
        <v>81</v>
      </c>
      <c r="D407" s="76" t="s">
        <v>314</v>
      </c>
    </row>
    <row r="408" spans="3:4" ht="12" customHeight="1" x14ac:dyDescent="0.2">
      <c r="C408" s="76">
        <v>546</v>
      </c>
      <c r="D408" s="76" t="s">
        <v>315</v>
      </c>
    </row>
    <row r="409" spans="3:4" ht="12" customHeight="1" x14ac:dyDescent="0.2">
      <c r="C409" s="76">
        <v>547</v>
      </c>
      <c r="D409" s="76" t="s">
        <v>316</v>
      </c>
    </row>
    <row r="410" spans="3:4" ht="12" customHeight="1" x14ac:dyDescent="0.2">
      <c r="C410" s="76">
        <v>1916</v>
      </c>
      <c r="D410" s="76" t="s">
        <v>317</v>
      </c>
    </row>
    <row r="411" spans="3:4" ht="12" customHeight="1" x14ac:dyDescent="0.2">
      <c r="C411" s="76">
        <v>995</v>
      </c>
      <c r="D411" s="76" t="s">
        <v>318</v>
      </c>
    </row>
    <row r="412" spans="3:4" ht="12" customHeight="1" x14ac:dyDescent="0.2">
      <c r="C412" s="76">
        <v>1640</v>
      </c>
      <c r="D412" s="76" t="s">
        <v>319</v>
      </c>
    </row>
    <row r="413" spans="3:4" ht="12" customHeight="1" x14ac:dyDescent="0.2">
      <c r="C413" s="76">
        <v>327</v>
      </c>
      <c r="D413" s="76" t="s">
        <v>320</v>
      </c>
    </row>
    <row r="414" spans="3:4" ht="12" customHeight="1" x14ac:dyDescent="0.2">
      <c r="C414" s="76">
        <v>733</v>
      </c>
      <c r="D414" s="76" t="s">
        <v>321</v>
      </c>
    </row>
    <row r="415" spans="3:4" ht="12" customHeight="1" x14ac:dyDescent="0.2">
      <c r="C415" s="76">
        <v>1705</v>
      </c>
      <c r="D415" s="76" t="s">
        <v>322</v>
      </c>
    </row>
    <row r="416" spans="3:4" ht="12" customHeight="1" x14ac:dyDescent="0.2">
      <c r="C416" s="76">
        <v>553</v>
      </c>
      <c r="D416" s="76" t="s">
        <v>323</v>
      </c>
    </row>
    <row r="417" spans="3:4" ht="12" customHeight="1" x14ac:dyDescent="0.2">
      <c r="C417" s="76">
        <v>140</v>
      </c>
      <c r="D417" s="76" t="s">
        <v>324</v>
      </c>
    </row>
    <row r="418" spans="3:4" ht="12" customHeight="1" x14ac:dyDescent="0.2">
      <c r="C418" s="76">
        <v>262</v>
      </c>
      <c r="D418" s="76" t="s">
        <v>325</v>
      </c>
    </row>
    <row r="419" spans="3:4" ht="12" customHeight="1" x14ac:dyDescent="0.2">
      <c r="C419" s="76">
        <v>809</v>
      </c>
      <c r="D419" s="76" t="s">
        <v>326</v>
      </c>
    </row>
    <row r="420" spans="3:4" ht="12" customHeight="1" x14ac:dyDescent="0.2">
      <c r="C420" s="76">
        <v>331</v>
      </c>
      <c r="D420" s="76" t="s">
        <v>327</v>
      </c>
    </row>
    <row r="421" spans="3:4" ht="12" customHeight="1" x14ac:dyDescent="0.2">
      <c r="C421" s="76">
        <v>24</v>
      </c>
      <c r="D421" s="76" t="s">
        <v>328</v>
      </c>
    </row>
    <row r="422" spans="3:4" ht="12" customHeight="1" x14ac:dyDescent="0.2">
      <c r="C422" s="76">
        <v>168</v>
      </c>
      <c r="D422" s="76" t="s">
        <v>329</v>
      </c>
    </row>
    <row r="423" spans="3:4" ht="12" customHeight="1" x14ac:dyDescent="0.2">
      <c r="C423" s="76">
        <v>263</v>
      </c>
      <c r="D423" s="76" t="s">
        <v>330</v>
      </c>
    </row>
    <row r="424" spans="3:4" ht="12" customHeight="1" x14ac:dyDescent="0.2">
      <c r="C424" s="76">
        <v>1641</v>
      </c>
      <c r="D424" s="76" t="s">
        <v>331</v>
      </c>
    </row>
    <row r="425" spans="3:4" ht="12" customHeight="1" x14ac:dyDescent="0.2">
      <c r="C425" s="76">
        <v>556</v>
      </c>
      <c r="D425" s="76" t="s">
        <v>332</v>
      </c>
    </row>
    <row r="426" spans="3:4" ht="12" customHeight="1" x14ac:dyDescent="0.2">
      <c r="C426" s="76">
        <v>935</v>
      </c>
      <c r="D426" s="76" t="s">
        <v>333</v>
      </c>
    </row>
    <row r="427" spans="3:4" ht="12" customHeight="1" x14ac:dyDescent="0.2">
      <c r="C427" s="76">
        <v>25</v>
      </c>
      <c r="D427" s="76" t="s">
        <v>334</v>
      </c>
    </row>
    <row r="428" spans="3:4" ht="12" customHeight="1" x14ac:dyDescent="0.2">
      <c r="C428" s="76">
        <v>420</v>
      </c>
      <c r="D428" s="76" t="s">
        <v>335</v>
      </c>
    </row>
    <row r="429" spans="3:4" ht="12" customHeight="1" x14ac:dyDescent="0.2">
      <c r="C429" s="76">
        <v>938</v>
      </c>
      <c r="D429" s="76" t="s">
        <v>336</v>
      </c>
    </row>
    <row r="430" spans="3:4" ht="12" customHeight="1" x14ac:dyDescent="0.2">
      <c r="C430" s="76">
        <v>1908</v>
      </c>
      <c r="D430" s="76" t="s">
        <v>630</v>
      </c>
    </row>
    <row r="431" spans="3:4" ht="12" customHeight="1" x14ac:dyDescent="0.2">
      <c r="C431" s="76">
        <v>1987</v>
      </c>
      <c r="D431" s="76" t="s">
        <v>337</v>
      </c>
    </row>
    <row r="432" spans="3:4" ht="12" customHeight="1" x14ac:dyDescent="0.2">
      <c r="C432" s="76">
        <v>119</v>
      </c>
      <c r="D432" s="76" t="s">
        <v>338</v>
      </c>
    </row>
    <row r="433" spans="3:4" ht="12" customHeight="1" x14ac:dyDescent="0.2">
      <c r="C433" s="76">
        <v>687</v>
      </c>
      <c r="D433" s="76" t="s">
        <v>339</v>
      </c>
    </row>
    <row r="434" spans="3:4" ht="12" customHeight="1" x14ac:dyDescent="0.2">
      <c r="C434" s="76">
        <v>1842</v>
      </c>
      <c r="D434" s="76" t="s">
        <v>341</v>
      </c>
    </row>
    <row r="435" spans="3:4" ht="12" customHeight="1" x14ac:dyDescent="0.2">
      <c r="C435" s="76">
        <v>1731</v>
      </c>
      <c r="D435" s="76" t="s">
        <v>340</v>
      </c>
    </row>
    <row r="436" spans="3:4" ht="12" customHeight="1" x14ac:dyDescent="0.2">
      <c r="C436" s="76">
        <v>815</v>
      </c>
      <c r="D436" s="76" t="s">
        <v>342</v>
      </c>
    </row>
    <row r="437" spans="3:4" ht="12" customHeight="1" x14ac:dyDescent="0.2">
      <c r="C437" s="76">
        <v>1709</v>
      </c>
      <c r="D437" s="76" t="s">
        <v>343</v>
      </c>
    </row>
    <row r="438" spans="3:4" ht="12" customHeight="1" x14ac:dyDescent="0.2">
      <c r="C438" s="76">
        <v>1927</v>
      </c>
      <c r="D438" s="76" t="s">
        <v>605</v>
      </c>
    </row>
    <row r="439" spans="3:4" ht="12" customHeight="1" x14ac:dyDescent="0.2">
      <c r="C439" s="76">
        <v>1955</v>
      </c>
      <c r="D439" s="76" t="s">
        <v>344</v>
      </c>
    </row>
    <row r="440" spans="3:4" ht="12" customHeight="1" x14ac:dyDescent="0.2">
      <c r="C440" s="76">
        <v>335</v>
      </c>
      <c r="D440" s="76" t="s">
        <v>345</v>
      </c>
    </row>
    <row r="441" spans="3:4" ht="12" customHeight="1" x14ac:dyDescent="0.2">
      <c r="C441" s="76">
        <v>944</v>
      </c>
      <c r="D441" s="76" t="s">
        <v>346</v>
      </c>
    </row>
    <row r="442" spans="3:4" ht="12" customHeight="1" x14ac:dyDescent="0.2">
      <c r="C442" s="76">
        <v>1740</v>
      </c>
      <c r="D442" s="76" t="s">
        <v>348</v>
      </c>
    </row>
    <row r="443" spans="3:4" ht="12" customHeight="1" x14ac:dyDescent="0.2">
      <c r="C443" s="76">
        <v>946</v>
      </c>
      <c r="D443" s="76" t="s">
        <v>349</v>
      </c>
    </row>
    <row r="444" spans="3:4" ht="12" customHeight="1" x14ac:dyDescent="0.2">
      <c r="C444" s="76">
        <v>304</v>
      </c>
      <c r="D444" s="76" t="s">
        <v>350</v>
      </c>
    </row>
    <row r="445" spans="3:4" ht="12" customHeight="1" x14ac:dyDescent="0.2">
      <c r="C445" s="76">
        <v>356</v>
      </c>
      <c r="D445" s="76" t="s">
        <v>351</v>
      </c>
    </row>
    <row r="446" spans="3:4" ht="12" customHeight="1" x14ac:dyDescent="0.2">
      <c r="C446" s="76">
        <v>569</v>
      </c>
      <c r="D446" s="76" t="s">
        <v>352</v>
      </c>
    </row>
    <row r="447" spans="3:4" ht="12" customHeight="1" x14ac:dyDescent="0.2">
      <c r="C447" s="76">
        <v>267</v>
      </c>
      <c r="D447" s="76" t="s">
        <v>353</v>
      </c>
    </row>
    <row r="448" spans="3:4" ht="12" customHeight="1" x14ac:dyDescent="0.2">
      <c r="C448" s="76">
        <v>268</v>
      </c>
      <c r="D448" s="76" t="s">
        <v>354</v>
      </c>
    </row>
    <row r="449" spans="3:4" ht="12" customHeight="1" x14ac:dyDescent="0.2">
      <c r="C449" s="76">
        <v>1930</v>
      </c>
      <c r="D449" s="76" t="s">
        <v>609</v>
      </c>
    </row>
    <row r="450" spans="3:4" ht="12" customHeight="1" x14ac:dyDescent="0.2">
      <c r="C450" s="76">
        <v>1695</v>
      </c>
      <c r="D450" s="76" t="s">
        <v>355</v>
      </c>
    </row>
    <row r="451" spans="3:4" ht="12" customHeight="1" x14ac:dyDescent="0.2">
      <c r="C451" s="76">
        <v>1699</v>
      </c>
      <c r="D451" s="76" t="s">
        <v>356</v>
      </c>
    </row>
    <row r="452" spans="3:4" ht="12" customHeight="1" x14ac:dyDescent="0.2">
      <c r="C452" s="76">
        <v>171</v>
      </c>
      <c r="D452" s="76" t="s">
        <v>357</v>
      </c>
    </row>
    <row r="453" spans="3:4" ht="12" customHeight="1" x14ac:dyDescent="0.2">
      <c r="C453" s="76">
        <v>575</v>
      </c>
      <c r="D453" s="76" t="s">
        <v>358</v>
      </c>
    </row>
    <row r="454" spans="3:4" ht="12" customHeight="1" x14ac:dyDescent="0.2">
      <c r="C454" s="76">
        <v>576</v>
      </c>
      <c r="D454" s="76" t="s">
        <v>359</v>
      </c>
    </row>
    <row r="455" spans="3:4" ht="12" customHeight="1" x14ac:dyDescent="0.2">
      <c r="C455" s="76">
        <v>820</v>
      </c>
      <c r="D455" s="76" t="s">
        <v>631</v>
      </c>
    </row>
    <row r="456" spans="3:4" ht="12" customHeight="1" x14ac:dyDescent="0.2">
      <c r="C456" s="76">
        <v>302</v>
      </c>
      <c r="D456" s="76" t="s">
        <v>360</v>
      </c>
    </row>
    <row r="457" spans="3:4" ht="12" customHeight="1" x14ac:dyDescent="0.2">
      <c r="C457" s="76">
        <v>951</v>
      </c>
      <c r="D457" s="76" t="s">
        <v>361</v>
      </c>
    </row>
    <row r="458" spans="3:4" ht="12" customHeight="1" x14ac:dyDescent="0.2">
      <c r="C458" s="76">
        <v>579</v>
      </c>
      <c r="D458" s="76" t="s">
        <v>362</v>
      </c>
    </row>
    <row r="459" spans="3:4" ht="12" customHeight="1" x14ac:dyDescent="0.2">
      <c r="C459" s="76">
        <v>823</v>
      </c>
      <c r="D459" s="76" t="s">
        <v>363</v>
      </c>
    </row>
    <row r="460" spans="3:4" ht="12" customHeight="1" x14ac:dyDescent="0.2">
      <c r="C460" s="76">
        <v>824</v>
      </c>
      <c r="D460" s="76" t="s">
        <v>364</v>
      </c>
    </row>
    <row r="461" spans="3:4" ht="12" customHeight="1" x14ac:dyDescent="0.2">
      <c r="C461" s="76">
        <v>1895</v>
      </c>
      <c r="D461" s="76" t="s">
        <v>365</v>
      </c>
    </row>
    <row r="462" spans="3:4" ht="12" customHeight="1" x14ac:dyDescent="0.2">
      <c r="C462" s="76">
        <v>269</v>
      </c>
      <c r="D462" s="76" t="s">
        <v>366</v>
      </c>
    </row>
    <row r="463" spans="3:4" ht="12" customHeight="1" x14ac:dyDescent="0.2">
      <c r="C463" s="76">
        <v>173</v>
      </c>
      <c r="D463" s="76" t="s">
        <v>367</v>
      </c>
    </row>
    <row r="464" spans="3:4" ht="12" customHeight="1" x14ac:dyDescent="0.2">
      <c r="C464" s="76">
        <v>1773</v>
      </c>
      <c r="D464" s="76" t="s">
        <v>368</v>
      </c>
    </row>
    <row r="465" spans="3:4" ht="12" customHeight="1" x14ac:dyDescent="0.2">
      <c r="C465" s="76">
        <v>175</v>
      </c>
      <c r="D465" s="76" t="s">
        <v>369</v>
      </c>
    </row>
    <row r="466" spans="3:4" ht="12" customHeight="1" x14ac:dyDescent="0.2">
      <c r="C466" s="76">
        <v>881</v>
      </c>
      <c r="D466" s="76" t="s">
        <v>370</v>
      </c>
    </row>
    <row r="467" spans="3:4" ht="12" customHeight="1" x14ac:dyDescent="0.2">
      <c r="C467" s="76">
        <v>1586</v>
      </c>
      <c r="D467" s="76" t="s">
        <v>371</v>
      </c>
    </row>
    <row r="468" spans="3:4" ht="12" customHeight="1" x14ac:dyDescent="0.2">
      <c r="C468" s="76">
        <v>826</v>
      </c>
      <c r="D468" s="76" t="s">
        <v>372</v>
      </c>
    </row>
    <row r="469" spans="3:4" ht="12" customHeight="1" x14ac:dyDescent="0.2">
      <c r="C469" s="76">
        <v>85</v>
      </c>
      <c r="D469" s="76" t="s">
        <v>373</v>
      </c>
    </row>
    <row r="470" spans="3:4" ht="12" customHeight="1" x14ac:dyDescent="0.2">
      <c r="C470" s="76">
        <v>431</v>
      </c>
      <c r="D470" s="76" t="s">
        <v>374</v>
      </c>
    </row>
    <row r="471" spans="3:4" ht="12" customHeight="1" x14ac:dyDescent="0.2">
      <c r="C471" s="76">
        <v>432</v>
      </c>
      <c r="D471" s="76" t="s">
        <v>375</v>
      </c>
    </row>
    <row r="472" spans="3:4" ht="12" customHeight="1" x14ac:dyDescent="0.2">
      <c r="C472" s="76">
        <v>86</v>
      </c>
      <c r="D472" s="76" t="s">
        <v>376</v>
      </c>
    </row>
    <row r="473" spans="3:4" ht="12" customHeight="1" x14ac:dyDescent="0.2">
      <c r="C473" s="76">
        <v>828</v>
      </c>
      <c r="D473" s="76" t="s">
        <v>377</v>
      </c>
    </row>
    <row r="474" spans="3:4" ht="12" customHeight="1" x14ac:dyDescent="0.2">
      <c r="C474" s="76">
        <v>584</v>
      </c>
      <c r="D474" s="76" t="s">
        <v>378</v>
      </c>
    </row>
    <row r="475" spans="3:4" ht="12" customHeight="1" x14ac:dyDescent="0.2">
      <c r="C475" s="76">
        <v>1509</v>
      </c>
      <c r="D475" s="76" t="s">
        <v>379</v>
      </c>
    </row>
    <row r="476" spans="3:4" ht="12" customHeight="1" x14ac:dyDescent="0.2">
      <c r="C476" s="76">
        <v>437</v>
      </c>
      <c r="D476" s="76" t="s">
        <v>380</v>
      </c>
    </row>
    <row r="477" spans="3:4" ht="12" customHeight="1" x14ac:dyDescent="0.2">
      <c r="C477" s="76">
        <v>589</v>
      </c>
      <c r="D477" s="76" t="s">
        <v>381</v>
      </c>
    </row>
    <row r="478" spans="3:4" ht="12" customHeight="1" x14ac:dyDescent="0.2">
      <c r="C478" s="76">
        <v>1734</v>
      </c>
      <c r="D478" s="76" t="s">
        <v>382</v>
      </c>
    </row>
    <row r="479" spans="3:4" ht="12" customHeight="1" x14ac:dyDescent="0.2">
      <c r="C479" s="76">
        <v>590</v>
      </c>
      <c r="D479" s="76" t="s">
        <v>383</v>
      </c>
    </row>
    <row r="480" spans="3:4" ht="12" customHeight="1" x14ac:dyDescent="0.2">
      <c r="C480" s="76">
        <v>1894</v>
      </c>
      <c r="D480" s="76" t="s">
        <v>384</v>
      </c>
    </row>
    <row r="481" spans="3:4" ht="12" customHeight="1" x14ac:dyDescent="0.2">
      <c r="C481" s="76">
        <v>765</v>
      </c>
      <c r="D481" s="76" t="s">
        <v>385</v>
      </c>
    </row>
    <row r="482" spans="3:4" ht="12" customHeight="1" x14ac:dyDescent="0.2">
      <c r="C482" s="76">
        <v>1926</v>
      </c>
      <c r="D482" s="76" t="s">
        <v>386</v>
      </c>
    </row>
    <row r="483" spans="3:4" ht="12" customHeight="1" x14ac:dyDescent="0.2">
      <c r="C483" s="76">
        <v>439</v>
      </c>
      <c r="D483" s="76" t="s">
        <v>387</v>
      </c>
    </row>
    <row r="484" spans="3:4" ht="12" customHeight="1" x14ac:dyDescent="0.2">
      <c r="C484" s="76">
        <v>273</v>
      </c>
      <c r="D484" s="76" t="s">
        <v>388</v>
      </c>
    </row>
    <row r="485" spans="3:4" ht="12" customHeight="1" x14ac:dyDescent="0.2">
      <c r="C485" s="76">
        <v>177</v>
      </c>
      <c r="D485" s="76" t="s">
        <v>389</v>
      </c>
    </row>
    <row r="486" spans="3:4" ht="12" customHeight="1" x14ac:dyDescent="0.2">
      <c r="C486" s="76">
        <v>703</v>
      </c>
      <c r="D486" s="76" t="s">
        <v>390</v>
      </c>
    </row>
    <row r="487" spans="3:4" ht="12" customHeight="1" x14ac:dyDescent="0.2">
      <c r="C487" s="76">
        <v>274</v>
      </c>
      <c r="D487" s="76" t="s">
        <v>391</v>
      </c>
    </row>
    <row r="488" spans="3:4" ht="12" customHeight="1" x14ac:dyDescent="0.2">
      <c r="C488" s="76">
        <v>339</v>
      </c>
      <c r="D488" s="76" t="s">
        <v>392</v>
      </c>
    </row>
    <row r="489" spans="3:4" ht="12" customHeight="1" x14ac:dyDescent="0.2">
      <c r="C489" s="76">
        <v>1667</v>
      </c>
      <c r="D489" s="76" t="s">
        <v>393</v>
      </c>
    </row>
    <row r="490" spans="3:4" ht="12" customHeight="1" x14ac:dyDescent="0.2">
      <c r="C490" s="76">
        <v>275</v>
      </c>
      <c r="D490" s="76" t="s">
        <v>394</v>
      </c>
    </row>
    <row r="491" spans="3:4" ht="12" customHeight="1" x14ac:dyDescent="0.2">
      <c r="C491" s="76">
        <v>340</v>
      </c>
      <c r="D491" s="76" t="s">
        <v>395</v>
      </c>
    </row>
    <row r="492" spans="3:4" ht="12" customHeight="1" x14ac:dyDescent="0.2">
      <c r="C492" s="76">
        <v>597</v>
      </c>
      <c r="D492" s="76" t="s">
        <v>396</v>
      </c>
    </row>
    <row r="493" spans="3:4" ht="12" customHeight="1" x14ac:dyDescent="0.2">
      <c r="C493" s="76">
        <v>196</v>
      </c>
      <c r="D493" s="76" t="s">
        <v>397</v>
      </c>
    </row>
    <row r="494" spans="3:4" ht="12" customHeight="1" x14ac:dyDescent="0.2">
      <c r="C494" s="76">
        <v>1742</v>
      </c>
      <c r="D494" s="76" t="s">
        <v>398</v>
      </c>
    </row>
    <row r="495" spans="3:4" ht="12" customHeight="1" x14ac:dyDescent="0.2">
      <c r="C495" s="76">
        <v>603</v>
      </c>
      <c r="D495" s="76" t="s">
        <v>399</v>
      </c>
    </row>
    <row r="496" spans="3:4" ht="12" customHeight="1" x14ac:dyDescent="0.2">
      <c r="C496" s="76">
        <v>1669</v>
      </c>
      <c r="D496" s="76" t="s">
        <v>400</v>
      </c>
    </row>
    <row r="497" spans="3:4" ht="12" customHeight="1" x14ac:dyDescent="0.2">
      <c r="C497" s="76">
        <v>957</v>
      </c>
      <c r="D497" s="76" t="s">
        <v>401</v>
      </c>
    </row>
    <row r="498" spans="3:4" ht="12" customHeight="1" x14ac:dyDescent="0.2">
      <c r="C498" s="76">
        <v>1674</v>
      </c>
      <c r="D498" s="76" t="s">
        <v>402</v>
      </c>
    </row>
    <row r="499" spans="3:4" ht="12" customHeight="1" x14ac:dyDescent="0.2">
      <c r="C499" s="76">
        <v>599</v>
      </c>
      <c r="D499" s="76" t="s">
        <v>403</v>
      </c>
    </row>
    <row r="500" spans="3:4" ht="12" customHeight="1" x14ac:dyDescent="0.2">
      <c r="C500" s="76">
        <v>277</v>
      </c>
      <c r="D500" s="76" t="s">
        <v>404</v>
      </c>
    </row>
    <row r="501" spans="3:4" ht="12" customHeight="1" x14ac:dyDescent="0.2">
      <c r="C501" s="76">
        <v>840</v>
      </c>
      <c r="D501" s="76" t="s">
        <v>405</v>
      </c>
    </row>
    <row r="502" spans="3:4" ht="12" customHeight="1" x14ac:dyDescent="0.2">
      <c r="C502" s="76">
        <v>441</v>
      </c>
      <c r="D502" s="76" t="s">
        <v>406</v>
      </c>
    </row>
    <row r="503" spans="3:4" ht="12" customHeight="1" x14ac:dyDescent="0.2">
      <c r="C503" s="76">
        <v>279</v>
      </c>
      <c r="D503" s="76" t="s">
        <v>407</v>
      </c>
    </row>
    <row r="504" spans="3:4" ht="12" customHeight="1" x14ac:dyDescent="0.2">
      <c r="C504" s="76">
        <v>606</v>
      </c>
      <c r="D504" s="76" t="s">
        <v>408</v>
      </c>
    </row>
    <row r="505" spans="3:4" ht="12" customHeight="1" x14ac:dyDescent="0.2">
      <c r="C505" s="76">
        <v>88</v>
      </c>
      <c r="D505" s="76" t="s">
        <v>409</v>
      </c>
    </row>
    <row r="506" spans="3:4" ht="12" customHeight="1" x14ac:dyDescent="0.2">
      <c r="C506" s="76">
        <v>844</v>
      </c>
      <c r="D506" s="76" t="s">
        <v>410</v>
      </c>
    </row>
    <row r="507" spans="3:4" ht="12" customHeight="1" x14ac:dyDescent="0.2">
      <c r="C507" s="76">
        <v>962</v>
      </c>
      <c r="D507" s="76" t="s">
        <v>411</v>
      </c>
    </row>
    <row r="508" spans="3:4" ht="12" customHeight="1" x14ac:dyDescent="0.2">
      <c r="C508" s="76">
        <v>1676</v>
      </c>
      <c r="D508" s="76" t="s">
        <v>412</v>
      </c>
    </row>
    <row r="509" spans="3:4" ht="12" customHeight="1" x14ac:dyDescent="0.2">
      <c r="C509" s="76">
        <v>518</v>
      </c>
      <c r="D509" s="76" t="s">
        <v>413</v>
      </c>
    </row>
    <row r="510" spans="3:4" ht="12" customHeight="1" x14ac:dyDescent="0.2">
      <c r="C510" s="76">
        <v>796</v>
      </c>
      <c r="D510" s="76" t="s">
        <v>414</v>
      </c>
    </row>
    <row r="511" spans="3:4" ht="12" customHeight="1" x14ac:dyDescent="0.2">
      <c r="C511" s="76">
        <v>965</v>
      </c>
      <c r="D511" s="76" t="s">
        <v>415</v>
      </c>
    </row>
    <row r="512" spans="3:4" ht="12" customHeight="1" x14ac:dyDescent="0.2">
      <c r="C512" s="76">
        <v>1702</v>
      </c>
      <c r="D512" s="76" t="s">
        <v>416</v>
      </c>
    </row>
    <row r="513" spans="3:4" ht="12" customHeight="1" x14ac:dyDescent="0.2">
      <c r="C513" s="76">
        <v>845</v>
      </c>
      <c r="D513" s="76" t="s">
        <v>417</v>
      </c>
    </row>
    <row r="514" spans="3:4" ht="12" customHeight="1" x14ac:dyDescent="0.2">
      <c r="C514" s="76">
        <v>846</v>
      </c>
      <c r="D514" s="76" t="s">
        <v>418</v>
      </c>
    </row>
    <row r="515" spans="3:4" ht="12" customHeight="1" x14ac:dyDescent="0.2">
      <c r="C515" s="76">
        <v>1883</v>
      </c>
      <c r="D515" s="76" t="s">
        <v>419</v>
      </c>
    </row>
    <row r="516" spans="3:4" ht="12" customHeight="1" x14ac:dyDescent="0.2">
      <c r="C516" s="76">
        <v>610</v>
      </c>
      <c r="D516" s="76" t="s">
        <v>420</v>
      </c>
    </row>
    <row r="517" spans="3:4" ht="12" customHeight="1" x14ac:dyDescent="0.2">
      <c r="C517" s="76">
        <v>40</v>
      </c>
      <c r="D517" s="76" t="s">
        <v>421</v>
      </c>
    </row>
    <row r="518" spans="3:4" ht="12" customHeight="1" x14ac:dyDescent="0.2">
      <c r="C518" s="76">
        <v>1714</v>
      </c>
      <c r="D518" s="76" t="s">
        <v>422</v>
      </c>
    </row>
    <row r="519" spans="3:4" ht="12" customHeight="1" x14ac:dyDescent="0.2">
      <c r="C519" s="76">
        <v>90</v>
      </c>
      <c r="D519" s="76" t="s">
        <v>423</v>
      </c>
    </row>
    <row r="520" spans="3:4" ht="12" customHeight="1" x14ac:dyDescent="0.2">
      <c r="C520" s="76">
        <v>342</v>
      </c>
      <c r="D520" s="76" t="s">
        <v>424</v>
      </c>
    </row>
    <row r="521" spans="3:4" ht="12" customHeight="1" x14ac:dyDescent="0.2">
      <c r="C521" s="76">
        <v>847</v>
      </c>
      <c r="D521" s="76" t="s">
        <v>425</v>
      </c>
    </row>
    <row r="522" spans="3:4" ht="12" customHeight="1" x14ac:dyDescent="0.2">
      <c r="C522" s="76">
        <v>848</v>
      </c>
      <c r="D522" s="76" t="s">
        <v>426</v>
      </c>
    </row>
    <row r="523" spans="3:4" ht="12" customHeight="1" x14ac:dyDescent="0.2">
      <c r="C523" s="76">
        <v>37</v>
      </c>
      <c r="D523" s="76" t="s">
        <v>428</v>
      </c>
    </row>
    <row r="524" spans="3:4" ht="12" customHeight="1" x14ac:dyDescent="0.2">
      <c r="C524" s="76">
        <v>180</v>
      </c>
      <c r="D524" s="76" t="s">
        <v>429</v>
      </c>
    </row>
    <row r="525" spans="3:4" ht="12" customHeight="1" x14ac:dyDescent="0.2">
      <c r="C525" s="76">
        <v>532</v>
      </c>
      <c r="D525" s="76" t="s">
        <v>430</v>
      </c>
    </row>
    <row r="526" spans="3:4" ht="12" customHeight="1" x14ac:dyDescent="0.2">
      <c r="C526" s="76">
        <v>851</v>
      </c>
      <c r="D526" s="76" t="s">
        <v>431</v>
      </c>
    </row>
    <row r="527" spans="3:4" ht="12" customHeight="1" x14ac:dyDescent="0.2">
      <c r="C527" s="76">
        <v>1708</v>
      </c>
      <c r="D527" s="76" t="s">
        <v>432</v>
      </c>
    </row>
    <row r="528" spans="3:4" ht="12" customHeight="1" x14ac:dyDescent="0.2">
      <c r="C528" s="76">
        <v>971</v>
      </c>
      <c r="D528" s="76" t="s">
        <v>433</v>
      </c>
    </row>
    <row r="529" spans="3:4" ht="12" customHeight="1" x14ac:dyDescent="0.2">
      <c r="C529" s="76">
        <v>1904</v>
      </c>
      <c r="D529" s="76" t="s">
        <v>434</v>
      </c>
    </row>
    <row r="530" spans="3:4" ht="12" customHeight="1" x14ac:dyDescent="0.2">
      <c r="C530" s="76">
        <v>617</v>
      </c>
      <c r="D530" s="76" t="s">
        <v>435</v>
      </c>
    </row>
    <row r="531" spans="3:4" ht="12" customHeight="1" x14ac:dyDescent="0.2">
      <c r="C531" s="76">
        <v>1900</v>
      </c>
      <c r="D531" s="76" t="s">
        <v>436</v>
      </c>
    </row>
    <row r="532" spans="3:4" ht="12" customHeight="1" x14ac:dyDescent="0.2">
      <c r="C532" s="76">
        <v>9</v>
      </c>
      <c r="D532" s="76" t="s">
        <v>437</v>
      </c>
    </row>
    <row r="533" spans="3:4" ht="12" customHeight="1" x14ac:dyDescent="0.2">
      <c r="C533" s="76">
        <v>715</v>
      </c>
      <c r="D533" s="76" t="s">
        <v>438</v>
      </c>
    </row>
    <row r="534" spans="3:4" ht="12" customHeight="1" x14ac:dyDescent="0.2">
      <c r="C534" s="76">
        <v>93</v>
      </c>
      <c r="D534" s="76" t="s">
        <v>439</v>
      </c>
    </row>
    <row r="535" spans="3:4" ht="12" customHeight="1" x14ac:dyDescent="0.2">
      <c r="C535" s="76">
        <v>448</v>
      </c>
      <c r="D535" s="76" t="s">
        <v>440</v>
      </c>
    </row>
    <row r="536" spans="3:4" ht="12" customHeight="1" x14ac:dyDescent="0.2">
      <c r="C536" s="76">
        <v>1525</v>
      </c>
      <c r="D536" s="76" t="s">
        <v>441</v>
      </c>
    </row>
    <row r="537" spans="3:4" ht="12" customHeight="1" x14ac:dyDescent="0.2">
      <c r="C537" s="76">
        <v>716</v>
      </c>
      <c r="D537" s="76" t="s">
        <v>442</v>
      </c>
    </row>
    <row r="538" spans="3:4" ht="12" customHeight="1" x14ac:dyDescent="0.2">
      <c r="C538" s="76">
        <v>281</v>
      </c>
      <c r="D538" s="76" t="s">
        <v>443</v>
      </c>
    </row>
    <row r="539" spans="3:4" ht="12" customHeight="1" x14ac:dyDescent="0.2">
      <c r="C539" s="76">
        <v>855</v>
      </c>
      <c r="D539" s="76" t="s">
        <v>444</v>
      </c>
    </row>
    <row r="540" spans="3:4" ht="12" customHeight="1" x14ac:dyDescent="0.2">
      <c r="C540" s="76">
        <v>183</v>
      </c>
      <c r="D540" s="76" t="s">
        <v>445</v>
      </c>
    </row>
    <row r="541" spans="3:4" ht="12" customHeight="1" x14ac:dyDescent="0.2">
      <c r="C541" s="76">
        <v>1700</v>
      </c>
      <c r="D541" s="76" t="s">
        <v>446</v>
      </c>
    </row>
    <row r="542" spans="3:4" ht="12" customHeight="1" x14ac:dyDescent="0.2">
      <c r="C542" s="76">
        <v>1730</v>
      </c>
      <c r="D542" s="76" t="s">
        <v>447</v>
      </c>
    </row>
    <row r="543" spans="3:4" ht="12" customHeight="1" x14ac:dyDescent="0.2">
      <c r="C543" s="76">
        <v>737</v>
      </c>
      <c r="D543" s="76" t="s">
        <v>448</v>
      </c>
    </row>
    <row r="544" spans="3:4" ht="12" customHeight="1" x14ac:dyDescent="0.2">
      <c r="C544" s="76">
        <v>856</v>
      </c>
      <c r="D544" s="76" t="s">
        <v>449</v>
      </c>
    </row>
    <row r="545" spans="3:4" ht="12" customHeight="1" x14ac:dyDescent="0.2">
      <c r="C545" s="76">
        <v>450</v>
      </c>
      <c r="D545" s="76" t="s">
        <v>450</v>
      </c>
    </row>
    <row r="546" spans="3:4" ht="12" customHeight="1" x14ac:dyDescent="0.2">
      <c r="C546" s="76">
        <v>451</v>
      </c>
      <c r="D546" s="76" t="s">
        <v>451</v>
      </c>
    </row>
    <row r="547" spans="3:4" ht="12" customHeight="1" x14ac:dyDescent="0.2">
      <c r="C547" s="76">
        <v>184</v>
      </c>
      <c r="D547" s="76" t="s">
        <v>452</v>
      </c>
    </row>
    <row r="548" spans="3:4" ht="12" customHeight="1" x14ac:dyDescent="0.2">
      <c r="C548" s="76">
        <v>344</v>
      </c>
      <c r="D548" s="76" t="s">
        <v>453</v>
      </c>
    </row>
    <row r="549" spans="3:4" ht="12" customHeight="1" x14ac:dyDescent="0.2">
      <c r="C549" s="76">
        <v>1581</v>
      </c>
      <c r="D549" s="76" t="s">
        <v>454</v>
      </c>
    </row>
    <row r="550" spans="3:4" ht="12" customHeight="1" x14ac:dyDescent="0.2">
      <c r="C550" s="76">
        <v>981</v>
      </c>
      <c r="D550" s="76" t="s">
        <v>455</v>
      </c>
    </row>
    <row r="551" spans="3:4" ht="12" customHeight="1" x14ac:dyDescent="0.2">
      <c r="C551" s="76">
        <v>994</v>
      </c>
      <c r="D551" s="76" t="s">
        <v>456</v>
      </c>
    </row>
    <row r="552" spans="3:4" ht="12" customHeight="1" x14ac:dyDescent="0.2">
      <c r="C552" s="76">
        <v>858</v>
      </c>
      <c r="D552" s="76" t="s">
        <v>457</v>
      </c>
    </row>
    <row r="553" spans="3:4" ht="12" customHeight="1" x14ac:dyDescent="0.2">
      <c r="C553" s="76">
        <v>47</v>
      </c>
      <c r="D553" s="76" t="s">
        <v>458</v>
      </c>
    </row>
    <row r="554" spans="3:4" ht="12" customHeight="1" x14ac:dyDescent="0.2">
      <c r="C554" s="76">
        <v>345</v>
      </c>
      <c r="D554" s="76" t="s">
        <v>459</v>
      </c>
    </row>
    <row r="555" spans="3:4" ht="12" customHeight="1" x14ac:dyDescent="0.2">
      <c r="C555" s="76">
        <v>717</v>
      </c>
      <c r="D555" s="76" t="s">
        <v>460</v>
      </c>
    </row>
    <row r="556" spans="3:4" ht="12" customHeight="1" x14ac:dyDescent="0.2">
      <c r="C556" s="76">
        <v>860</v>
      </c>
      <c r="D556" s="76" t="s">
        <v>461</v>
      </c>
    </row>
    <row r="557" spans="3:4" ht="12" customHeight="1" x14ac:dyDescent="0.2">
      <c r="C557" s="76">
        <v>861</v>
      </c>
      <c r="D557" s="76" t="s">
        <v>462</v>
      </c>
    </row>
    <row r="558" spans="3:4" ht="12" customHeight="1" x14ac:dyDescent="0.2">
      <c r="C558" s="76">
        <v>453</v>
      </c>
      <c r="D558" s="76" t="s">
        <v>463</v>
      </c>
    </row>
    <row r="559" spans="3:4" ht="12" customHeight="1" x14ac:dyDescent="0.2">
      <c r="C559" s="76">
        <v>983</v>
      </c>
      <c r="D559" s="76" t="s">
        <v>464</v>
      </c>
    </row>
    <row r="560" spans="3:4" ht="12" customHeight="1" x14ac:dyDescent="0.2">
      <c r="C560" s="76">
        <v>984</v>
      </c>
      <c r="D560" s="76" t="s">
        <v>465</v>
      </c>
    </row>
    <row r="561" spans="3:4" ht="12" customHeight="1" x14ac:dyDescent="0.2">
      <c r="C561" s="76">
        <v>620</v>
      </c>
      <c r="D561" s="76" t="s">
        <v>466</v>
      </c>
    </row>
    <row r="562" spans="3:4" ht="12" customHeight="1" x14ac:dyDescent="0.2">
      <c r="C562" s="76">
        <v>622</v>
      </c>
      <c r="D562" s="76" t="s">
        <v>467</v>
      </c>
    </row>
    <row r="563" spans="3:4" ht="12" customHeight="1" x14ac:dyDescent="0.2">
      <c r="C563" s="76">
        <v>48</v>
      </c>
      <c r="D563" s="76" t="s">
        <v>468</v>
      </c>
    </row>
    <row r="564" spans="3:4" ht="12" customHeight="1" x14ac:dyDescent="0.2">
      <c r="C564" s="76">
        <v>96</v>
      </c>
      <c r="D564" s="76" t="s">
        <v>469</v>
      </c>
    </row>
    <row r="565" spans="3:4" ht="12" customHeight="1" x14ac:dyDescent="0.2">
      <c r="C565" s="76">
        <v>718</v>
      </c>
      <c r="D565" s="76" t="s">
        <v>470</v>
      </c>
    </row>
    <row r="566" spans="3:4" ht="12" customHeight="1" x14ac:dyDescent="0.2">
      <c r="C566" s="76">
        <v>986</v>
      </c>
      <c r="D566" s="76" t="s">
        <v>471</v>
      </c>
    </row>
    <row r="567" spans="3:4" ht="12" customHeight="1" x14ac:dyDescent="0.2">
      <c r="C567" s="76">
        <v>626</v>
      </c>
      <c r="D567" s="76" t="s">
        <v>472</v>
      </c>
    </row>
    <row r="568" spans="3:4" ht="12" customHeight="1" x14ac:dyDescent="0.2">
      <c r="C568" s="76">
        <v>285</v>
      </c>
      <c r="D568" s="76" t="s">
        <v>473</v>
      </c>
    </row>
    <row r="569" spans="3:4" ht="12" customHeight="1" x14ac:dyDescent="0.2">
      <c r="C569" s="76">
        <v>865</v>
      </c>
      <c r="D569" s="76" t="s">
        <v>474</v>
      </c>
    </row>
    <row r="570" spans="3:4" ht="12" customHeight="1" x14ac:dyDescent="0.2">
      <c r="C570" s="76">
        <v>866</v>
      </c>
      <c r="D570" s="76" t="s">
        <v>475</v>
      </c>
    </row>
    <row r="571" spans="3:4" ht="12" customHeight="1" x14ac:dyDescent="0.2">
      <c r="C571" s="76">
        <v>867</v>
      </c>
      <c r="D571" s="76" t="s">
        <v>476</v>
      </c>
    </row>
    <row r="572" spans="3:4" ht="12" customHeight="1" x14ac:dyDescent="0.2">
      <c r="C572" s="76">
        <v>627</v>
      </c>
      <c r="D572" s="76" t="s">
        <v>477</v>
      </c>
    </row>
    <row r="573" spans="3:4" ht="12" customHeight="1" x14ac:dyDescent="0.2">
      <c r="C573" s="76">
        <v>289</v>
      </c>
      <c r="D573" s="76" t="s">
        <v>478</v>
      </c>
    </row>
    <row r="574" spans="3:4" ht="12" customHeight="1" x14ac:dyDescent="0.2">
      <c r="C574" s="76">
        <v>629</v>
      </c>
      <c r="D574" s="76" t="s">
        <v>479</v>
      </c>
    </row>
    <row r="575" spans="3:4" ht="12" customHeight="1" x14ac:dyDescent="0.2">
      <c r="C575" s="76">
        <v>852</v>
      </c>
      <c r="D575" s="76" t="s">
        <v>480</v>
      </c>
    </row>
    <row r="576" spans="3:4" ht="12" customHeight="1" x14ac:dyDescent="0.2">
      <c r="C576" s="76">
        <v>988</v>
      </c>
      <c r="D576" s="76" t="s">
        <v>481</v>
      </c>
    </row>
    <row r="577" spans="3:4" ht="12" customHeight="1" x14ac:dyDescent="0.2">
      <c r="C577" s="76">
        <v>457</v>
      </c>
      <c r="D577" s="76" t="s">
        <v>482</v>
      </c>
    </row>
    <row r="578" spans="3:4" ht="12" customHeight="1" x14ac:dyDescent="0.2">
      <c r="C578" s="76">
        <v>870</v>
      </c>
      <c r="D578" s="76" t="s">
        <v>483</v>
      </c>
    </row>
    <row r="579" spans="3:4" ht="12" customHeight="1" x14ac:dyDescent="0.2">
      <c r="C579" s="76">
        <v>668</v>
      </c>
      <c r="D579" s="76" t="s">
        <v>484</v>
      </c>
    </row>
    <row r="580" spans="3:4" ht="12" customHeight="1" x14ac:dyDescent="0.2">
      <c r="C580" s="76">
        <v>1701</v>
      </c>
      <c r="D580" s="76" t="s">
        <v>485</v>
      </c>
    </row>
    <row r="581" spans="3:4" ht="12" customHeight="1" x14ac:dyDescent="0.2">
      <c r="C581" s="76">
        <v>293</v>
      </c>
      <c r="D581" s="76" t="s">
        <v>486</v>
      </c>
    </row>
    <row r="582" spans="3:4" ht="12" customHeight="1" x14ac:dyDescent="0.2">
      <c r="C582" s="76">
        <v>1783</v>
      </c>
      <c r="D582" s="76" t="s">
        <v>487</v>
      </c>
    </row>
    <row r="583" spans="3:4" ht="12" customHeight="1" x14ac:dyDescent="0.2">
      <c r="C583" s="76">
        <v>98</v>
      </c>
      <c r="D583" s="76" t="s">
        <v>488</v>
      </c>
    </row>
    <row r="584" spans="3:4" ht="12" customHeight="1" x14ac:dyDescent="0.2">
      <c r="C584" s="76">
        <v>614</v>
      </c>
      <c r="D584" s="76" t="s">
        <v>489</v>
      </c>
    </row>
    <row r="585" spans="3:4" ht="12" customHeight="1" x14ac:dyDescent="0.2">
      <c r="C585" s="76">
        <v>189</v>
      </c>
      <c r="D585" s="76" t="s">
        <v>490</v>
      </c>
    </row>
    <row r="586" spans="3:4" ht="12" customHeight="1" x14ac:dyDescent="0.2">
      <c r="C586" s="76">
        <v>296</v>
      </c>
      <c r="D586" s="76" t="s">
        <v>491</v>
      </c>
    </row>
    <row r="587" spans="3:4" ht="12" customHeight="1" x14ac:dyDescent="0.2">
      <c r="C587" s="76">
        <v>1696</v>
      </c>
      <c r="D587" s="76" t="s">
        <v>492</v>
      </c>
    </row>
    <row r="588" spans="3:4" ht="12" customHeight="1" x14ac:dyDescent="0.2">
      <c r="C588" s="76">
        <v>352</v>
      </c>
      <c r="D588" s="76" t="s">
        <v>493</v>
      </c>
    </row>
    <row r="589" spans="3:4" ht="12" customHeight="1" x14ac:dyDescent="0.2">
      <c r="C589" s="76">
        <v>53</v>
      </c>
      <c r="D589" s="76" t="s">
        <v>494</v>
      </c>
    </row>
    <row r="590" spans="3:4" ht="12" customHeight="1" x14ac:dyDescent="0.2">
      <c r="C590" s="76">
        <v>294</v>
      </c>
      <c r="D590" s="76" t="s">
        <v>495</v>
      </c>
    </row>
    <row r="591" spans="3:4" ht="12" customHeight="1" x14ac:dyDescent="0.2">
      <c r="C591" s="76">
        <v>873</v>
      </c>
      <c r="D591" s="76" t="s">
        <v>496</v>
      </c>
    </row>
    <row r="592" spans="3:4" ht="12" customHeight="1" x14ac:dyDescent="0.2">
      <c r="C592" s="76">
        <v>632</v>
      </c>
      <c r="D592" s="76" t="s">
        <v>497</v>
      </c>
    </row>
    <row r="593" spans="3:4" ht="12" customHeight="1" x14ac:dyDescent="0.2">
      <c r="C593" s="76">
        <v>880</v>
      </c>
      <c r="D593" s="76" t="s">
        <v>498</v>
      </c>
    </row>
    <row r="594" spans="3:4" ht="12" customHeight="1" x14ac:dyDescent="0.2">
      <c r="C594" s="76">
        <v>351</v>
      </c>
      <c r="D594" s="76" t="s">
        <v>499</v>
      </c>
    </row>
    <row r="595" spans="3:4" ht="12" customHeight="1" x14ac:dyDescent="0.2">
      <c r="C595" s="76">
        <v>874</v>
      </c>
      <c r="D595" s="76" t="s">
        <v>500</v>
      </c>
    </row>
    <row r="596" spans="3:4" ht="12" customHeight="1" x14ac:dyDescent="0.2">
      <c r="C596" s="76">
        <v>479</v>
      </c>
      <c r="D596" s="76" t="s">
        <v>501</v>
      </c>
    </row>
    <row r="597" spans="3:4" ht="12" customHeight="1" x14ac:dyDescent="0.2">
      <c r="C597" s="76">
        <v>297</v>
      </c>
      <c r="D597" s="76" t="s">
        <v>502</v>
      </c>
    </row>
    <row r="598" spans="3:4" ht="12" customHeight="1" x14ac:dyDescent="0.2">
      <c r="C598" s="76">
        <v>473</v>
      </c>
      <c r="D598" s="76" t="s">
        <v>503</v>
      </c>
    </row>
    <row r="599" spans="3:4" ht="12" customHeight="1" x14ac:dyDescent="0.2">
      <c r="C599" s="76">
        <v>707</v>
      </c>
      <c r="D599" s="76" t="s">
        <v>504</v>
      </c>
    </row>
    <row r="600" spans="3:4" ht="12" customHeight="1" x14ac:dyDescent="0.2">
      <c r="C600" s="76">
        <v>50</v>
      </c>
      <c r="D600" s="76" t="s">
        <v>506</v>
      </c>
    </row>
    <row r="601" spans="3:4" ht="12" customHeight="1" x14ac:dyDescent="0.2">
      <c r="C601" s="76">
        <v>355</v>
      </c>
      <c r="D601" s="76" t="s">
        <v>507</v>
      </c>
    </row>
    <row r="602" spans="3:4" ht="12" customHeight="1" x14ac:dyDescent="0.2">
      <c r="C602" s="76">
        <v>299</v>
      </c>
      <c r="D602" s="76" t="s">
        <v>508</v>
      </c>
    </row>
    <row r="603" spans="3:4" ht="12" customHeight="1" x14ac:dyDescent="0.2">
      <c r="C603" s="76">
        <v>637</v>
      </c>
      <c r="D603" s="76" t="s">
        <v>509</v>
      </c>
    </row>
    <row r="604" spans="3:4" ht="12" customHeight="1" x14ac:dyDescent="0.2">
      <c r="C604" s="76">
        <v>638</v>
      </c>
      <c r="D604" s="76" t="s">
        <v>510</v>
      </c>
    </row>
    <row r="605" spans="3:4" ht="12" customHeight="1" x14ac:dyDescent="0.2">
      <c r="C605" s="76">
        <v>56</v>
      </c>
      <c r="D605" s="76" t="s">
        <v>511</v>
      </c>
    </row>
    <row r="606" spans="3:4" ht="12" customHeight="1" x14ac:dyDescent="0.2">
      <c r="C606" s="76">
        <v>1892</v>
      </c>
      <c r="D606" s="76" t="s">
        <v>512</v>
      </c>
    </row>
    <row r="607" spans="3:4" ht="12" customHeight="1" x14ac:dyDescent="0.2">
      <c r="C607" s="76">
        <v>879</v>
      </c>
      <c r="D607" s="76" t="s">
        <v>513</v>
      </c>
    </row>
    <row r="608" spans="3:4" ht="12" customHeight="1" x14ac:dyDescent="0.2">
      <c r="C608" s="76">
        <v>301</v>
      </c>
      <c r="D608" s="76" t="s">
        <v>514</v>
      </c>
    </row>
    <row r="609" spans="3:4" ht="12" customHeight="1" x14ac:dyDescent="0.2">
      <c r="C609" s="76">
        <v>1896</v>
      </c>
      <c r="D609" s="76" t="s">
        <v>515</v>
      </c>
    </row>
    <row r="610" spans="3:4" ht="12" customHeight="1" x14ac:dyDescent="0.2">
      <c r="C610" s="76">
        <v>642</v>
      </c>
      <c r="D610" s="76" t="s">
        <v>516</v>
      </c>
    </row>
    <row r="611" spans="3:4" ht="12" customHeight="1" x14ac:dyDescent="0.2">
      <c r="C611" s="76">
        <v>193</v>
      </c>
      <c r="D611" s="76" t="s">
        <v>517</v>
      </c>
    </row>
    <row r="612" spans="3:4" ht="12" customHeight="1" x14ac:dyDescent="0.2">
      <c r="C612" s="69">
        <v>9999</v>
      </c>
      <c r="D612" s="69" t="s">
        <v>518</v>
      </c>
    </row>
    <row r="613" spans="3:4" ht="12" customHeight="1" x14ac:dyDescent="0.2">
      <c r="C613" s="73"/>
      <c r="D613" s="73"/>
    </row>
    <row r="614" spans="3:4" ht="12" customHeight="1" x14ac:dyDescent="0.2">
      <c r="C614" s="73"/>
      <c r="D614" s="73"/>
    </row>
    <row r="615" spans="3:4" ht="12" customHeight="1" x14ac:dyDescent="0.2">
      <c r="C615" s="73"/>
      <c r="D615" s="73"/>
    </row>
    <row r="616" spans="3:4" ht="12" customHeight="1" x14ac:dyDescent="0.2">
      <c r="C616" s="73"/>
      <c r="D616" s="73"/>
    </row>
  </sheetData>
  <sheetProtection algorithmName="SHA-512" hashValue="IXI40sE5fHDOoocH19sGv6n9h+3gLNeCzJD7acE2RulTt/soe38ucNuu13MGjcS148GBz+vJEUyaww0Lv/9iPg==" saltValue="hokCn6ARcSqbr42Sxk8PAw==" spinCount="100000" sheet="1" objects="1" scenarios="1"/>
  <phoneticPr fontId="0" type="noConversion"/>
  <dataValidations count="1">
    <dataValidation type="list" allowBlank="1" showInputMessage="1" showErrorMessage="1" sqref="D17:D25">
      <formula1>$D$221:$D$611</formula1>
    </dataValidation>
  </dataValidations>
  <printOptions headings="1"/>
  <pageMargins left="0.74803149606299213" right="0.74803149606299213" top="0.98425196850393704" bottom="0.98425196850393704" header="0.51181102362204722" footer="0.51181102362204722"/>
  <pageSetup paperSize="9" scale="52" orientation="portrait" r:id="rId1"/>
  <headerFooter alignWithMargins="0">
    <oddHeader>&amp;L&amp;"Arial,Vet"&amp;F&amp;R&amp;"Arial,Vet"&amp;A</oddHeader>
    <oddFooter>&amp;L&amp;"Arial,Vet"poraad&amp;R&amp;"Arial,Vet"&amp;P</oddFooter>
  </headerFooter>
  <rowBreaks count="1" manualBreakCount="1">
    <brk id="103" min="1" max="1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5"/>
  <sheetViews>
    <sheetView zoomScale="90" zoomScaleNormal="90" workbookViewId="0">
      <selection activeCell="B2" sqref="B2"/>
    </sheetView>
  </sheetViews>
  <sheetFormatPr defaultRowHeight="12" x14ac:dyDescent="0.2"/>
  <cols>
    <col min="1" max="1" width="3.85546875" style="23" customWidth="1"/>
    <col min="2" max="2" width="121.28515625" style="23" customWidth="1"/>
    <col min="3" max="16384" width="9.140625" style="23"/>
  </cols>
  <sheetData>
    <row r="2" spans="2:2" x14ac:dyDescent="0.2">
      <c r="B2" s="24" t="s">
        <v>84</v>
      </c>
    </row>
    <row r="3" spans="2:2" x14ac:dyDescent="0.2">
      <c r="B3" s="25" t="s">
        <v>57</v>
      </c>
    </row>
    <row r="4" spans="2:2" x14ac:dyDescent="0.2">
      <c r="B4" s="23" t="s">
        <v>40</v>
      </c>
    </row>
    <row r="5" spans="2:2" x14ac:dyDescent="0.2">
      <c r="B5" s="23" t="s">
        <v>41</v>
      </c>
    </row>
    <row r="6" spans="2:2" x14ac:dyDescent="0.2">
      <c r="B6" s="23" t="s">
        <v>42</v>
      </c>
    </row>
    <row r="7" spans="2:2" x14ac:dyDescent="0.2">
      <c r="B7" s="23" t="s">
        <v>43</v>
      </c>
    </row>
    <row r="8" spans="2:2" x14ac:dyDescent="0.2">
      <c r="B8" s="23" t="s">
        <v>44</v>
      </c>
    </row>
    <row r="9" spans="2:2" x14ac:dyDescent="0.2">
      <c r="B9" s="23" t="s">
        <v>45</v>
      </c>
    </row>
    <row r="10" spans="2:2" x14ac:dyDescent="0.2">
      <c r="B10" s="23" t="s">
        <v>34</v>
      </c>
    </row>
    <row r="11" spans="2:2" x14ac:dyDescent="0.2">
      <c r="B11" s="23" t="s">
        <v>33</v>
      </c>
    </row>
    <row r="12" spans="2:2" x14ac:dyDescent="0.2">
      <c r="B12" s="24" t="s">
        <v>58</v>
      </c>
    </row>
    <row r="13" spans="2:2" x14ac:dyDescent="0.2">
      <c r="B13" s="23" t="s">
        <v>46</v>
      </c>
    </row>
    <row r="14" spans="2:2" x14ac:dyDescent="0.2">
      <c r="B14" s="23" t="s">
        <v>47</v>
      </c>
    </row>
    <row r="15" spans="2:2" x14ac:dyDescent="0.2">
      <c r="B15" s="23" t="s">
        <v>48</v>
      </c>
    </row>
    <row r="16" spans="2:2" x14ac:dyDescent="0.2">
      <c r="B16" s="23" t="s">
        <v>49</v>
      </c>
    </row>
    <row r="17" spans="2:2" x14ac:dyDescent="0.2">
      <c r="B17" s="23" t="s">
        <v>50</v>
      </c>
    </row>
    <row r="18" spans="2:2" x14ac:dyDescent="0.2">
      <c r="B18" s="23" t="s">
        <v>51</v>
      </c>
    </row>
    <row r="19" spans="2:2" x14ac:dyDescent="0.2">
      <c r="B19" s="23" t="s">
        <v>52</v>
      </c>
    </row>
    <row r="20" spans="2:2" x14ac:dyDescent="0.2">
      <c r="B20" s="23" t="s">
        <v>53</v>
      </c>
    </row>
    <row r="21" spans="2:2" x14ac:dyDescent="0.2">
      <c r="B21" s="23" t="s">
        <v>54</v>
      </c>
    </row>
    <row r="22" spans="2:2" x14ac:dyDescent="0.2">
      <c r="B22" s="23" t="s">
        <v>55</v>
      </c>
    </row>
    <row r="23" spans="2:2" x14ac:dyDescent="0.2">
      <c r="B23" s="23" t="s">
        <v>56</v>
      </c>
    </row>
    <row r="24" spans="2:2" x14ac:dyDescent="0.2">
      <c r="B24" s="24" t="s">
        <v>59</v>
      </c>
    </row>
    <row r="25" spans="2:2" x14ac:dyDescent="0.2">
      <c r="B25" s="23" t="s">
        <v>60</v>
      </c>
    </row>
    <row r="26" spans="2:2" x14ac:dyDescent="0.2">
      <c r="B26" s="26" t="s">
        <v>61</v>
      </c>
    </row>
    <row r="27" spans="2:2" x14ac:dyDescent="0.2">
      <c r="B27" s="23" t="s">
        <v>62</v>
      </c>
    </row>
    <row r="28" spans="2:2" x14ac:dyDescent="0.2">
      <c r="B28" s="26" t="s">
        <v>63</v>
      </c>
    </row>
    <row r="29" spans="2:2" x14ac:dyDescent="0.2">
      <c r="B29" s="23" t="s">
        <v>64</v>
      </c>
    </row>
    <row r="30" spans="2:2" x14ac:dyDescent="0.2">
      <c r="B30" s="26" t="s">
        <v>65</v>
      </c>
    </row>
    <row r="31" spans="2:2" x14ac:dyDescent="0.2">
      <c r="B31" s="23" t="s">
        <v>66</v>
      </c>
    </row>
    <row r="32" spans="2:2" x14ac:dyDescent="0.2">
      <c r="B32" s="27" t="s">
        <v>85</v>
      </c>
    </row>
    <row r="33" spans="2:2" x14ac:dyDescent="0.2">
      <c r="B33" s="27" t="s">
        <v>37</v>
      </c>
    </row>
    <row r="34" spans="2:2" x14ac:dyDescent="0.2">
      <c r="B34" s="23" t="s">
        <v>38</v>
      </c>
    </row>
    <row r="35" spans="2:2" x14ac:dyDescent="0.2">
      <c r="B35" s="27" t="s">
        <v>35</v>
      </c>
    </row>
    <row r="36" spans="2:2" x14ac:dyDescent="0.2">
      <c r="B36" s="23" t="s">
        <v>36</v>
      </c>
    </row>
    <row r="37" spans="2:2" x14ac:dyDescent="0.2">
      <c r="B37" s="24" t="s">
        <v>67</v>
      </c>
    </row>
    <row r="38" spans="2:2" x14ac:dyDescent="0.2">
      <c r="B38" s="23" t="s">
        <v>68</v>
      </c>
    </row>
    <row r="39" spans="2:2" x14ac:dyDescent="0.2">
      <c r="B39" s="23" t="s">
        <v>69</v>
      </c>
    </row>
    <row r="40" spans="2:2" x14ac:dyDescent="0.2">
      <c r="B40" s="23" t="s">
        <v>70</v>
      </c>
    </row>
    <row r="41" spans="2:2" x14ac:dyDescent="0.2">
      <c r="B41" s="24" t="s">
        <v>71</v>
      </c>
    </row>
    <row r="42" spans="2:2" x14ac:dyDescent="0.2">
      <c r="B42" s="23" t="s">
        <v>72</v>
      </c>
    </row>
    <row r="43" spans="2:2" x14ac:dyDescent="0.2">
      <c r="B43" s="23" t="s">
        <v>73</v>
      </c>
    </row>
    <row r="44" spans="2:2" x14ac:dyDescent="0.2">
      <c r="B44" s="24" t="s">
        <v>74</v>
      </c>
    </row>
    <row r="45" spans="2:2" x14ac:dyDescent="0.2">
      <c r="B45" s="23" t="s">
        <v>75</v>
      </c>
    </row>
    <row r="46" spans="2:2" x14ac:dyDescent="0.2">
      <c r="B46" s="23" t="s">
        <v>76</v>
      </c>
    </row>
    <row r="47" spans="2:2" x14ac:dyDescent="0.2">
      <c r="B47" s="23" t="s">
        <v>77</v>
      </c>
    </row>
    <row r="48" spans="2:2" x14ac:dyDescent="0.2">
      <c r="B48" s="23" t="s">
        <v>0</v>
      </c>
    </row>
    <row r="49" spans="2:2" x14ac:dyDescent="0.2">
      <c r="B49" s="23" t="s">
        <v>1</v>
      </c>
    </row>
    <row r="50" spans="2:2" x14ac:dyDescent="0.2">
      <c r="B50" s="23" t="s">
        <v>2</v>
      </c>
    </row>
    <row r="51" spans="2:2" x14ac:dyDescent="0.2">
      <c r="B51" s="23" t="s">
        <v>3</v>
      </c>
    </row>
    <row r="52" spans="2:2" x14ac:dyDescent="0.2">
      <c r="B52" s="24" t="s">
        <v>4</v>
      </c>
    </row>
    <row r="53" spans="2:2" x14ac:dyDescent="0.2">
      <c r="B53" s="23" t="s">
        <v>5</v>
      </c>
    </row>
    <row r="54" spans="2:2" x14ac:dyDescent="0.2">
      <c r="B54" s="23" t="s">
        <v>6</v>
      </c>
    </row>
    <row r="56" spans="2:2" x14ac:dyDescent="0.2">
      <c r="B56" s="24" t="s">
        <v>112</v>
      </c>
    </row>
    <row r="57" spans="2:2" x14ac:dyDescent="0.2">
      <c r="B57" s="23" t="s">
        <v>114</v>
      </c>
    </row>
    <row r="58" spans="2:2" x14ac:dyDescent="0.2">
      <c r="B58" s="35" t="s">
        <v>115</v>
      </c>
    </row>
    <row r="59" spans="2:2" x14ac:dyDescent="0.2">
      <c r="B59" s="35" t="s">
        <v>116</v>
      </c>
    </row>
    <row r="60" spans="2:2" x14ac:dyDescent="0.2">
      <c r="B60" s="35" t="s">
        <v>117</v>
      </c>
    </row>
    <row r="61" spans="2:2" x14ac:dyDescent="0.2">
      <c r="B61" s="35" t="s">
        <v>118</v>
      </c>
    </row>
    <row r="62" spans="2:2" x14ac:dyDescent="0.2">
      <c r="B62" s="23" t="s">
        <v>119</v>
      </c>
    </row>
    <row r="63" spans="2:2" x14ac:dyDescent="0.2">
      <c r="B63" s="23" t="s">
        <v>120</v>
      </c>
    </row>
    <row r="64" spans="2:2" x14ac:dyDescent="0.2">
      <c r="B64" s="23" t="s">
        <v>121</v>
      </c>
    </row>
    <row r="65" spans="2:2" x14ac:dyDescent="0.2">
      <c r="B65" s="35" t="s">
        <v>122</v>
      </c>
    </row>
    <row r="66" spans="2:2" x14ac:dyDescent="0.2">
      <c r="B66" s="23" t="s">
        <v>123</v>
      </c>
    </row>
    <row r="67" spans="2:2" x14ac:dyDescent="0.2">
      <c r="B67" s="23" t="s">
        <v>113</v>
      </c>
    </row>
    <row r="68" spans="2:2" x14ac:dyDescent="0.2">
      <c r="B68" s="23" t="s">
        <v>124</v>
      </c>
    </row>
    <row r="69" spans="2:2" x14ac:dyDescent="0.2">
      <c r="B69" s="23" t="s">
        <v>125</v>
      </c>
    </row>
    <row r="70" spans="2:2" x14ac:dyDescent="0.2">
      <c r="B70" s="23" t="s">
        <v>126</v>
      </c>
    </row>
    <row r="71" spans="2:2" x14ac:dyDescent="0.2">
      <c r="B71" s="23" t="s">
        <v>127</v>
      </c>
    </row>
    <row r="72" spans="2:2" x14ac:dyDescent="0.2">
      <c r="B72" s="23" t="s">
        <v>128</v>
      </c>
    </row>
    <row r="73" spans="2:2" x14ac:dyDescent="0.2">
      <c r="B73" s="23" t="s">
        <v>129</v>
      </c>
    </row>
    <row r="74" spans="2:2" x14ac:dyDescent="0.2">
      <c r="B74" s="23" t="s">
        <v>130</v>
      </c>
    </row>
    <row r="76" spans="2:2" x14ac:dyDescent="0.2">
      <c r="B76" s="24" t="s">
        <v>86</v>
      </c>
    </row>
    <row r="77" spans="2:2" x14ac:dyDescent="0.2">
      <c r="B77" s="24" t="s">
        <v>7</v>
      </c>
    </row>
    <row r="78" spans="2:2" x14ac:dyDescent="0.2">
      <c r="B78" s="23" t="s">
        <v>8</v>
      </c>
    </row>
    <row r="79" spans="2:2" x14ac:dyDescent="0.2">
      <c r="B79" s="23" t="s">
        <v>9</v>
      </c>
    </row>
    <row r="80" spans="2:2" x14ac:dyDescent="0.2">
      <c r="B80" s="26" t="s">
        <v>87</v>
      </c>
    </row>
    <row r="81" spans="2:2" x14ac:dyDescent="0.2">
      <c r="B81" s="26" t="s">
        <v>10</v>
      </c>
    </row>
    <row r="82" spans="2:2" x14ac:dyDescent="0.2">
      <c r="B82" s="23" t="s">
        <v>11</v>
      </c>
    </row>
    <row r="83" spans="2:2" x14ac:dyDescent="0.2">
      <c r="B83" s="26" t="s">
        <v>12</v>
      </c>
    </row>
    <row r="84" spans="2:2" x14ac:dyDescent="0.2">
      <c r="B84" s="23" t="s">
        <v>11</v>
      </c>
    </row>
    <row r="85" spans="2:2" x14ac:dyDescent="0.2">
      <c r="B85" s="26" t="s">
        <v>22</v>
      </c>
    </row>
    <row r="86" spans="2:2" x14ac:dyDescent="0.2">
      <c r="B86" s="26" t="s">
        <v>23</v>
      </c>
    </row>
    <row r="87" spans="2:2" x14ac:dyDescent="0.2">
      <c r="B87" s="26" t="s">
        <v>13</v>
      </c>
    </row>
    <row r="88" spans="2:2" x14ac:dyDescent="0.2">
      <c r="B88" s="23" t="s">
        <v>14</v>
      </c>
    </row>
    <row r="89" spans="2:2" x14ac:dyDescent="0.2">
      <c r="B89" s="24" t="s">
        <v>15</v>
      </c>
    </row>
    <row r="90" spans="2:2" x14ac:dyDescent="0.2">
      <c r="B90" s="23" t="s">
        <v>16</v>
      </c>
    </row>
    <row r="91" spans="2:2" x14ac:dyDescent="0.2">
      <c r="B91" s="24" t="s">
        <v>17</v>
      </c>
    </row>
    <row r="92" spans="2:2" x14ac:dyDescent="0.2">
      <c r="B92" s="23" t="s">
        <v>18</v>
      </c>
    </row>
    <row r="93" spans="2:2" x14ac:dyDescent="0.2">
      <c r="B93" s="23" t="s">
        <v>19</v>
      </c>
    </row>
    <row r="94" spans="2:2" x14ac:dyDescent="0.2">
      <c r="B94" s="23" t="s">
        <v>20</v>
      </c>
    </row>
    <row r="95" spans="2:2" x14ac:dyDescent="0.2">
      <c r="B95" s="23" t="s">
        <v>21</v>
      </c>
    </row>
    <row r="96" spans="2:2" x14ac:dyDescent="0.2">
      <c r="B96" s="24" t="s">
        <v>24</v>
      </c>
    </row>
    <row r="97" spans="2:2" x14ac:dyDescent="0.2">
      <c r="B97" s="23" t="s">
        <v>25</v>
      </c>
    </row>
    <row r="98" spans="2:2" x14ac:dyDescent="0.2">
      <c r="B98" s="26" t="s">
        <v>26</v>
      </c>
    </row>
    <row r="99" spans="2:2" x14ac:dyDescent="0.2">
      <c r="B99" s="23" t="s">
        <v>27</v>
      </c>
    </row>
    <row r="100" spans="2:2" x14ac:dyDescent="0.2">
      <c r="B100" s="23" t="s">
        <v>28</v>
      </c>
    </row>
    <row r="101" spans="2:2" x14ac:dyDescent="0.2">
      <c r="B101" s="26" t="s">
        <v>29</v>
      </c>
    </row>
    <row r="102" spans="2:2" x14ac:dyDescent="0.2">
      <c r="B102" s="23" t="s">
        <v>30</v>
      </c>
    </row>
    <row r="103" spans="2:2" x14ac:dyDescent="0.2">
      <c r="B103" s="26" t="s">
        <v>31</v>
      </c>
    </row>
    <row r="104" spans="2:2" x14ac:dyDescent="0.2">
      <c r="B104" s="23" t="s">
        <v>32</v>
      </c>
    </row>
    <row r="105" spans="2:2" ht="15" customHeight="1" x14ac:dyDescent="0.2"/>
  </sheetData>
  <sheetProtection password="DBC7" sheet="1" objects="1" scenarios="1"/>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oddHeader>&amp;L&amp;"Arial,Vet"&amp;F&amp;R&amp;"Arial,Vet"&amp;A</oddHeader>
    <oddFooter>&amp;L&amp;"Arial,Vet"poraad&amp;R&amp;"Arial,Vet"&amp;P</oddFooter>
  </headerFooter>
  <rowBreaks count="1" manualBreakCount="1">
    <brk id="55" min="1"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95"/>
  <sheetViews>
    <sheetView zoomScaleNormal="100" workbookViewId="0"/>
  </sheetViews>
  <sheetFormatPr defaultRowHeight="12.75" x14ac:dyDescent="0.2"/>
  <cols>
    <col min="1" max="1" width="5.5703125" style="69" customWidth="1"/>
    <col min="2" max="2" width="23" style="69" customWidth="1"/>
    <col min="3" max="3" width="14" customWidth="1"/>
    <col min="4" max="4" width="18.5703125" customWidth="1"/>
  </cols>
  <sheetData>
    <row r="1" spans="1:4" x14ac:dyDescent="0.2">
      <c r="A1" s="68">
        <v>1</v>
      </c>
      <c r="B1" s="68">
        <v>2</v>
      </c>
      <c r="C1">
        <v>3</v>
      </c>
      <c r="D1">
        <v>4</v>
      </c>
    </row>
    <row r="2" spans="1:4" x14ac:dyDescent="0.2">
      <c r="A2" s="68"/>
      <c r="B2" s="70" t="s">
        <v>519</v>
      </c>
      <c r="C2" t="s">
        <v>520</v>
      </c>
      <c r="D2" t="s">
        <v>521</v>
      </c>
    </row>
    <row r="3" spans="1:4" x14ac:dyDescent="0.2">
      <c r="A3" s="68" t="s">
        <v>132</v>
      </c>
      <c r="B3" s="68" t="s">
        <v>133</v>
      </c>
      <c r="D3" t="s">
        <v>583</v>
      </c>
    </row>
    <row r="4" spans="1:4" x14ac:dyDescent="0.2">
      <c r="A4" s="68"/>
      <c r="B4" s="68"/>
    </row>
    <row r="5" spans="1:4" x14ac:dyDescent="0.2">
      <c r="A5" s="76">
        <v>1680</v>
      </c>
      <c r="B5" s="76" t="s">
        <v>134</v>
      </c>
      <c r="C5" s="77">
        <v>200</v>
      </c>
      <c r="D5" s="77">
        <v>25</v>
      </c>
    </row>
    <row r="6" spans="1:4" x14ac:dyDescent="0.2">
      <c r="A6" s="76">
        <v>738</v>
      </c>
      <c r="B6" s="76" t="s">
        <v>135</v>
      </c>
      <c r="C6" s="77">
        <v>200</v>
      </c>
      <c r="D6" s="77" t="s">
        <v>522</v>
      </c>
    </row>
    <row r="7" spans="1:4" x14ac:dyDescent="0.2">
      <c r="A7" s="76">
        <v>358</v>
      </c>
      <c r="B7" s="76" t="s">
        <v>136</v>
      </c>
      <c r="C7" s="77">
        <v>278</v>
      </c>
      <c r="D7" s="77">
        <v>167</v>
      </c>
    </row>
    <row r="8" spans="1:4" x14ac:dyDescent="0.2">
      <c r="A8" s="76">
        <v>197</v>
      </c>
      <c r="B8" s="76" t="s">
        <v>137</v>
      </c>
      <c r="C8" s="77">
        <v>200</v>
      </c>
      <c r="D8" s="77">
        <v>71</v>
      </c>
    </row>
    <row r="9" spans="1:4" x14ac:dyDescent="0.2">
      <c r="A9" s="76">
        <v>59</v>
      </c>
      <c r="B9" s="76" t="s">
        <v>138</v>
      </c>
      <c r="C9" s="77">
        <v>200</v>
      </c>
      <c r="D9" s="77">
        <v>75</v>
      </c>
    </row>
    <row r="10" spans="1:4" x14ac:dyDescent="0.2">
      <c r="A10" s="76">
        <v>482</v>
      </c>
      <c r="B10" s="76" t="s">
        <v>139</v>
      </c>
      <c r="C10" s="77">
        <v>293</v>
      </c>
      <c r="D10" s="77">
        <v>176</v>
      </c>
    </row>
    <row r="11" spans="1:4" x14ac:dyDescent="0.2">
      <c r="A11" s="76">
        <v>613</v>
      </c>
      <c r="B11" s="76" t="s">
        <v>140</v>
      </c>
      <c r="C11" s="77">
        <v>255</v>
      </c>
      <c r="D11" s="77">
        <v>153</v>
      </c>
    </row>
    <row r="12" spans="1:4" x14ac:dyDescent="0.2">
      <c r="A12" s="76">
        <v>361</v>
      </c>
      <c r="B12" s="76" t="s">
        <v>141</v>
      </c>
      <c r="C12" s="77">
        <v>223</v>
      </c>
      <c r="D12" s="77" t="s">
        <v>522</v>
      </c>
    </row>
    <row r="13" spans="1:4" x14ac:dyDescent="0.2">
      <c r="A13" s="76">
        <v>141</v>
      </c>
      <c r="B13" s="76" t="s">
        <v>142</v>
      </c>
      <c r="C13" s="77">
        <v>238</v>
      </c>
      <c r="D13" s="77" t="s">
        <v>522</v>
      </c>
    </row>
    <row r="14" spans="1:4" x14ac:dyDescent="0.2">
      <c r="A14" s="76">
        <v>34</v>
      </c>
      <c r="B14" s="76" t="s">
        <v>143</v>
      </c>
      <c r="C14" s="77">
        <v>275</v>
      </c>
      <c r="D14" s="77">
        <v>165</v>
      </c>
    </row>
    <row r="15" spans="1:4" x14ac:dyDescent="0.2">
      <c r="A15" s="76">
        <v>484</v>
      </c>
      <c r="B15" s="76" t="s">
        <v>144</v>
      </c>
      <c r="C15" s="77">
        <v>218</v>
      </c>
      <c r="D15" s="77">
        <v>131</v>
      </c>
    </row>
    <row r="16" spans="1:4" x14ac:dyDescent="0.2">
      <c r="A16" s="76">
        <v>1723</v>
      </c>
      <c r="B16" s="76" t="s">
        <v>145</v>
      </c>
      <c r="C16" s="77">
        <v>200</v>
      </c>
      <c r="D16" s="77">
        <v>30</v>
      </c>
    </row>
    <row r="17" spans="1:4" x14ac:dyDescent="0.2">
      <c r="A17" s="76">
        <v>60</v>
      </c>
      <c r="B17" s="76" t="s">
        <v>146</v>
      </c>
      <c r="C17" s="77">
        <v>200</v>
      </c>
      <c r="D17" s="77">
        <v>23</v>
      </c>
    </row>
    <row r="18" spans="1:4" x14ac:dyDescent="0.2">
      <c r="A18" s="76">
        <v>307</v>
      </c>
      <c r="B18" s="76" t="s">
        <v>147</v>
      </c>
      <c r="C18" s="77">
        <v>305</v>
      </c>
      <c r="D18" s="77">
        <v>183</v>
      </c>
    </row>
    <row r="19" spans="1:4" x14ac:dyDescent="0.2">
      <c r="A19" s="76">
        <v>362</v>
      </c>
      <c r="B19" s="76" t="s">
        <v>148</v>
      </c>
      <c r="C19" s="77">
        <v>290</v>
      </c>
      <c r="D19" s="77">
        <v>174</v>
      </c>
    </row>
    <row r="20" spans="1:4" x14ac:dyDescent="0.2">
      <c r="A20" s="76">
        <v>363</v>
      </c>
      <c r="B20" s="76" t="s">
        <v>149</v>
      </c>
      <c r="C20" s="77">
        <v>325</v>
      </c>
      <c r="D20" s="77">
        <v>195</v>
      </c>
    </row>
    <row r="21" spans="1:4" x14ac:dyDescent="0.2">
      <c r="A21" s="76">
        <v>200</v>
      </c>
      <c r="B21" s="76" t="s">
        <v>150</v>
      </c>
      <c r="C21" s="77">
        <v>200</v>
      </c>
      <c r="D21" s="77">
        <v>94</v>
      </c>
    </row>
    <row r="22" spans="1:4" x14ac:dyDescent="0.2">
      <c r="A22" s="76">
        <v>3</v>
      </c>
      <c r="B22" s="76" t="s">
        <v>151</v>
      </c>
      <c r="C22" s="77">
        <v>200</v>
      </c>
      <c r="D22" s="77">
        <v>95</v>
      </c>
    </row>
    <row r="23" spans="1:4" x14ac:dyDescent="0.2">
      <c r="A23" s="76">
        <v>202</v>
      </c>
      <c r="B23" s="76" t="s">
        <v>152</v>
      </c>
      <c r="C23" s="77">
        <v>263</v>
      </c>
      <c r="D23" s="77">
        <v>158</v>
      </c>
    </row>
    <row r="24" spans="1:4" x14ac:dyDescent="0.2">
      <c r="A24" s="76">
        <v>106</v>
      </c>
      <c r="B24" s="76" t="s">
        <v>153</v>
      </c>
      <c r="C24" s="77">
        <v>217</v>
      </c>
      <c r="D24" s="77">
        <v>130</v>
      </c>
    </row>
    <row r="25" spans="1:4" x14ac:dyDescent="0.2">
      <c r="A25" s="76">
        <v>743</v>
      </c>
      <c r="B25" s="76" t="s">
        <v>154</v>
      </c>
      <c r="C25" s="77">
        <v>200</v>
      </c>
      <c r="D25" s="77">
        <v>60</v>
      </c>
    </row>
    <row r="26" spans="1:4" x14ac:dyDescent="0.2">
      <c r="A26" s="76">
        <v>744</v>
      </c>
      <c r="B26" s="76" t="s">
        <v>155</v>
      </c>
      <c r="C26" s="77">
        <v>200</v>
      </c>
      <c r="D26" s="77">
        <v>23</v>
      </c>
    </row>
    <row r="27" spans="1:4" x14ac:dyDescent="0.2">
      <c r="A27" s="76">
        <v>308</v>
      </c>
      <c r="B27" s="76" t="s">
        <v>156</v>
      </c>
      <c r="C27" s="77">
        <v>202</v>
      </c>
      <c r="D27" s="77">
        <v>121</v>
      </c>
    </row>
    <row r="28" spans="1:4" x14ac:dyDescent="0.2">
      <c r="A28" s="76">
        <v>489</v>
      </c>
      <c r="B28" s="76" t="s">
        <v>157</v>
      </c>
      <c r="C28" s="77">
        <v>305</v>
      </c>
      <c r="D28" s="77">
        <v>183</v>
      </c>
    </row>
    <row r="29" spans="1:4" x14ac:dyDescent="0.2">
      <c r="A29" s="76">
        <v>203</v>
      </c>
      <c r="B29" s="76" t="s">
        <v>158</v>
      </c>
      <c r="C29" s="77">
        <v>200</v>
      </c>
      <c r="D29" s="77">
        <v>87</v>
      </c>
    </row>
    <row r="30" spans="1:4" x14ac:dyDescent="0.2">
      <c r="A30" s="76">
        <v>5</v>
      </c>
      <c r="B30" s="76" t="s">
        <v>159</v>
      </c>
      <c r="C30" s="77">
        <v>200</v>
      </c>
      <c r="D30" s="77">
        <v>59</v>
      </c>
    </row>
    <row r="31" spans="1:4" x14ac:dyDescent="0.2">
      <c r="A31" s="76">
        <v>888</v>
      </c>
      <c r="B31" s="76" t="s">
        <v>160</v>
      </c>
      <c r="C31" s="77">
        <v>200</v>
      </c>
      <c r="D31" s="77">
        <v>104</v>
      </c>
    </row>
    <row r="32" spans="1:4" x14ac:dyDescent="0.2">
      <c r="A32" s="76">
        <v>370</v>
      </c>
      <c r="B32" s="76" t="s">
        <v>161</v>
      </c>
      <c r="C32" s="77">
        <v>200</v>
      </c>
      <c r="D32" s="77">
        <v>36</v>
      </c>
    </row>
    <row r="33" spans="1:4" x14ac:dyDescent="0.2">
      <c r="A33" s="76">
        <v>889</v>
      </c>
      <c r="B33" s="76" t="s">
        <v>162</v>
      </c>
      <c r="C33" s="77">
        <v>200</v>
      </c>
      <c r="D33" s="77">
        <v>93</v>
      </c>
    </row>
    <row r="34" spans="1:4" x14ac:dyDescent="0.2">
      <c r="A34" s="76">
        <v>7</v>
      </c>
      <c r="B34" s="76" t="s">
        <v>163</v>
      </c>
      <c r="C34" s="77">
        <v>200</v>
      </c>
      <c r="D34" s="77">
        <v>23</v>
      </c>
    </row>
    <row r="35" spans="1:4" x14ac:dyDescent="0.2">
      <c r="A35" s="76">
        <v>1945</v>
      </c>
      <c r="B35" s="76" t="s">
        <v>628</v>
      </c>
      <c r="C35" s="77">
        <v>200</v>
      </c>
      <c r="D35" s="77">
        <v>77</v>
      </c>
    </row>
    <row r="36" spans="1:4" x14ac:dyDescent="0.2">
      <c r="A36" s="76">
        <v>1724</v>
      </c>
      <c r="B36" s="76" t="s">
        <v>164</v>
      </c>
      <c r="C36" s="77">
        <v>200</v>
      </c>
      <c r="D36" s="77">
        <v>47</v>
      </c>
    </row>
    <row r="37" spans="1:4" x14ac:dyDescent="0.2">
      <c r="A37" s="76">
        <v>893</v>
      </c>
      <c r="B37" s="76" t="s">
        <v>165</v>
      </c>
      <c r="C37" s="77">
        <v>200</v>
      </c>
      <c r="D37" s="77">
        <v>33</v>
      </c>
    </row>
    <row r="38" spans="1:4" x14ac:dyDescent="0.2">
      <c r="A38" s="76">
        <v>373</v>
      </c>
      <c r="B38" s="76" t="s">
        <v>166</v>
      </c>
      <c r="C38" s="77">
        <v>200</v>
      </c>
      <c r="D38" s="77">
        <v>63</v>
      </c>
    </row>
    <row r="39" spans="1:4" x14ac:dyDescent="0.2">
      <c r="A39" s="76">
        <v>748</v>
      </c>
      <c r="B39" s="76" t="s">
        <v>167</v>
      </c>
      <c r="C39" s="77">
        <v>202</v>
      </c>
      <c r="D39" s="77" t="s">
        <v>522</v>
      </c>
    </row>
    <row r="40" spans="1:4" x14ac:dyDescent="0.2">
      <c r="A40" s="76">
        <v>1859</v>
      </c>
      <c r="B40" s="76" t="s">
        <v>168</v>
      </c>
      <c r="C40" s="77">
        <v>200</v>
      </c>
      <c r="D40" s="77">
        <v>47</v>
      </c>
    </row>
    <row r="41" spans="1:4" x14ac:dyDescent="0.2">
      <c r="A41" s="76">
        <v>1721</v>
      </c>
      <c r="B41" s="76" t="s">
        <v>169</v>
      </c>
      <c r="C41" s="77">
        <v>200</v>
      </c>
      <c r="D41" s="77">
        <v>80</v>
      </c>
    </row>
    <row r="42" spans="1:4" x14ac:dyDescent="0.2">
      <c r="A42" s="76">
        <v>753</v>
      </c>
      <c r="B42" s="76" t="s">
        <v>171</v>
      </c>
      <c r="C42" s="77">
        <v>213</v>
      </c>
      <c r="D42" s="77">
        <v>128</v>
      </c>
    </row>
    <row r="43" spans="1:4" x14ac:dyDescent="0.2">
      <c r="A43" s="76">
        <v>209</v>
      </c>
      <c r="B43" s="76" t="s">
        <v>172</v>
      </c>
      <c r="C43" s="77">
        <v>200</v>
      </c>
      <c r="D43" s="77" t="s">
        <v>522</v>
      </c>
    </row>
    <row r="44" spans="1:4" x14ac:dyDescent="0.2">
      <c r="A44" s="76">
        <v>375</v>
      </c>
      <c r="B44" s="76" t="s">
        <v>173</v>
      </c>
      <c r="C44" s="77">
        <v>288</v>
      </c>
      <c r="D44" s="77" t="s">
        <v>522</v>
      </c>
    </row>
    <row r="45" spans="1:4" x14ac:dyDescent="0.2">
      <c r="A45" s="76">
        <v>585</v>
      </c>
      <c r="B45" s="76" t="s">
        <v>174</v>
      </c>
      <c r="C45" s="77">
        <v>200</v>
      </c>
      <c r="D45" s="77">
        <v>89</v>
      </c>
    </row>
    <row r="46" spans="1:4" x14ac:dyDescent="0.2">
      <c r="A46" s="76">
        <v>1728</v>
      </c>
      <c r="B46" s="76" t="s">
        <v>175</v>
      </c>
      <c r="C46" s="77">
        <v>200</v>
      </c>
      <c r="D46" s="77">
        <v>64</v>
      </c>
    </row>
    <row r="47" spans="1:4" x14ac:dyDescent="0.2">
      <c r="A47" s="76">
        <v>376</v>
      </c>
      <c r="B47" s="76" t="s">
        <v>176</v>
      </c>
      <c r="C47" s="77">
        <v>208</v>
      </c>
      <c r="D47" s="77">
        <v>125</v>
      </c>
    </row>
    <row r="48" spans="1:4" x14ac:dyDescent="0.2">
      <c r="A48" s="76">
        <v>377</v>
      </c>
      <c r="B48" s="76" t="s">
        <v>177</v>
      </c>
      <c r="C48" s="77">
        <v>200</v>
      </c>
      <c r="D48" s="77">
        <v>112</v>
      </c>
    </row>
    <row r="49" spans="1:4" x14ac:dyDescent="0.2">
      <c r="A49" s="76">
        <v>1901</v>
      </c>
      <c r="B49" s="76" t="s">
        <v>178</v>
      </c>
      <c r="C49" s="77">
        <v>200</v>
      </c>
      <c r="D49" s="77">
        <v>98</v>
      </c>
    </row>
    <row r="50" spans="1:4" x14ac:dyDescent="0.2">
      <c r="A50" s="76">
        <v>755</v>
      </c>
      <c r="B50" s="76" t="s">
        <v>179</v>
      </c>
      <c r="C50" s="77">
        <v>200</v>
      </c>
      <c r="D50" s="77">
        <v>75</v>
      </c>
    </row>
    <row r="51" spans="1:4" x14ac:dyDescent="0.2">
      <c r="A51" s="76">
        <v>1681</v>
      </c>
      <c r="B51" s="76" t="s">
        <v>180</v>
      </c>
      <c r="C51" s="77">
        <v>200</v>
      </c>
      <c r="D51" s="77">
        <v>26</v>
      </c>
    </row>
    <row r="52" spans="1:4" x14ac:dyDescent="0.2">
      <c r="A52" s="76">
        <v>147</v>
      </c>
      <c r="B52" s="76" t="s">
        <v>181</v>
      </c>
      <c r="C52" s="77">
        <v>220</v>
      </c>
      <c r="D52" s="77">
        <v>132</v>
      </c>
    </row>
    <row r="53" spans="1:4" x14ac:dyDescent="0.2">
      <c r="A53" s="76">
        <v>654</v>
      </c>
      <c r="B53" s="76" t="s">
        <v>182</v>
      </c>
      <c r="C53" s="77">
        <v>200</v>
      </c>
      <c r="D53" s="77">
        <v>48</v>
      </c>
    </row>
    <row r="54" spans="1:4" x14ac:dyDescent="0.2">
      <c r="A54" s="76">
        <v>756</v>
      </c>
      <c r="B54" s="76" t="s">
        <v>183</v>
      </c>
      <c r="C54" s="77">
        <v>200</v>
      </c>
      <c r="D54" s="77">
        <v>63</v>
      </c>
    </row>
    <row r="55" spans="1:4" x14ac:dyDescent="0.2">
      <c r="A55" s="76">
        <v>757</v>
      </c>
      <c r="B55" s="76" t="s">
        <v>184</v>
      </c>
      <c r="C55" s="77">
        <v>200</v>
      </c>
      <c r="D55" s="77">
        <v>98</v>
      </c>
    </row>
    <row r="56" spans="1:4" x14ac:dyDescent="0.2">
      <c r="A56" s="76">
        <v>758</v>
      </c>
      <c r="B56" s="76" t="s">
        <v>185</v>
      </c>
      <c r="C56" s="77">
        <v>257</v>
      </c>
      <c r="D56" s="77">
        <v>154</v>
      </c>
    </row>
    <row r="57" spans="1:4" x14ac:dyDescent="0.2">
      <c r="A57" s="76">
        <v>501</v>
      </c>
      <c r="B57" s="76" t="s">
        <v>186</v>
      </c>
      <c r="C57" s="77">
        <v>200</v>
      </c>
      <c r="D57" s="77">
        <v>101</v>
      </c>
    </row>
    <row r="58" spans="1:4" x14ac:dyDescent="0.2">
      <c r="A58" s="76">
        <v>1876</v>
      </c>
      <c r="B58" s="76" t="s">
        <v>187</v>
      </c>
      <c r="C58" s="77">
        <v>200</v>
      </c>
      <c r="D58" s="77">
        <v>36</v>
      </c>
    </row>
    <row r="59" spans="1:4" x14ac:dyDescent="0.2">
      <c r="A59" s="76">
        <v>213</v>
      </c>
      <c r="B59" s="76" t="s">
        <v>188</v>
      </c>
      <c r="C59" s="77">
        <v>200</v>
      </c>
      <c r="D59" s="77">
        <v>57</v>
      </c>
    </row>
    <row r="60" spans="1:4" x14ac:dyDescent="0.2">
      <c r="A60" s="76">
        <v>899</v>
      </c>
      <c r="B60" s="76" t="s">
        <v>189</v>
      </c>
      <c r="C60" s="77">
        <v>253</v>
      </c>
      <c r="D60" s="77">
        <v>152</v>
      </c>
    </row>
    <row r="61" spans="1:4" x14ac:dyDescent="0.2">
      <c r="A61" s="76">
        <v>312</v>
      </c>
      <c r="B61" s="76" t="s">
        <v>190</v>
      </c>
      <c r="C61" s="77">
        <v>200</v>
      </c>
      <c r="D61" s="77">
        <v>94</v>
      </c>
    </row>
    <row r="62" spans="1:4" x14ac:dyDescent="0.2">
      <c r="A62" s="76">
        <v>313</v>
      </c>
      <c r="B62" s="76" t="s">
        <v>191</v>
      </c>
      <c r="C62" s="77">
        <v>212</v>
      </c>
      <c r="D62" s="77" t="s">
        <v>522</v>
      </c>
    </row>
    <row r="63" spans="1:4" x14ac:dyDescent="0.2">
      <c r="A63" s="76">
        <v>214</v>
      </c>
      <c r="B63" s="76" t="s">
        <v>192</v>
      </c>
      <c r="C63" s="77">
        <v>200</v>
      </c>
      <c r="D63" s="77">
        <v>54</v>
      </c>
    </row>
    <row r="64" spans="1:4" x14ac:dyDescent="0.2">
      <c r="A64" s="76">
        <v>502</v>
      </c>
      <c r="B64" s="76" t="s">
        <v>193</v>
      </c>
      <c r="C64" s="77">
        <v>327</v>
      </c>
      <c r="D64" s="77">
        <v>196</v>
      </c>
    </row>
    <row r="65" spans="1:4" x14ac:dyDescent="0.2">
      <c r="A65" s="76">
        <v>383</v>
      </c>
      <c r="B65" s="76" t="s">
        <v>194</v>
      </c>
      <c r="C65" s="77">
        <v>200</v>
      </c>
      <c r="D65" s="77">
        <v>111</v>
      </c>
    </row>
    <row r="66" spans="1:4" x14ac:dyDescent="0.2">
      <c r="A66" s="76">
        <v>109</v>
      </c>
      <c r="B66" s="76" t="s">
        <v>195</v>
      </c>
      <c r="C66" s="77">
        <v>200</v>
      </c>
      <c r="D66" s="77">
        <v>35</v>
      </c>
    </row>
    <row r="67" spans="1:4" x14ac:dyDescent="0.2">
      <c r="A67" s="76">
        <v>1706</v>
      </c>
      <c r="B67" s="76" t="s">
        <v>196</v>
      </c>
      <c r="C67" s="77">
        <v>200</v>
      </c>
      <c r="D67" s="77">
        <v>62</v>
      </c>
    </row>
    <row r="68" spans="1:4" x14ac:dyDescent="0.2">
      <c r="A68" s="76">
        <v>611</v>
      </c>
      <c r="B68" s="76" t="s">
        <v>197</v>
      </c>
      <c r="C68" s="77">
        <v>200</v>
      </c>
      <c r="D68" s="77">
        <v>58</v>
      </c>
    </row>
    <row r="69" spans="1:4" x14ac:dyDescent="0.2">
      <c r="A69" s="76">
        <v>1684</v>
      </c>
      <c r="B69" s="76" t="s">
        <v>198</v>
      </c>
      <c r="C69" s="77">
        <v>200</v>
      </c>
      <c r="D69" s="77">
        <v>94</v>
      </c>
    </row>
    <row r="70" spans="1:4" x14ac:dyDescent="0.2">
      <c r="A70" s="76">
        <v>216</v>
      </c>
      <c r="B70" s="76" t="s">
        <v>199</v>
      </c>
      <c r="C70" s="77">
        <v>230</v>
      </c>
      <c r="D70" s="77">
        <v>138</v>
      </c>
    </row>
    <row r="71" spans="1:4" x14ac:dyDescent="0.2">
      <c r="A71" s="76">
        <v>148</v>
      </c>
      <c r="B71" s="76" t="s">
        <v>200</v>
      </c>
      <c r="C71" s="77">
        <v>200</v>
      </c>
      <c r="D71" s="77">
        <v>49</v>
      </c>
    </row>
    <row r="72" spans="1:4" x14ac:dyDescent="0.2">
      <c r="A72" s="76">
        <v>1891</v>
      </c>
      <c r="B72" s="76" t="s">
        <v>201</v>
      </c>
      <c r="C72" s="77">
        <v>200</v>
      </c>
      <c r="D72" s="77">
        <v>60</v>
      </c>
    </row>
    <row r="73" spans="1:4" x14ac:dyDescent="0.2">
      <c r="A73" s="76">
        <v>310</v>
      </c>
      <c r="B73" s="76" t="s">
        <v>202</v>
      </c>
      <c r="C73" s="77">
        <v>200</v>
      </c>
      <c r="D73" s="77" t="s">
        <v>522</v>
      </c>
    </row>
    <row r="74" spans="1:4" x14ac:dyDescent="0.2">
      <c r="A74" s="76">
        <v>1921</v>
      </c>
      <c r="B74" s="76" t="s">
        <v>629</v>
      </c>
      <c r="C74" s="77">
        <v>200</v>
      </c>
      <c r="D74" s="77">
        <v>44</v>
      </c>
    </row>
    <row r="75" spans="1:4" x14ac:dyDescent="0.2">
      <c r="A75" s="76">
        <v>1663</v>
      </c>
      <c r="B75" s="76" t="s">
        <v>203</v>
      </c>
      <c r="C75" s="77">
        <v>200</v>
      </c>
      <c r="D75" s="77">
        <v>23</v>
      </c>
    </row>
    <row r="76" spans="1:4" x14ac:dyDescent="0.2">
      <c r="A76" s="76">
        <v>736</v>
      </c>
      <c r="B76" s="76" t="s">
        <v>204</v>
      </c>
      <c r="C76" s="77">
        <v>200</v>
      </c>
      <c r="D76" s="77" t="s">
        <v>522</v>
      </c>
    </row>
    <row r="77" spans="1:4" x14ac:dyDescent="0.2">
      <c r="A77" s="76">
        <v>1690</v>
      </c>
      <c r="B77" s="76" t="s">
        <v>205</v>
      </c>
      <c r="C77" s="77">
        <v>200</v>
      </c>
      <c r="D77" s="77">
        <v>30</v>
      </c>
    </row>
    <row r="78" spans="1:4" x14ac:dyDescent="0.2">
      <c r="A78" s="76">
        <v>503</v>
      </c>
      <c r="B78" s="76" t="s">
        <v>206</v>
      </c>
      <c r="C78" s="77">
        <v>312</v>
      </c>
      <c r="D78" s="77">
        <v>187</v>
      </c>
    </row>
    <row r="79" spans="1:4" x14ac:dyDescent="0.2">
      <c r="A79" s="76">
        <v>10</v>
      </c>
      <c r="B79" s="76" t="s">
        <v>207</v>
      </c>
      <c r="C79" s="77">
        <v>200</v>
      </c>
      <c r="D79" s="77">
        <v>46</v>
      </c>
    </row>
    <row r="80" spans="1:4" x14ac:dyDescent="0.2">
      <c r="A80" s="76">
        <v>400</v>
      </c>
      <c r="B80" s="76" t="s">
        <v>208</v>
      </c>
      <c r="C80" s="77">
        <v>238</v>
      </c>
      <c r="D80" s="77">
        <v>143</v>
      </c>
    </row>
    <row r="81" spans="1:4" x14ac:dyDescent="0.2">
      <c r="A81" s="76">
        <v>762</v>
      </c>
      <c r="B81" s="76" t="s">
        <v>209</v>
      </c>
      <c r="C81" s="77">
        <v>200</v>
      </c>
      <c r="D81" s="77">
        <v>63</v>
      </c>
    </row>
    <row r="82" spans="1:4" x14ac:dyDescent="0.2">
      <c r="A82" s="76">
        <v>150</v>
      </c>
      <c r="B82" s="76" t="s">
        <v>210</v>
      </c>
      <c r="C82" s="77">
        <v>207</v>
      </c>
      <c r="D82" s="77">
        <v>124</v>
      </c>
    </row>
    <row r="83" spans="1:4" x14ac:dyDescent="0.2">
      <c r="A83" s="76">
        <v>384</v>
      </c>
      <c r="B83" s="76" t="s">
        <v>211</v>
      </c>
      <c r="C83" s="77">
        <v>282</v>
      </c>
      <c r="D83" s="77">
        <v>169</v>
      </c>
    </row>
    <row r="84" spans="1:4" x14ac:dyDescent="0.2">
      <c r="A84" s="76">
        <v>1774</v>
      </c>
      <c r="B84" s="76" t="s">
        <v>212</v>
      </c>
      <c r="C84" s="77">
        <v>200</v>
      </c>
      <c r="D84" s="77">
        <v>43</v>
      </c>
    </row>
    <row r="85" spans="1:4" x14ac:dyDescent="0.2">
      <c r="A85" s="76">
        <v>221</v>
      </c>
      <c r="B85" s="76" t="s">
        <v>213</v>
      </c>
      <c r="C85" s="77">
        <v>218</v>
      </c>
      <c r="D85" s="77">
        <v>131</v>
      </c>
    </row>
    <row r="86" spans="1:4" x14ac:dyDescent="0.2">
      <c r="A86" s="76">
        <v>222</v>
      </c>
      <c r="B86" s="76" t="s">
        <v>214</v>
      </c>
      <c r="C86" s="77">
        <v>200</v>
      </c>
      <c r="D86" s="77">
        <v>117</v>
      </c>
    </row>
    <row r="87" spans="1:4" x14ac:dyDescent="0.2">
      <c r="A87" s="76">
        <v>766</v>
      </c>
      <c r="B87" s="76" t="s">
        <v>215</v>
      </c>
      <c r="C87" s="77">
        <v>210</v>
      </c>
      <c r="D87" s="77" t="s">
        <v>522</v>
      </c>
    </row>
    <row r="88" spans="1:4" x14ac:dyDescent="0.2">
      <c r="A88" s="76">
        <v>58</v>
      </c>
      <c r="B88" s="76" t="s">
        <v>216</v>
      </c>
      <c r="C88" s="77">
        <v>200</v>
      </c>
      <c r="D88" s="77">
        <v>44</v>
      </c>
    </row>
    <row r="89" spans="1:4" x14ac:dyDescent="0.2">
      <c r="A89" s="76">
        <v>505</v>
      </c>
      <c r="B89" s="76" t="s">
        <v>217</v>
      </c>
      <c r="C89" s="77">
        <v>260</v>
      </c>
      <c r="D89" s="77">
        <v>156</v>
      </c>
    </row>
    <row r="90" spans="1:4" x14ac:dyDescent="0.2">
      <c r="A90" s="76">
        <v>498</v>
      </c>
      <c r="B90" s="76" t="s">
        <v>218</v>
      </c>
      <c r="C90" s="77">
        <v>200</v>
      </c>
      <c r="D90" s="77">
        <v>78</v>
      </c>
    </row>
    <row r="91" spans="1:4" x14ac:dyDescent="0.2">
      <c r="A91" s="76">
        <v>1719</v>
      </c>
      <c r="B91" s="76" t="s">
        <v>219</v>
      </c>
      <c r="C91" s="77">
        <v>200</v>
      </c>
      <c r="D91" s="77" t="s">
        <v>522</v>
      </c>
    </row>
    <row r="92" spans="1:4" x14ac:dyDescent="0.2">
      <c r="A92" s="76">
        <v>303</v>
      </c>
      <c r="B92" s="76" t="s">
        <v>220</v>
      </c>
      <c r="C92" s="77">
        <v>200</v>
      </c>
      <c r="D92" s="77">
        <v>39</v>
      </c>
    </row>
    <row r="93" spans="1:4" x14ac:dyDescent="0.2">
      <c r="A93" s="76">
        <v>225</v>
      </c>
      <c r="B93" s="76" t="s">
        <v>221</v>
      </c>
      <c r="C93" s="77">
        <v>200</v>
      </c>
      <c r="D93" s="77">
        <v>100</v>
      </c>
    </row>
    <row r="94" spans="1:4" x14ac:dyDescent="0.2">
      <c r="A94" s="76">
        <v>226</v>
      </c>
      <c r="B94" s="76" t="s">
        <v>222</v>
      </c>
      <c r="C94" s="77">
        <v>200</v>
      </c>
      <c r="D94" s="77" t="s">
        <v>522</v>
      </c>
    </row>
    <row r="95" spans="1:4" x14ac:dyDescent="0.2">
      <c r="A95" s="76">
        <v>1711</v>
      </c>
      <c r="B95" s="76" t="s">
        <v>223</v>
      </c>
      <c r="C95" s="77">
        <v>200</v>
      </c>
      <c r="D95" s="77">
        <v>61</v>
      </c>
    </row>
    <row r="96" spans="1:4" x14ac:dyDescent="0.2">
      <c r="A96" s="76">
        <v>385</v>
      </c>
      <c r="B96" s="76" t="s">
        <v>224</v>
      </c>
      <c r="C96" s="77">
        <v>200</v>
      </c>
      <c r="D96" s="77" t="s">
        <v>522</v>
      </c>
    </row>
    <row r="97" spans="1:4" x14ac:dyDescent="0.2">
      <c r="A97" s="76">
        <v>228</v>
      </c>
      <c r="B97" s="76" t="s">
        <v>225</v>
      </c>
      <c r="C97" s="77">
        <v>200</v>
      </c>
      <c r="D97" s="77">
        <v>85</v>
      </c>
    </row>
    <row r="98" spans="1:4" x14ac:dyDescent="0.2">
      <c r="A98" s="76">
        <v>317</v>
      </c>
      <c r="B98" s="76" t="s">
        <v>226</v>
      </c>
      <c r="C98" s="77">
        <v>200</v>
      </c>
      <c r="D98" s="77">
        <v>73</v>
      </c>
    </row>
    <row r="99" spans="1:4" x14ac:dyDescent="0.2">
      <c r="A99" s="76">
        <v>1651</v>
      </c>
      <c r="B99" s="76" t="s">
        <v>227</v>
      </c>
      <c r="C99" s="77">
        <v>200</v>
      </c>
      <c r="D99" s="77">
        <v>26</v>
      </c>
    </row>
    <row r="100" spans="1:4" x14ac:dyDescent="0.2">
      <c r="A100" s="76">
        <v>770</v>
      </c>
      <c r="B100" s="76" t="s">
        <v>228</v>
      </c>
      <c r="C100" s="77">
        <v>200</v>
      </c>
      <c r="D100" s="77">
        <v>55</v>
      </c>
    </row>
    <row r="101" spans="1:4" x14ac:dyDescent="0.2">
      <c r="A101" s="76">
        <v>1903</v>
      </c>
      <c r="B101" s="76" t="s">
        <v>229</v>
      </c>
      <c r="C101" s="77">
        <v>200</v>
      </c>
      <c r="D101" s="77">
        <v>64</v>
      </c>
    </row>
    <row r="102" spans="1:4" x14ac:dyDescent="0.2">
      <c r="A102" s="76">
        <v>772</v>
      </c>
      <c r="B102" s="76" t="s">
        <v>230</v>
      </c>
      <c r="C102" s="77">
        <v>292</v>
      </c>
      <c r="D102" s="77">
        <v>175</v>
      </c>
    </row>
    <row r="103" spans="1:4" x14ac:dyDescent="0.2">
      <c r="A103" s="76">
        <v>230</v>
      </c>
      <c r="B103" s="76" t="s">
        <v>231</v>
      </c>
      <c r="C103" s="77">
        <v>200</v>
      </c>
      <c r="D103" s="77">
        <v>88</v>
      </c>
    </row>
    <row r="104" spans="1:4" x14ac:dyDescent="0.2">
      <c r="A104" s="76">
        <v>114</v>
      </c>
      <c r="B104" s="76" t="s">
        <v>232</v>
      </c>
      <c r="C104" s="77">
        <v>200</v>
      </c>
      <c r="D104" s="77">
        <v>72</v>
      </c>
    </row>
    <row r="105" spans="1:4" x14ac:dyDescent="0.2">
      <c r="A105" s="76">
        <v>388</v>
      </c>
      <c r="B105" s="76" t="s">
        <v>233</v>
      </c>
      <c r="C105" s="77">
        <v>260</v>
      </c>
      <c r="D105" s="77">
        <v>156</v>
      </c>
    </row>
    <row r="106" spans="1:4" x14ac:dyDescent="0.2">
      <c r="A106" s="76">
        <v>153</v>
      </c>
      <c r="B106" s="76" t="s">
        <v>234</v>
      </c>
      <c r="C106" s="77">
        <v>233</v>
      </c>
      <c r="D106" s="77">
        <v>140</v>
      </c>
    </row>
    <row r="107" spans="1:4" x14ac:dyDescent="0.2">
      <c r="A107" s="76">
        <v>232</v>
      </c>
      <c r="B107" s="76" t="s">
        <v>235</v>
      </c>
      <c r="C107" s="77">
        <v>200</v>
      </c>
      <c r="D107" s="77">
        <v>52</v>
      </c>
    </row>
    <row r="108" spans="1:4" x14ac:dyDescent="0.2">
      <c r="A108" s="76">
        <v>233</v>
      </c>
      <c r="B108" s="76" t="s">
        <v>236</v>
      </c>
      <c r="C108" s="77">
        <v>200</v>
      </c>
      <c r="D108" s="77" t="s">
        <v>522</v>
      </c>
    </row>
    <row r="109" spans="1:4" x14ac:dyDescent="0.2">
      <c r="A109" s="76">
        <v>777</v>
      </c>
      <c r="B109" s="76" t="s">
        <v>237</v>
      </c>
      <c r="C109" s="77">
        <v>212</v>
      </c>
      <c r="D109" s="77">
        <v>127</v>
      </c>
    </row>
    <row r="110" spans="1:4" x14ac:dyDescent="0.2">
      <c r="A110" s="76">
        <v>1722</v>
      </c>
      <c r="B110" s="76" t="s">
        <v>238</v>
      </c>
      <c r="C110" s="77">
        <v>200</v>
      </c>
      <c r="D110" s="77">
        <v>31</v>
      </c>
    </row>
    <row r="111" spans="1:4" x14ac:dyDescent="0.2">
      <c r="A111" s="76">
        <v>70</v>
      </c>
      <c r="B111" s="76" t="s">
        <v>239</v>
      </c>
      <c r="C111" s="77">
        <v>200</v>
      </c>
      <c r="D111" s="77">
        <v>53</v>
      </c>
    </row>
    <row r="112" spans="1:4" x14ac:dyDescent="0.2">
      <c r="A112" s="76">
        <v>779</v>
      </c>
      <c r="B112" s="76" t="s">
        <v>240</v>
      </c>
      <c r="C112" s="77">
        <v>210</v>
      </c>
      <c r="D112" s="77">
        <v>126</v>
      </c>
    </row>
    <row r="113" spans="1:4" x14ac:dyDescent="0.2">
      <c r="A113" s="76">
        <v>236</v>
      </c>
      <c r="B113" s="76" t="s">
        <v>241</v>
      </c>
      <c r="C113" s="77">
        <v>200</v>
      </c>
      <c r="D113" s="77">
        <v>71</v>
      </c>
    </row>
    <row r="114" spans="1:4" x14ac:dyDescent="0.2">
      <c r="A114" s="76">
        <v>1771</v>
      </c>
      <c r="B114" s="76" t="s">
        <v>242</v>
      </c>
      <c r="C114" s="77">
        <v>242</v>
      </c>
      <c r="D114" s="77">
        <v>145</v>
      </c>
    </row>
    <row r="115" spans="1:4" x14ac:dyDescent="0.2">
      <c r="A115" s="76">
        <v>1652</v>
      </c>
      <c r="B115" s="76" t="s">
        <v>243</v>
      </c>
      <c r="C115" s="77">
        <v>200</v>
      </c>
      <c r="D115" s="77">
        <v>62</v>
      </c>
    </row>
    <row r="116" spans="1:4" x14ac:dyDescent="0.2">
      <c r="A116" s="76">
        <v>907</v>
      </c>
      <c r="B116" s="76" t="s">
        <v>244</v>
      </c>
      <c r="C116" s="77">
        <v>200</v>
      </c>
      <c r="D116" s="77">
        <v>80</v>
      </c>
    </row>
    <row r="117" spans="1:4" x14ac:dyDescent="0.2">
      <c r="A117" s="76">
        <v>689</v>
      </c>
      <c r="B117" s="76" t="s">
        <v>245</v>
      </c>
      <c r="C117" s="77">
        <v>200</v>
      </c>
      <c r="D117" s="77">
        <v>62</v>
      </c>
    </row>
    <row r="118" spans="1:4" x14ac:dyDescent="0.2">
      <c r="A118" s="76">
        <v>784</v>
      </c>
      <c r="B118" s="76" t="s">
        <v>246</v>
      </c>
      <c r="C118" s="77">
        <v>200</v>
      </c>
      <c r="D118" s="77">
        <v>87</v>
      </c>
    </row>
    <row r="119" spans="1:4" x14ac:dyDescent="0.2">
      <c r="A119" s="76">
        <v>1924</v>
      </c>
      <c r="B119" s="76" t="s">
        <v>604</v>
      </c>
      <c r="C119" s="77">
        <v>200</v>
      </c>
      <c r="D119" s="77">
        <v>52</v>
      </c>
    </row>
    <row r="120" spans="1:4" x14ac:dyDescent="0.2">
      <c r="A120" s="76">
        <v>664</v>
      </c>
      <c r="B120" s="76" t="s">
        <v>247</v>
      </c>
      <c r="C120" s="77">
        <v>200</v>
      </c>
      <c r="D120" s="77">
        <v>81</v>
      </c>
    </row>
    <row r="121" spans="1:4" x14ac:dyDescent="0.2">
      <c r="A121" s="76">
        <v>785</v>
      </c>
      <c r="B121" s="76" t="s">
        <v>248</v>
      </c>
      <c r="C121" s="77">
        <v>200</v>
      </c>
      <c r="D121" s="77">
        <v>107</v>
      </c>
    </row>
    <row r="122" spans="1:4" x14ac:dyDescent="0.2">
      <c r="A122" s="76">
        <v>1942</v>
      </c>
      <c r="B122" s="76" t="s">
        <v>625</v>
      </c>
      <c r="C122" s="77">
        <v>268</v>
      </c>
      <c r="D122" s="77" t="s">
        <v>522</v>
      </c>
    </row>
    <row r="123" spans="1:4" x14ac:dyDescent="0.2">
      <c r="A123" s="76">
        <v>512</v>
      </c>
      <c r="B123" s="76" t="s">
        <v>249</v>
      </c>
      <c r="C123" s="77">
        <v>280</v>
      </c>
      <c r="D123" s="77">
        <v>168</v>
      </c>
    </row>
    <row r="124" spans="1:4" x14ac:dyDescent="0.2">
      <c r="A124" s="76">
        <v>513</v>
      </c>
      <c r="B124" s="76" t="s">
        <v>250</v>
      </c>
      <c r="C124" s="77">
        <v>325</v>
      </c>
      <c r="D124" s="77">
        <v>195</v>
      </c>
    </row>
    <row r="125" spans="1:4" x14ac:dyDescent="0.2">
      <c r="A125" s="76">
        <v>786</v>
      </c>
      <c r="B125" s="76" t="s">
        <v>251</v>
      </c>
      <c r="C125" s="77">
        <v>200</v>
      </c>
      <c r="D125" s="77">
        <v>92</v>
      </c>
    </row>
    <row r="126" spans="1:4" x14ac:dyDescent="0.2">
      <c r="A126" s="76">
        <v>14</v>
      </c>
      <c r="B126" s="76" t="s">
        <v>252</v>
      </c>
      <c r="C126" s="77">
        <v>277</v>
      </c>
      <c r="D126" s="77">
        <v>166</v>
      </c>
    </row>
    <row r="127" spans="1:4" x14ac:dyDescent="0.2">
      <c r="A127" s="76">
        <v>15</v>
      </c>
      <c r="B127" s="76" t="s">
        <v>253</v>
      </c>
      <c r="C127" s="77">
        <v>200</v>
      </c>
      <c r="D127" s="77">
        <v>45</v>
      </c>
    </row>
    <row r="128" spans="1:4" x14ac:dyDescent="0.2">
      <c r="A128" s="76">
        <v>1729</v>
      </c>
      <c r="B128" s="76" t="s">
        <v>254</v>
      </c>
      <c r="C128" s="77">
        <v>200</v>
      </c>
      <c r="D128" s="77">
        <v>41</v>
      </c>
    </row>
    <row r="129" spans="1:4" x14ac:dyDescent="0.2">
      <c r="A129" s="76">
        <v>158</v>
      </c>
      <c r="B129" s="76" t="s">
        <v>255</v>
      </c>
      <c r="C129" s="77">
        <v>200</v>
      </c>
      <c r="D129" s="77">
        <v>60</v>
      </c>
    </row>
    <row r="130" spans="1:4" x14ac:dyDescent="0.2">
      <c r="A130" s="76">
        <v>788</v>
      </c>
      <c r="B130" s="76" t="s">
        <v>256</v>
      </c>
      <c r="C130" s="77">
        <v>200</v>
      </c>
      <c r="D130" s="77">
        <v>57</v>
      </c>
    </row>
    <row r="131" spans="1:4" x14ac:dyDescent="0.2">
      <c r="A131" s="76">
        <v>392</v>
      </c>
      <c r="B131" s="76" t="s">
        <v>257</v>
      </c>
      <c r="C131" s="77">
        <v>330</v>
      </c>
      <c r="D131" s="77" t="s">
        <v>522</v>
      </c>
    </row>
    <row r="132" spans="1:4" x14ac:dyDescent="0.2">
      <c r="A132" s="76">
        <v>393</v>
      </c>
      <c r="B132" s="76" t="s">
        <v>258</v>
      </c>
      <c r="C132" s="77">
        <v>200</v>
      </c>
      <c r="D132" s="77">
        <v>64</v>
      </c>
    </row>
    <row r="133" spans="1:4" x14ac:dyDescent="0.2">
      <c r="A133" s="76">
        <v>394</v>
      </c>
      <c r="B133" s="76" t="s">
        <v>259</v>
      </c>
      <c r="C133" s="77">
        <v>223</v>
      </c>
      <c r="D133" s="77">
        <v>134</v>
      </c>
    </row>
    <row r="134" spans="1:4" x14ac:dyDescent="0.2">
      <c r="A134" s="76">
        <v>1655</v>
      </c>
      <c r="B134" s="76" t="s">
        <v>260</v>
      </c>
      <c r="C134" s="77">
        <v>200</v>
      </c>
      <c r="D134" s="77">
        <v>80</v>
      </c>
    </row>
    <row r="135" spans="1:4" x14ac:dyDescent="0.2">
      <c r="A135" s="76">
        <v>160</v>
      </c>
      <c r="B135" s="76" t="s">
        <v>261</v>
      </c>
      <c r="C135" s="77">
        <v>200</v>
      </c>
      <c r="D135" s="77">
        <v>56</v>
      </c>
    </row>
    <row r="136" spans="1:4" x14ac:dyDescent="0.2">
      <c r="A136" s="76">
        <v>243</v>
      </c>
      <c r="B136" s="76" t="s">
        <v>262</v>
      </c>
      <c r="C136" s="77">
        <v>253</v>
      </c>
      <c r="D136" s="77">
        <v>152</v>
      </c>
    </row>
    <row r="137" spans="1:4" x14ac:dyDescent="0.2">
      <c r="A137" s="76">
        <v>523</v>
      </c>
      <c r="B137" s="76" t="s">
        <v>263</v>
      </c>
      <c r="C137" s="77">
        <v>247</v>
      </c>
      <c r="D137" s="77">
        <v>148</v>
      </c>
    </row>
    <row r="138" spans="1:4" x14ac:dyDescent="0.2">
      <c r="A138" s="76">
        <v>17</v>
      </c>
      <c r="B138" s="76" t="s">
        <v>264</v>
      </c>
      <c r="C138" s="77">
        <v>200</v>
      </c>
      <c r="D138" s="77">
        <v>89</v>
      </c>
    </row>
    <row r="139" spans="1:4" x14ac:dyDescent="0.2">
      <c r="A139" s="76">
        <v>72</v>
      </c>
      <c r="B139" s="76" t="s">
        <v>265</v>
      </c>
      <c r="C139" s="77">
        <v>200</v>
      </c>
      <c r="D139" s="77" t="s">
        <v>522</v>
      </c>
    </row>
    <row r="140" spans="1:4" x14ac:dyDescent="0.2">
      <c r="A140" s="76">
        <v>244</v>
      </c>
      <c r="B140" s="76" t="s">
        <v>266</v>
      </c>
      <c r="C140" s="77">
        <v>200</v>
      </c>
      <c r="D140" s="77">
        <v>106</v>
      </c>
    </row>
    <row r="141" spans="1:4" x14ac:dyDescent="0.2">
      <c r="A141" s="76">
        <v>396</v>
      </c>
      <c r="B141" s="76" t="s">
        <v>267</v>
      </c>
      <c r="C141" s="77">
        <v>253</v>
      </c>
      <c r="D141" s="77">
        <v>152</v>
      </c>
    </row>
    <row r="142" spans="1:4" x14ac:dyDescent="0.2">
      <c r="A142" s="76">
        <v>397</v>
      </c>
      <c r="B142" s="76" t="s">
        <v>268</v>
      </c>
      <c r="C142" s="77">
        <v>307</v>
      </c>
      <c r="D142" s="77">
        <v>184</v>
      </c>
    </row>
    <row r="143" spans="1:4" x14ac:dyDescent="0.2">
      <c r="A143" s="76">
        <v>246</v>
      </c>
      <c r="B143" s="76" t="s">
        <v>269</v>
      </c>
      <c r="C143" s="77">
        <v>200</v>
      </c>
      <c r="D143" s="77" t="s">
        <v>522</v>
      </c>
    </row>
    <row r="144" spans="1:4" x14ac:dyDescent="0.2">
      <c r="A144" s="76">
        <v>74</v>
      </c>
      <c r="B144" s="76" t="s">
        <v>270</v>
      </c>
      <c r="C144" s="77">
        <v>200</v>
      </c>
      <c r="D144" s="77">
        <v>67</v>
      </c>
    </row>
    <row r="145" spans="1:4" x14ac:dyDescent="0.2">
      <c r="A145" s="76">
        <v>398</v>
      </c>
      <c r="B145" s="76" t="s">
        <v>271</v>
      </c>
      <c r="C145" s="77">
        <v>268</v>
      </c>
      <c r="D145" s="77">
        <v>161</v>
      </c>
    </row>
    <row r="146" spans="1:4" x14ac:dyDescent="0.2">
      <c r="A146" s="76">
        <v>917</v>
      </c>
      <c r="B146" s="76" t="s">
        <v>272</v>
      </c>
      <c r="C146" s="77">
        <v>260</v>
      </c>
      <c r="D146" s="77">
        <v>156</v>
      </c>
    </row>
    <row r="147" spans="1:4" x14ac:dyDescent="0.2">
      <c r="A147" s="76">
        <v>1658</v>
      </c>
      <c r="B147" s="76" t="s">
        <v>273</v>
      </c>
      <c r="C147" s="77">
        <v>200</v>
      </c>
      <c r="D147" s="77">
        <v>39</v>
      </c>
    </row>
    <row r="148" spans="1:4" x14ac:dyDescent="0.2">
      <c r="A148" s="76">
        <v>399</v>
      </c>
      <c r="B148" s="76" t="s">
        <v>274</v>
      </c>
      <c r="C148" s="77">
        <v>243</v>
      </c>
      <c r="D148" s="77">
        <v>146</v>
      </c>
    </row>
    <row r="149" spans="1:4" x14ac:dyDescent="0.2">
      <c r="A149" s="76">
        <v>163</v>
      </c>
      <c r="B149" s="76" t="s">
        <v>275</v>
      </c>
      <c r="C149" s="77">
        <v>200</v>
      </c>
      <c r="D149" s="77">
        <v>69</v>
      </c>
    </row>
    <row r="150" spans="1:4" x14ac:dyDescent="0.2">
      <c r="A150" s="76">
        <v>530</v>
      </c>
      <c r="B150" s="76" t="s">
        <v>276</v>
      </c>
      <c r="C150" s="77">
        <v>243</v>
      </c>
      <c r="D150" s="77">
        <v>146</v>
      </c>
    </row>
    <row r="151" spans="1:4" x14ac:dyDescent="0.2">
      <c r="A151" s="76">
        <v>794</v>
      </c>
      <c r="B151" s="76" t="s">
        <v>277</v>
      </c>
      <c r="C151" s="77">
        <v>277</v>
      </c>
      <c r="D151" s="77">
        <v>166</v>
      </c>
    </row>
    <row r="152" spans="1:4" x14ac:dyDescent="0.2">
      <c r="A152" s="76">
        <v>531</v>
      </c>
      <c r="B152" s="76" t="s">
        <v>278</v>
      </c>
      <c r="C152" s="77">
        <v>315</v>
      </c>
      <c r="D152" s="77">
        <v>189</v>
      </c>
    </row>
    <row r="153" spans="1:4" x14ac:dyDescent="0.2">
      <c r="A153" s="76">
        <v>164</v>
      </c>
      <c r="B153" s="76" t="s">
        <v>279</v>
      </c>
      <c r="C153" s="77">
        <v>253</v>
      </c>
      <c r="D153" s="77">
        <v>152</v>
      </c>
    </row>
    <row r="154" spans="1:4" x14ac:dyDescent="0.2">
      <c r="A154" s="76">
        <v>63</v>
      </c>
      <c r="B154" s="76" t="s">
        <v>280</v>
      </c>
      <c r="C154" s="77">
        <v>200</v>
      </c>
      <c r="D154" s="77">
        <v>36</v>
      </c>
    </row>
    <row r="155" spans="1:4" x14ac:dyDescent="0.2">
      <c r="A155" s="76">
        <v>252</v>
      </c>
      <c r="B155" s="76" t="s">
        <v>281</v>
      </c>
      <c r="C155" s="77">
        <v>200</v>
      </c>
      <c r="D155" s="77" t="s">
        <v>522</v>
      </c>
    </row>
    <row r="156" spans="1:4" x14ac:dyDescent="0.2">
      <c r="A156" s="76">
        <v>797</v>
      </c>
      <c r="B156" s="76" t="s">
        <v>282</v>
      </c>
      <c r="C156" s="77">
        <v>200</v>
      </c>
      <c r="D156" s="77" t="s">
        <v>522</v>
      </c>
    </row>
    <row r="157" spans="1:4" x14ac:dyDescent="0.2">
      <c r="A157" s="76">
        <v>534</v>
      </c>
      <c r="B157" s="76" t="s">
        <v>283</v>
      </c>
      <c r="C157" s="77">
        <v>268</v>
      </c>
      <c r="D157" s="77">
        <v>161</v>
      </c>
    </row>
    <row r="158" spans="1:4" x14ac:dyDescent="0.2">
      <c r="A158" s="76">
        <v>798</v>
      </c>
      <c r="B158" s="76" t="s">
        <v>284</v>
      </c>
      <c r="C158" s="77">
        <v>200</v>
      </c>
      <c r="D158" s="77">
        <v>45</v>
      </c>
    </row>
    <row r="159" spans="1:4" x14ac:dyDescent="0.2">
      <c r="A159" s="76">
        <v>402</v>
      </c>
      <c r="B159" s="76" t="s">
        <v>285</v>
      </c>
      <c r="C159" s="77">
        <v>282</v>
      </c>
      <c r="D159" s="77">
        <v>169</v>
      </c>
    </row>
    <row r="160" spans="1:4" x14ac:dyDescent="0.2">
      <c r="A160" s="76">
        <v>1735</v>
      </c>
      <c r="B160" s="76" t="s">
        <v>286</v>
      </c>
      <c r="C160" s="77">
        <v>200</v>
      </c>
      <c r="D160" s="77">
        <v>46</v>
      </c>
    </row>
    <row r="161" spans="1:4" x14ac:dyDescent="0.2">
      <c r="A161" s="76">
        <v>1911</v>
      </c>
      <c r="B161" s="76" t="s">
        <v>587</v>
      </c>
      <c r="C161" s="77">
        <v>200</v>
      </c>
      <c r="D161" s="77">
        <v>39</v>
      </c>
    </row>
    <row r="162" spans="1:4" x14ac:dyDescent="0.2">
      <c r="A162" s="76">
        <v>118</v>
      </c>
      <c r="B162" s="76" t="s">
        <v>287</v>
      </c>
      <c r="C162" s="77">
        <v>200</v>
      </c>
      <c r="D162" s="77">
        <v>95</v>
      </c>
    </row>
    <row r="163" spans="1:4" x14ac:dyDescent="0.2">
      <c r="A163" s="76">
        <v>18</v>
      </c>
      <c r="B163" s="76" t="s">
        <v>288</v>
      </c>
      <c r="C163" s="77">
        <v>200</v>
      </c>
      <c r="D163" s="77">
        <v>96</v>
      </c>
    </row>
    <row r="164" spans="1:4" x14ac:dyDescent="0.2">
      <c r="A164" s="76">
        <v>405</v>
      </c>
      <c r="B164" s="76" t="s">
        <v>289</v>
      </c>
      <c r="C164" s="77">
        <v>317</v>
      </c>
      <c r="D164" s="77">
        <v>190</v>
      </c>
    </row>
    <row r="165" spans="1:4" x14ac:dyDescent="0.2">
      <c r="A165" s="76">
        <v>1507</v>
      </c>
      <c r="B165" s="76" t="s">
        <v>290</v>
      </c>
      <c r="C165" s="77">
        <v>200</v>
      </c>
      <c r="D165" s="77" t="s">
        <v>522</v>
      </c>
    </row>
    <row r="166" spans="1:4" x14ac:dyDescent="0.2">
      <c r="A166" s="76">
        <v>321</v>
      </c>
      <c r="B166" s="76" t="s">
        <v>291</v>
      </c>
      <c r="C166" s="77">
        <v>242</v>
      </c>
      <c r="D166" s="77">
        <v>145</v>
      </c>
    </row>
    <row r="167" spans="1:4" x14ac:dyDescent="0.2">
      <c r="A167" s="76">
        <v>406</v>
      </c>
      <c r="B167" s="76" t="s">
        <v>292</v>
      </c>
      <c r="C167" s="77">
        <v>298</v>
      </c>
      <c r="D167" s="77">
        <v>179</v>
      </c>
    </row>
    <row r="168" spans="1:4" x14ac:dyDescent="0.2">
      <c r="A168" s="76">
        <v>677</v>
      </c>
      <c r="B168" s="76" t="s">
        <v>293</v>
      </c>
      <c r="C168" s="77">
        <v>200</v>
      </c>
      <c r="D168" s="77">
        <v>34</v>
      </c>
    </row>
    <row r="169" spans="1:4" x14ac:dyDescent="0.2">
      <c r="A169" s="76">
        <v>353</v>
      </c>
      <c r="B169" s="76" t="s">
        <v>294</v>
      </c>
      <c r="C169" s="77">
        <v>277</v>
      </c>
      <c r="D169" s="77">
        <v>166</v>
      </c>
    </row>
    <row r="170" spans="1:4" x14ac:dyDescent="0.2">
      <c r="A170" s="76">
        <v>1884</v>
      </c>
      <c r="B170" s="76" t="s">
        <v>295</v>
      </c>
      <c r="C170" s="77">
        <v>200</v>
      </c>
      <c r="D170" s="77">
        <v>88</v>
      </c>
    </row>
    <row r="171" spans="1:4" x14ac:dyDescent="0.2">
      <c r="A171" s="76">
        <v>166</v>
      </c>
      <c r="B171" s="76" t="s">
        <v>296</v>
      </c>
      <c r="C171" s="77">
        <v>200</v>
      </c>
      <c r="D171" s="77">
        <v>93</v>
      </c>
    </row>
    <row r="172" spans="1:4" x14ac:dyDescent="0.2">
      <c r="A172" s="76">
        <v>678</v>
      </c>
      <c r="B172" s="76" t="s">
        <v>297</v>
      </c>
      <c r="C172" s="77">
        <v>200</v>
      </c>
      <c r="D172" s="77">
        <v>86</v>
      </c>
    </row>
    <row r="173" spans="1:4" x14ac:dyDescent="0.2">
      <c r="A173" s="76">
        <v>537</v>
      </c>
      <c r="B173" s="76" t="s">
        <v>298</v>
      </c>
      <c r="C173" s="77">
        <v>308</v>
      </c>
      <c r="D173" s="77">
        <v>185</v>
      </c>
    </row>
    <row r="174" spans="1:4" x14ac:dyDescent="0.2">
      <c r="A174" s="76">
        <v>928</v>
      </c>
      <c r="B174" s="76" t="s">
        <v>299</v>
      </c>
      <c r="C174" s="77">
        <v>267</v>
      </c>
      <c r="D174" s="77">
        <v>160</v>
      </c>
    </row>
    <row r="175" spans="1:4" x14ac:dyDescent="0.2">
      <c r="A175" s="76">
        <v>1598</v>
      </c>
      <c r="B175" s="76" t="s">
        <v>300</v>
      </c>
      <c r="C175" s="77">
        <v>200</v>
      </c>
      <c r="D175" s="77">
        <v>71</v>
      </c>
    </row>
    <row r="176" spans="1:4" x14ac:dyDescent="0.2">
      <c r="A176" s="76">
        <v>79</v>
      </c>
      <c r="B176" s="76" t="s">
        <v>301</v>
      </c>
      <c r="C176" s="77">
        <v>200</v>
      </c>
      <c r="D176" s="77">
        <v>37</v>
      </c>
    </row>
    <row r="177" spans="1:4" x14ac:dyDescent="0.2">
      <c r="A177" s="76">
        <v>588</v>
      </c>
      <c r="B177" s="76" t="s">
        <v>302</v>
      </c>
      <c r="C177" s="77">
        <v>200</v>
      </c>
      <c r="D177" s="77">
        <v>43</v>
      </c>
    </row>
    <row r="178" spans="1:4" x14ac:dyDescent="0.2">
      <c r="A178" s="76">
        <v>542</v>
      </c>
      <c r="B178" s="76" t="s">
        <v>303</v>
      </c>
      <c r="C178" s="77">
        <v>308</v>
      </c>
      <c r="D178" s="77">
        <v>185</v>
      </c>
    </row>
    <row r="179" spans="1:4" x14ac:dyDescent="0.2">
      <c r="A179" s="76">
        <v>1931</v>
      </c>
      <c r="B179" s="76" t="s">
        <v>608</v>
      </c>
      <c r="C179" s="77">
        <v>200</v>
      </c>
      <c r="D179" s="77">
        <v>83</v>
      </c>
    </row>
    <row r="180" spans="1:4" x14ac:dyDescent="0.2">
      <c r="A180" s="76">
        <v>1659</v>
      </c>
      <c r="B180" s="76" t="s">
        <v>304</v>
      </c>
      <c r="C180" s="77">
        <v>200</v>
      </c>
      <c r="D180" s="77">
        <v>87</v>
      </c>
    </row>
    <row r="181" spans="1:4" x14ac:dyDescent="0.2">
      <c r="A181" s="76">
        <v>1685</v>
      </c>
      <c r="B181" s="76" t="s">
        <v>305</v>
      </c>
      <c r="C181" s="77">
        <v>200</v>
      </c>
      <c r="D181" s="77">
        <v>57</v>
      </c>
    </row>
    <row r="182" spans="1:4" x14ac:dyDescent="0.2">
      <c r="A182" s="76">
        <v>882</v>
      </c>
      <c r="B182" s="76" t="s">
        <v>306</v>
      </c>
      <c r="C182" s="77">
        <v>242</v>
      </c>
      <c r="D182" s="77">
        <v>145</v>
      </c>
    </row>
    <row r="183" spans="1:4" x14ac:dyDescent="0.2">
      <c r="A183" s="76">
        <v>415</v>
      </c>
      <c r="B183" s="76" t="s">
        <v>307</v>
      </c>
      <c r="C183" s="77">
        <v>200</v>
      </c>
      <c r="D183" s="77">
        <v>96</v>
      </c>
    </row>
    <row r="184" spans="1:4" x14ac:dyDescent="0.2">
      <c r="A184" s="76">
        <v>416</v>
      </c>
      <c r="B184" s="76" t="s">
        <v>308</v>
      </c>
      <c r="C184" s="77">
        <v>245</v>
      </c>
      <c r="D184" s="77">
        <v>147</v>
      </c>
    </row>
    <row r="185" spans="1:4" x14ac:dyDescent="0.2">
      <c r="A185" s="76">
        <v>1621</v>
      </c>
      <c r="B185" s="76" t="s">
        <v>309</v>
      </c>
      <c r="C185" s="77">
        <v>262</v>
      </c>
      <c r="D185" s="77">
        <v>157</v>
      </c>
    </row>
    <row r="186" spans="1:4" x14ac:dyDescent="0.2">
      <c r="A186" s="76">
        <v>417</v>
      </c>
      <c r="B186" s="76" t="s">
        <v>310</v>
      </c>
      <c r="C186" s="77">
        <v>217</v>
      </c>
      <c r="D186" s="77">
        <v>130</v>
      </c>
    </row>
    <row r="187" spans="1:4" x14ac:dyDescent="0.2">
      <c r="A187" s="76">
        <v>22</v>
      </c>
      <c r="B187" s="76" t="s">
        <v>311</v>
      </c>
      <c r="C187" s="77">
        <v>200</v>
      </c>
      <c r="D187" s="77">
        <v>76</v>
      </c>
    </row>
    <row r="188" spans="1:4" x14ac:dyDescent="0.2">
      <c r="A188" s="76">
        <v>545</v>
      </c>
      <c r="B188" s="76" t="s">
        <v>312</v>
      </c>
      <c r="C188" s="77">
        <v>200</v>
      </c>
      <c r="D188" s="77">
        <v>111</v>
      </c>
    </row>
    <row r="189" spans="1:4" x14ac:dyDescent="0.2">
      <c r="A189" s="76">
        <v>80</v>
      </c>
      <c r="B189" s="76" t="s">
        <v>313</v>
      </c>
      <c r="C189" s="77">
        <v>200</v>
      </c>
      <c r="D189" s="77">
        <v>112</v>
      </c>
    </row>
    <row r="190" spans="1:4" x14ac:dyDescent="0.2">
      <c r="A190" s="76">
        <v>81</v>
      </c>
      <c r="B190" s="76" t="s">
        <v>314</v>
      </c>
      <c r="C190" s="77">
        <v>200</v>
      </c>
      <c r="D190" s="77" t="s">
        <v>522</v>
      </c>
    </row>
    <row r="191" spans="1:4" x14ac:dyDescent="0.2">
      <c r="A191" s="76">
        <v>546</v>
      </c>
      <c r="B191" s="76" t="s">
        <v>315</v>
      </c>
      <c r="C191" s="77">
        <v>325</v>
      </c>
      <c r="D191" s="77">
        <v>195</v>
      </c>
    </row>
    <row r="192" spans="1:4" x14ac:dyDescent="0.2">
      <c r="A192" s="76">
        <v>547</v>
      </c>
      <c r="B192" s="76" t="s">
        <v>316</v>
      </c>
      <c r="C192" s="77">
        <v>292</v>
      </c>
      <c r="D192" s="77">
        <v>175</v>
      </c>
    </row>
    <row r="193" spans="1:4" x14ac:dyDescent="0.2">
      <c r="A193" s="76">
        <v>1916</v>
      </c>
      <c r="B193" s="76" t="s">
        <v>317</v>
      </c>
      <c r="C193" s="77">
        <v>288</v>
      </c>
      <c r="D193" s="77">
        <v>173</v>
      </c>
    </row>
    <row r="194" spans="1:4" x14ac:dyDescent="0.2">
      <c r="A194" s="76">
        <v>995</v>
      </c>
      <c r="B194" s="76" t="s">
        <v>318</v>
      </c>
      <c r="C194" s="77">
        <v>200</v>
      </c>
      <c r="D194" s="77">
        <v>86</v>
      </c>
    </row>
    <row r="195" spans="1:4" x14ac:dyDescent="0.2">
      <c r="A195" s="76">
        <v>1640</v>
      </c>
      <c r="B195" s="76" t="s">
        <v>319</v>
      </c>
      <c r="C195" s="77">
        <v>200</v>
      </c>
      <c r="D195" s="77">
        <v>51</v>
      </c>
    </row>
    <row r="196" spans="1:4" x14ac:dyDescent="0.2">
      <c r="A196" s="76">
        <v>327</v>
      </c>
      <c r="B196" s="76" t="s">
        <v>320</v>
      </c>
      <c r="C196" s="77">
        <v>200</v>
      </c>
      <c r="D196" s="77">
        <v>102</v>
      </c>
    </row>
    <row r="197" spans="1:4" x14ac:dyDescent="0.2">
      <c r="A197" s="76">
        <v>733</v>
      </c>
      <c r="B197" s="76" t="s">
        <v>321</v>
      </c>
      <c r="C197" s="77">
        <v>200</v>
      </c>
      <c r="D197" s="77">
        <v>60</v>
      </c>
    </row>
    <row r="198" spans="1:4" x14ac:dyDescent="0.2">
      <c r="A198" s="76">
        <v>1705</v>
      </c>
      <c r="B198" s="76" t="s">
        <v>322</v>
      </c>
      <c r="C198" s="77">
        <v>207</v>
      </c>
      <c r="D198" s="77">
        <v>124</v>
      </c>
    </row>
    <row r="199" spans="1:4" x14ac:dyDescent="0.2">
      <c r="A199" s="76">
        <v>553</v>
      </c>
      <c r="B199" s="76" t="s">
        <v>323</v>
      </c>
      <c r="C199" s="77">
        <v>257</v>
      </c>
      <c r="D199" s="77">
        <v>154</v>
      </c>
    </row>
    <row r="200" spans="1:4" x14ac:dyDescent="0.2">
      <c r="A200" s="76">
        <v>140</v>
      </c>
      <c r="B200" s="76" t="s">
        <v>324</v>
      </c>
      <c r="C200" s="77">
        <v>200</v>
      </c>
      <c r="D200" s="77">
        <v>28</v>
      </c>
    </row>
    <row r="201" spans="1:4" x14ac:dyDescent="0.2">
      <c r="A201" s="76">
        <v>262</v>
      </c>
      <c r="B201" s="76" t="s">
        <v>325</v>
      </c>
      <c r="C201" s="77">
        <v>200</v>
      </c>
      <c r="D201" s="77">
        <v>41</v>
      </c>
    </row>
    <row r="202" spans="1:4" x14ac:dyDescent="0.2">
      <c r="A202" s="76">
        <v>809</v>
      </c>
      <c r="B202" s="76" t="s">
        <v>326</v>
      </c>
      <c r="C202" s="77">
        <v>200</v>
      </c>
      <c r="D202" s="77">
        <v>89</v>
      </c>
    </row>
    <row r="203" spans="1:4" x14ac:dyDescent="0.2">
      <c r="A203" s="76">
        <v>331</v>
      </c>
      <c r="B203" s="76" t="s">
        <v>327</v>
      </c>
      <c r="C203" s="77">
        <v>200</v>
      </c>
      <c r="D203" s="77">
        <v>56</v>
      </c>
    </row>
    <row r="204" spans="1:4" x14ac:dyDescent="0.2">
      <c r="A204" s="76">
        <v>24</v>
      </c>
      <c r="B204" s="76" t="s">
        <v>328</v>
      </c>
      <c r="C204" s="77">
        <v>200</v>
      </c>
      <c r="D204" s="77">
        <v>28</v>
      </c>
    </row>
    <row r="205" spans="1:4" x14ac:dyDescent="0.2">
      <c r="A205" s="76">
        <v>168</v>
      </c>
      <c r="B205" s="76" t="s">
        <v>329</v>
      </c>
      <c r="C205" s="77">
        <v>200</v>
      </c>
      <c r="D205" s="77">
        <v>59</v>
      </c>
    </row>
    <row r="206" spans="1:4" x14ac:dyDescent="0.2">
      <c r="A206" s="76">
        <v>263</v>
      </c>
      <c r="B206" s="76" t="s">
        <v>330</v>
      </c>
      <c r="C206" s="77">
        <v>200</v>
      </c>
      <c r="D206" s="77" t="s">
        <v>522</v>
      </c>
    </row>
    <row r="207" spans="1:4" x14ac:dyDescent="0.2">
      <c r="A207" s="76">
        <v>1641</v>
      </c>
      <c r="B207" s="76" t="s">
        <v>331</v>
      </c>
      <c r="C207" s="77">
        <v>200</v>
      </c>
      <c r="D207" s="77">
        <v>83</v>
      </c>
    </row>
    <row r="208" spans="1:4" x14ac:dyDescent="0.2">
      <c r="A208" s="76">
        <v>556</v>
      </c>
      <c r="B208" s="76" t="s">
        <v>332</v>
      </c>
      <c r="C208" s="77">
        <v>308</v>
      </c>
      <c r="D208" s="77">
        <v>185</v>
      </c>
    </row>
    <row r="209" spans="1:4" x14ac:dyDescent="0.2">
      <c r="A209" s="76">
        <v>935</v>
      </c>
      <c r="B209" s="76" t="s">
        <v>333</v>
      </c>
      <c r="C209" s="77">
        <v>255</v>
      </c>
      <c r="D209" s="77">
        <v>153</v>
      </c>
    </row>
    <row r="210" spans="1:4" x14ac:dyDescent="0.2">
      <c r="A210" s="76">
        <v>25</v>
      </c>
      <c r="B210" s="76" t="s">
        <v>334</v>
      </c>
      <c r="C210" s="77">
        <v>200</v>
      </c>
      <c r="D210" s="77">
        <v>45</v>
      </c>
    </row>
    <row r="211" spans="1:4" x14ac:dyDescent="0.2">
      <c r="A211" s="76">
        <v>420</v>
      </c>
      <c r="B211" s="76" t="s">
        <v>335</v>
      </c>
      <c r="C211" s="77">
        <v>200</v>
      </c>
      <c r="D211" s="77">
        <v>84</v>
      </c>
    </row>
    <row r="212" spans="1:4" x14ac:dyDescent="0.2">
      <c r="A212" s="76">
        <v>938</v>
      </c>
      <c r="B212" s="76" t="s">
        <v>336</v>
      </c>
      <c r="C212" s="77">
        <v>200</v>
      </c>
      <c r="D212" s="77">
        <v>108</v>
      </c>
    </row>
    <row r="213" spans="1:4" x14ac:dyDescent="0.2">
      <c r="A213" s="76">
        <v>1908</v>
      </c>
      <c r="B213" s="76" t="s">
        <v>630</v>
      </c>
      <c r="C213" s="77">
        <v>200</v>
      </c>
      <c r="D213" s="77">
        <v>56</v>
      </c>
    </row>
    <row r="214" spans="1:4" x14ac:dyDescent="0.2">
      <c r="A214" s="76">
        <v>1987</v>
      </c>
      <c r="B214" s="76" t="s">
        <v>337</v>
      </c>
      <c r="C214" s="77">
        <v>200</v>
      </c>
      <c r="D214" s="77">
        <v>42</v>
      </c>
    </row>
    <row r="215" spans="1:4" x14ac:dyDescent="0.2">
      <c r="A215" s="76">
        <v>119</v>
      </c>
      <c r="B215" s="76" t="s">
        <v>338</v>
      </c>
      <c r="C215" s="77">
        <v>200</v>
      </c>
      <c r="D215" s="77">
        <v>114</v>
      </c>
    </row>
    <row r="216" spans="1:4" x14ac:dyDescent="0.2">
      <c r="A216" s="76">
        <v>687</v>
      </c>
      <c r="B216" s="76" t="s">
        <v>339</v>
      </c>
      <c r="C216" s="77">
        <v>225</v>
      </c>
      <c r="D216" s="77">
        <v>135</v>
      </c>
    </row>
    <row r="217" spans="1:4" x14ac:dyDescent="0.2">
      <c r="A217" s="76">
        <v>1842</v>
      </c>
      <c r="B217" s="76" t="s">
        <v>341</v>
      </c>
      <c r="C217" s="77">
        <v>200</v>
      </c>
      <c r="D217" s="77">
        <v>89</v>
      </c>
    </row>
    <row r="218" spans="1:4" x14ac:dyDescent="0.2">
      <c r="A218" s="76">
        <v>1731</v>
      </c>
      <c r="B218" s="76" t="s">
        <v>340</v>
      </c>
      <c r="C218" s="77">
        <v>200</v>
      </c>
      <c r="D218" s="77">
        <v>29</v>
      </c>
    </row>
    <row r="219" spans="1:4" x14ac:dyDescent="0.2">
      <c r="A219" s="76">
        <v>815</v>
      </c>
      <c r="B219" s="76" t="s">
        <v>342</v>
      </c>
      <c r="C219" s="77">
        <v>200</v>
      </c>
      <c r="D219" s="77">
        <v>54</v>
      </c>
    </row>
    <row r="220" spans="1:4" x14ac:dyDescent="0.2">
      <c r="A220" s="76">
        <v>1709</v>
      </c>
      <c r="B220" s="76" t="s">
        <v>343</v>
      </c>
      <c r="C220" s="77">
        <v>200</v>
      </c>
      <c r="D220" s="77">
        <v>59</v>
      </c>
    </row>
    <row r="221" spans="1:4" x14ac:dyDescent="0.2">
      <c r="A221" s="76">
        <v>1927</v>
      </c>
      <c r="B221" s="76" t="s">
        <v>605</v>
      </c>
      <c r="C221" s="77">
        <v>200</v>
      </c>
      <c r="D221" s="77" t="s">
        <v>522</v>
      </c>
    </row>
    <row r="222" spans="1:4" x14ac:dyDescent="0.2">
      <c r="A222" s="76">
        <v>1955</v>
      </c>
      <c r="B222" s="76" t="s">
        <v>344</v>
      </c>
      <c r="C222" s="77">
        <v>200</v>
      </c>
      <c r="D222" s="77" t="s">
        <v>522</v>
      </c>
    </row>
    <row r="223" spans="1:4" x14ac:dyDescent="0.2">
      <c r="A223" s="76">
        <v>335</v>
      </c>
      <c r="B223" s="76" t="s">
        <v>345</v>
      </c>
      <c r="C223" s="77">
        <v>200</v>
      </c>
      <c r="D223" s="77">
        <v>90</v>
      </c>
    </row>
    <row r="224" spans="1:4" x14ac:dyDescent="0.2">
      <c r="A224" s="76">
        <v>944</v>
      </c>
      <c r="B224" s="76" t="s">
        <v>346</v>
      </c>
      <c r="C224" s="77">
        <v>200</v>
      </c>
      <c r="D224" s="77" t="s">
        <v>522</v>
      </c>
    </row>
    <row r="225" spans="1:4" x14ac:dyDescent="0.2">
      <c r="A225" s="76">
        <v>1740</v>
      </c>
      <c r="B225" s="76" t="s">
        <v>348</v>
      </c>
      <c r="C225" s="77">
        <v>200</v>
      </c>
      <c r="D225" s="77">
        <v>97</v>
      </c>
    </row>
    <row r="226" spans="1:4" x14ac:dyDescent="0.2">
      <c r="A226" s="76">
        <v>946</v>
      </c>
      <c r="B226" s="76" t="s">
        <v>349</v>
      </c>
      <c r="C226" s="77">
        <v>200</v>
      </c>
      <c r="D226" s="77">
        <v>41</v>
      </c>
    </row>
    <row r="227" spans="1:4" x14ac:dyDescent="0.2">
      <c r="A227" s="76">
        <v>304</v>
      </c>
      <c r="B227" s="76" t="s">
        <v>350</v>
      </c>
      <c r="C227" s="77">
        <v>200</v>
      </c>
      <c r="D227" s="77" t="s">
        <v>522</v>
      </c>
    </row>
    <row r="228" spans="1:4" x14ac:dyDescent="0.2">
      <c r="A228" s="76">
        <v>356</v>
      </c>
      <c r="B228" s="76" t="s">
        <v>351</v>
      </c>
      <c r="C228" s="77">
        <v>295</v>
      </c>
      <c r="D228" s="77">
        <v>177</v>
      </c>
    </row>
    <row r="229" spans="1:4" x14ac:dyDescent="0.2">
      <c r="A229" s="76">
        <v>569</v>
      </c>
      <c r="B229" s="76" t="s">
        <v>352</v>
      </c>
      <c r="C229" s="77">
        <v>200</v>
      </c>
      <c r="D229" s="77">
        <v>79</v>
      </c>
    </row>
    <row r="230" spans="1:4" x14ac:dyDescent="0.2">
      <c r="A230" s="76">
        <v>267</v>
      </c>
      <c r="B230" s="76" t="s">
        <v>353</v>
      </c>
      <c r="C230" s="77">
        <v>200</v>
      </c>
      <c r="D230" s="77">
        <v>116</v>
      </c>
    </row>
    <row r="231" spans="1:4" x14ac:dyDescent="0.2">
      <c r="A231" s="76">
        <v>268</v>
      </c>
      <c r="B231" s="76" t="s">
        <v>354</v>
      </c>
      <c r="C231" s="77">
        <v>300</v>
      </c>
      <c r="D231" s="77">
        <v>180</v>
      </c>
    </row>
    <row r="232" spans="1:4" x14ac:dyDescent="0.2">
      <c r="A232" s="76">
        <v>1930</v>
      </c>
      <c r="B232" s="76" t="s">
        <v>609</v>
      </c>
      <c r="C232" s="77">
        <v>223</v>
      </c>
      <c r="D232" s="77" t="s">
        <v>522</v>
      </c>
    </row>
    <row r="233" spans="1:4" x14ac:dyDescent="0.2">
      <c r="A233" s="76">
        <v>1695</v>
      </c>
      <c r="B233" s="76" t="s">
        <v>355</v>
      </c>
      <c r="C233" s="77">
        <v>200</v>
      </c>
      <c r="D233" s="77">
        <v>23</v>
      </c>
    </row>
    <row r="234" spans="1:4" x14ac:dyDescent="0.2">
      <c r="A234" s="76">
        <v>1699</v>
      </c>
      <c r="B234" s="76" t="s">
        <v>356</v>
      </c>
      <c r="C234" s="77">
        <v>200</v>
      </c>
      <c r="D234" s="77">
        <v>43</v>
      </c>
    </row>
    <row r="235" spans="1:4" x14ac:dyDescent="0.2">
      <c r="A235" s="76">
        <v>171</v>
      </c>
      <c r="B235" s="76" t="s">
        <v>357</v>
      </c>
      <c r="C235" s="77">
        <v>200</v>
      </c>
      <c r="D235" s="77">
        <v>35</v>
      </c>
    </row>
    <row r="236" spans="1:4" x14ac:dyDescent="0.2">
      <c r="A236" s="76">
        <v>575</v>
      </c>
      <c r="B236" s="76" t="s">
        <v>358</v>
      </c>
      <c r="C236" s="77">
        <v>200</v>
      </c>
      <c r="D236" s="77">
        <v>115</v>
      </c>
    </row>
    <row r="237" spans="1:4" x14ac:dyDescent="0.2">
      <c r="A237" s="76">
        <v>576</v>
      </c>
      <c r="B237" s="76" t="s">
        <v>359</v>
      </c>
      <c r="C237" s="77">
        <v>202</v>
      </c>
      <c r="D237" s="77">
        <v>115</v>
      </c>
    </row>
    <row r="238" spans="1:4" x14ac:dyDescent="0.2">
      <c r="A238" s="76">
        <v>820</v>
      </c>
      <c r="B238" s="76" t="s">
        <v>631</v>
      </c>
      <c r="C238" s="77">
        <v>200</v>
      </c>
      <c r="D238" s="77">
        <v>110</v>
      </c>
    </row>
    <row r="239" spans="1:4" x14ac:dyDescent="0.2">
      <c r="A239" s="76">
        <v>302</v>
      </c>
      <c r="B239" s="76" t="s">
        <v>360</v>
      </c>
      <c r="C239" s="77">
        <v>200</v>
      </c>
      <c r="D239" s="77">
        <v>60</v>
      </c>
    </row>
    <row r="240" spans="1:4" x14ac:dyDescent="0.2">
      <c r="A240" s="76">
        <v>951</v>
      </c>
      <c r="B240" s="76" t="s">
        <v>361</v>
      </c>
      <c r="C240" s="77">
        <v>200</v>
      </c>
      <c r="D240" s="77">
        <v>83</v>
      </c>
    </row>
    <row r="241" spans="1:4" x14ac:dyDescent="0.2">
      <c r="A241" s="76">
        <v>579</v>
      </c>
      <c r="B241" s="76" t="s">
        <v>362</v>
      </c>
      <c r="C241" s="77">
        <v>297</v>
      </c>
      <c r="D241" s="77">
        <v>178</v>
      </c>
    </row>
    <row r="242" spans="1:4" x14ac:dyDescent="0.2">
      <c r="A242" s="76">
        <v>823</v>
      </c>
      <c r="B242" s="76" t="s">
        <v>363</v>
      </c>
      <c r="C242" s="77">
        <v>200</v>
      </c>
      <c r="D242" s="77">
        <v>46</v>
      </c>
    </row>
    <row r="243" spans="1:4" x14ac:dyDescent="0.2">
      <c r="A243" s="76">
        <v>824</v>
      </c>
      <c r="B243" s="76" t="s">
        <v>364</v>
      </c>
      <c r="C243" s="77">
        <v>200</v>
      </c>
      <c r="D243" s="77">
        <v>84</v>
      </c>
    </row>
    <row r="244" spans="1:4" x14ac:dyDescent="0.2">
      <c r="A244" s="76">
        <v>1895</v>
      </c>
      <c r="B244" s="76" t="s">
        <v>365</v>
      </c>
      <c r="C244" s="77">
        <v>200</v>
      </c>
      <c r="D244" s="77" t="s">
        <v>522</v>
      </c>
    </row>
    <row r="245" spans="1:4" x14ac:dyDescent="0.2">
      <c r="A245" s="76">
        <v>269</v>
      </c>
      <c r="B245" s="76" t="s">
        <v>366</v>
      </c>
      <c r="C245" s="77">
        <v>200</v>
      </c>
      <c r="D245" s="77">
        <v>67</v>
      </c>
    </row>
    <row r="246" spans="1:4" x14ac:dyDescent="0.2">
      <c r="A246" s="76">
        <v>173</v>
      </c>
      <c r="B246" s="76" t="s">
        <v>367</v>
      </c>
      <c r="C246" s="77">
        <v>267</v>
      </c>
      <c r="D246" s="77">
        <v>160</v>
      </c>
    </row>
    <row r="247" spans="1:4" x14ac:dyDescent="0.2">
      <c r="A247" s="76">
        <v>1773</v>
      </c>
      <c r="B247" s="76" t="s">
        <v>368</v>
      </c>
      <c r="C247" s="77">
        <v>200</v>
      </c>
      <c r="D247" s="77">
        <v>45</v>
      </c>
    </row>
    <row r="248" spans="1:4" x14ac:dyDescent="0.2">
      <c r="A248" s="76">
        <v>175</v>
      </c>
      <c r="B248" s="76" t="s">
        <v>369</v>
      </c>
      <c r="C248" s="77">
        <v>200</v>
      </c>
      <c r="D248" s="77">
        <v>31</v>
      </c>
    </row>
    <row r="249" spans="1:4" x14ac:dyDescent="0.2">
      <c r="A249" s="76">
        <v>881</v>
      </c>
      <c r="B249" s="76" t="s">
        <v>370</v>
      </c>
      <c r="C249" s="77">
        <v>200</v>
      </c>
      <c r="D249" s="77" t="s">
        <v>522</v>
      </c>
    </row>
    <row r="250" spans="1:4" x14ac:dyDescent="0.2">
      <c r="A250" s="76">
        <v>1586</v>
      </c>
      <c r="B250" s="76" t="s">
        <v>371</v>
      </c>
      <c r="C250" s="77">
        <v>200</v>
      </c>
      <c r="D250" s="77">
        <v>66</v>
      </c>
    </row>
    <row r="251" spans="1:4" x14ac:dyDescent="0.2">
      <c r="A251" s="76">
        <v>826</v>
      </c>
      <c r="B251" s="76" t="s">
        <v>372</v>
      </c>
      <c r="C251" s="77">
        <v>200</v>
      </c>
      <c r="D251" s="77">
        <v>118</v>
      </c>
    </row>
    <row r="252" spans="1:4" x14ac:dyDescent="0.2">
      <c r="A252" s="76">
        <v>85</v>
      </c>
      <c r="B252" s="76" t="s">
        <v>373</v>
      </c>
      <c r="C252" s="77">
        <v>200</v>
      </c>
      <c r="D252" s="77">
        <v>32</v>
      </c>
    </row>
    <row r="253" spans="1:4" x14ac:dyDescent="0.2">
      <c r="A253" s="76">
        <v>431</v>
      </c>
      <c r="B253" s="76" t="s">
        <v>374</v>
      </c>
      <c r="C253" s="77">
        <v>207</v>
      </c>
      <c r="D253" s="77" t="s">
        <v>522</v>
      </c>
    </row>
    <row r="254" spans="1:4" x14ac:dyDescent="0.2">
      <c r="A254" s="76">
        <v>432</v>
      </c>
      <c r="B254" s="76" t="s">
        <v>375</v>
      </c>
      <c r="C254" s="77">
        <v>200</v>
      </c>
      <c r="D254" s="77" t="s">
        <v>522</v>
      </c>
    </row>
    <row r="255" spans="1:4" x14ac:dyDescent="0.2">
      <c r="A255" s="76">
        <v>86</v>
      </c>
      <c r="B255" s="76" t="s">
        <v>376</v>
      </c>
      <c r="C255" s="77">
        <v>200</v>
      </c>
      <c r="D255" s="77">
        <v>41</v>
      </c>
    </row>
    <row r="256" spans="1:4" x14ac:dyDescent="0.2">
      <c r="A256" s="76">
        <v>828</v>
      </c>
      <c r="B256" s="76" t="s">
        <v>377</v>
      </c>
      <c r="C256" s="77">
        <v>200</v>
      </c>
      <c r="D256" s="77" t="s">
        <v>522</v>
      </c>
    </row>
    <row r="257" spans="1:4" x14ac:dyDescent="0.2">
      <c r="A257" s="76">
        <v>584</v>
      </c>
      <c r="B257" s="76" t="s">
        <v>378</v>
      </c>
      <c r="C257" s="77">
        <v>253</v>
      </c>
      <c r="D257" s="77">
        <v>152</v>
      </c>
    </row>
    <row r="258" spans="1:4" x14ac:dyDescent="0.2">
      <c r="A258" s="76">
        <v>1509</v>
      </c>
      <c r="B258" s="76" t="s">
        <v>379</v>
      </c>
      <c r="C258" s="77">
        <v>200</v>
      </c>
      <c r="D258" s="77">
        <v>68</v>
      </c>
    </row>
    <row r="259" spans="1:4" x14ac:dyDescent="0.2">
      <c r="A259" s="76">
        <v>437</v>
      </c>
      <c r="B259" s="76" t="s">
        <v>380</v>
      </c>
      <c r="C259" s="77">
        <v>200</v>
      </c>
      <c r="D259" s="77">
        <v>109</v>
      </c>
    </row>
    <row r="260" spans="1:4" x14ac:dyDescent="0.2">
      <c r="A260" s="76">
        <v>589</v>
      </c>
      <c r="B260" s="76" t="s">
        <v>381</v>
      </c>
      <c r="C260" s="77">
        <v>200</v>
      </c>
      <c r="D260" s="77">
        <v>67</v>
      </c>
    </row>
    <row r="261" spans="1:4" x14ac:dyDescent="0.2">
      <c r="A261" s="76">
        <v>1734</v>
      </c>
      <c r="B261" s="76" t="s">
        <v>382</v>
      </c>
      <c r="C261" s="77">
        <v>200</v>
      </c>
      <c r="D261" s="77">
        <v>96</v>
      </c>
    </row>
    <row r="262" spans="1:4" x14ac:dyDescent="0.2">
      <c r="A262" s="76">
        <v>590</v>
      </c>
      <c r="B262" s="76" t="s">
        <v>383</v>
      </c>
      <c r="C262" s="77">
        <v>312</v>
      </c>
      <c r="D262" s="77">
        <v>187</v>
      </c>
    </row>
    <row r="263" spans="1:4" x14ac:dyDescent="0.2">
      <c r="A263" s="76">
        <v>1894</v>
      </c>
      <c r="B263" s="76" t="s">
        <v>384</v>
      </c>
      <c r="C263" s="77">
        <v>200</v>
      </c>
      <c r="D263" s="77" t="s">
        <v>522</v>
      </c>
    </row>
    <row r="264" spans="1:4" x14ac:dyDescent="0.2">
      <c r="A264" s="76">
        <v>765</v>
      </c>
      <c r="B264" s="76" t="s">
        <v>385</v>
      </c>
      <c r="C264" s="77">
        <v>200</v>
      </c>
      <c r="D264" s="77">
        <v>58</v>
      </c>
    </row>
    <row r="265" spans="1:4" x14ac:dyDescent="0.2">
      <c r="A265" s="76">
        <v>1926</v>
      </c>
      <c r="B265" s="76" t="s">
        <v>386</v>
      </c>
      <c r="C265" s="77">
        <v>278</v>
      </c>
      <c r="D265" s="77">
        <v>167</v>
      </c>
    </row>
    <row r="266" spans="1:4" x14ac:dyDescent="0.2">
      <c r="A266" s="76">
        <v>439</v>
      </c>
      <c r="B266" s="76" t="s">
        <v>387</v>
      </c>
      <c r="C266" s="77">
        <v>310</v>
      </c>
      <c r="D266" s="77">
        <v>186</v>
      </c>
    </row>
    <row r="267" spans="1:4" x14ac:dyDescent="0.2">
      <c r="A267" s="76">
        <v>273</v>
      </c>
      <c r="B267" s="76" t="s">
        <v>388</v>
      </c>
      <c r="C267" s="77">
        <v>200</v>
      </c>
      <c r="D267" s="77">
        <v>74</v>
      </c>
    </row>
    <row r="268" spans="1:4" x14ac:dyDescent="0.2">
      <c r="A268" s="76">
        <v>177</v>
      </c>
      <c r="B268" s="76" t="s">
        <v>389</v>
      </c>
      <c r="C268" s="77">
        <v>200</v>
      </c>
      <c r="D268" s="77" t="s">
        <v>522</v>
      </c>
    </row>
    <row r="269" spans="1:4" x14ac:dyDescent="0.2">
      <c r="A269" s="76">
        <v>703</v>
      </c>
      <c r="B269" s="76" t="s">
        <v>390</v>
      </c>
      <c r="C269" s="77">
        <v>200</v>
      </c>
      <c r="D269" s="77" t="s">
        <v>522</v>
      </c>
    </row>
    <row r="270" spans="1:4" x14ac:dyDescent="0.2">
      <c r="A270" s="76">
        <v>274</v>
      </c>
      <c r="B270" s="76" t="s">
        <v>391</v>
      </c>
      <c r="C270" s="77">
        <v>200</v>
      </c>
      <c r="D270" s="77">
        <v>113</v>
      </c>
    </row>
    <row r="271" spans="1:4" x14ac:dyDescent="0.2">
      <c r="A271" s="76">
        <v>339</v>
      </c>
      <c r="B271" s="76" t="s">
        <v>392</v>
      </c>
      <c r="C271" s="77">
        <v>200</v>
      </c>
      <c r="D271" s="77">
        <v>80</v>
      </c>
    </row>
    <row r="272" spans="1:4" x14ac:dyDescent="0.2">
      <c r="A272" s="76">
        <v>1667</v>
      </c>
      <c r="B272" s="76" t="s">
        <v>393</v>
      </c>
      <c r="C272" s="77">
        <v>200</v>
      </c>
      <c r="D272" s="77">
        <v>47</v>
      </c>
    </row>
    <row r="273" spans="1:4" x14ac:dyDescent="0.2">
      <c r="A273" s="76">
        <v>275</v>
      </c>
      <c r="B273" s="76" t="s">
        <v>394</v>
      </c>
      <c r="C273" s="77">
        <v>200</v>
      </c>
      <c r="D273" s="77">
        <v>95</v>
      </c>
    </row>
    <row r="274" spans="1:4" x14ac:dyDescent="0.2">
      <c r="A274" s="76">
        <v>340</v>
      </c>
      <c r="B274" s="76" t="s">
        <v>395</v>
      </c>
      <c r="C274" s="77">
        <v>200</v>
      </c>
      <c r="D274" s="77">
        <v>101</v>
      </c>
    </row>
    <row r="275" spans="1:4" x14ac:dyDescent="0.2">
      <c r="A275" s="76">
        <v>597</v>
      </c>
      <c r="B275" s="76" t="s">
        <v>396</v>
      </c>
      <c r="C275" s="77">
        <v>268</v>
      </c>
      <c r="D275" s="77">
        <v>161</v>
      </c>
    </row>
    <row r="276" spans="1:4" x14ac:dyDescent="0.2">
      <c r="A276" s="76">
        <v>196</v>
      </c>
      <c r="B276" s="76" t="s">
        <v>397</v>
      </c>
      <c r="C276" s="77">
        <v>200</v>
      </c>
      <c r="D276" s="77" t="s">
        <v>522</v>
      </c>
    </row>
    <row r="277" spans="1:4" x14ac:dyDescent="0.2">
      <c r="A277" s="76">
        <v>1742</v>
      </c>
      <c r="B277" s="76" t="s">
        <v>398</v>
      </c>
      <c r="C277" s="77">
        <v>200</v>
      </c>
      <c r="D277" s="77" t="s">
        <v>522</v>
      </c>
    </row>
    <row r="278" spans="1:4" x14ac:dyDescent="0.2">
      <c r="A278" s="76">
        <v>603</v>
      </c>
      <c r="B278" s="76" t="s">
        <v>399</v>
      </c>
      <c r="C278" s="77">
        <v>305</v>
      </c>
      <c r="D278" s="77">
        <v>183</v>
      </c>
    </row>
    <row r="279" spans="1:4" x14ac:dyDescent="0.2">
      <c r="A279" s="76">
        <v>1669</v>
      </c>
      <c r="B279" s="76" t="s">
        <v>400</v>
      </c>
      <c r="C279" s="77">
        <v>200</v>
      </c>
      <c r="D279" s="77">
        <v>51</v>
      </c>
    </row>
    <row r="280" spans="1:4" x14ac:dyDescent="0.2">
      <c r="A280" s="76">
        <v>957</v>
      </c>
      <c r="B280" s="76" t="s">
        <v>401</v>
      </c>
      <c r="C280" s="77">
        <v>213</v>
      </c>
      <c r="D280" s="77">
        <v>128</v>
      </c>
    </row>
    <row r="281" spans="1:4" x14ac:dyDescent="0.2">
      <c r="A281" s="76">
        <v>1674</v>
      </c>
      <c r="B281" s="76" t="s">
        <v>402</v>
      </c>
      <c r="C281" s="77">
        <v>200</v>
      </c>
      <c r="D281" s="77">
        <v>115</v>
      </c>
    </row>
    <row r="282" spans="1:4" x14ac:dyDescent="0.2">
      <c r="A282" s="76">
        <v>599</v>
      </c>
      <c r="B282" s="76" t="s">
        <v>403</v>
      </c>
      <c r="C282" s="77">
        <v>303</v>
      </c>
      <c r="D282" s="77">
        <v>182</v>
      </c>
    </row>
    <row r="283" spans="1:4" x14ac:dyDescent="0.2">
      <c r="A283" s="76">
        <v>277</v>
      </c>
      <c r="B283" s="76" t="s">
        <v>404</v>
      </c>
      <c r="C283" s="77">
        <v>200</v>
      </c>
      <c r="D283" s="77">
        <v>23</v>
      </c>
    </row>
    <row r="284" spans="1:4" x14ac:dyDescent="0.2">
      <c r="A284" s="76">
        <v>840</v>
      </c>
      <c r="B284" s="76" t="s">
        <v>405</v>
      </c>
      <c r="C284" s="77">
        <v>200</v>
      </c>
      <c r="D284" s="77">
        <v>64</v>
      </c>
    </row>
    <row r="285" spans="1:4" x14ac:dyDescent="0.2">
      <c r="A285" s="76">
        <v>441</v>
      </c>
      <c r="B285" s="76" t="s">
        <v>406</v>
      </c>
      <c r="C285" s="77">
        <v>200</v>
      </c>
      <c r="D285" s="77">
        <v>69</v>
      </c>
    </row>
    <row r="286" spans="1:4" x14ac:dyDescent="0.2">
      <c r="A286" s="76">
        <v>279</v>
      </c>
      <c r="B286" s="76" t="s">
        <v>407</v>
      </c>
      <c r="C286" s="77">
        <v>210</v>
      </c>
      <c r="D286" s="77">
        <v>126</v>
      </c>
    </row>
    <row r="287" spans="1:4" x14ac:dyDescent="0.2">
      <c r="A287" s="76">
        <v>606</v>
      </c>
      <c r="B287" s="76" t="s">
        <v>408</v>
      </c>
      <c r="C287" s="77">
        <v>322</v>
      </c>
      <c r="D287" s="77">
        <v>193</v>
      </c>
    </row>
    <row r="288" spans="1:4" x14ac:dyDescent="0.2">
      <c r="A288" s="76">
        <v>88</v>
      </c>
      <c r="B288" s="76" t="s">
        <v>409</v>
      </c>
      <c r="C288" s="77">
        <v>200</v>
      </c>
      <c r="D288" s="77">
        <v>23</v>
      </c>
    </row>
    <row r="289" spans="1:4" x14ac:dyDescent="0.2">
      <c r="A289" s="76">
        <v>844</v>
      </c>
      <c r="B289" s="76" t="s">
        <v>410</v>
      </c>
      <c r="C289" s="77">
        <v>200</v>
      </c>
      <c r="D289" s="77">
        <v>103</v>
      </c>
    </row>
    <row r="290" spans="1:4" x14ac:dyDescent="0.2">
      <c r="A290" s="76">
        <v>962</v>
      </c>
      <c r="B290" s="76" t="s">
        <v>411</v>
      </c>
      <c r="C290" s="77">
        <v>200</v>
      </c>
      <c r="D290" s="77">
        <v>91</v>
      </c>
    </row>
    <row r="291" spans="1:4" x14ac:dyDescent="0.2">
      <c r="A291" s="76">
        <v>1676</v>
      </c>
      <c r="B291" s="76" t="s">
        <v>412</v>
      </c>
      <c r="C291" s="77">
        <v>200</v>
      </c>
      <c r="D291" s="77">
        <v>37</v>
      </c>
    </row>
    <row r="292" spans="1:4" x14ac:dyDescent="0.2">
      <c r="A292" s="76">
        <v>518</v>
      </c>
      <c r="B292" s="76" t="s">
        <v>413</v>
      </c>
      <c r="C292" s="77">
        <v>333</v>
      </c>
      <c r="D292" s="77">
        <v>200</v>
      </c>
    </row>
    <row r="293" spans="1:4" x14ac:dyDescent="0.2">
      <c r="A293" s="76">
        <v>796</v>
      </c>
      <c r="B293" s="76" t="s">
        <v>414</v>
      </c>
      <c r="C293" s="77">
        <v>252</v>
      </c>
      <c r="D293" s="77">
        <v>151</v>
      </c>
    </row>
    <row r="294" spans="1:4" x14ac:dyDescent="0.2">
      <c r="A294" s="76">
        <v>965</v>
      </c>
      <c r="B294" s="76" t="s">
        <v>415</v>
      </c>
      <c r="C294" s="77">
        <v>200</v>
      </c>
      <c r="D294" s="77">
        <v>103</v>
      </c>
    </row>
    <row r="295" spans="1:4" x14ac:dyDescent="0.2">
      <c r="A295" s="76">
        <v>1702</v>
      </c>
      <c r="B295" s="76" t="s">
        <v>416</v>
      </c>
      <c r="C295" s="77">
        <v>200</v>
      </c>
      <c r="D295" s="77">
        <v>32</v>
      </c>
    </row>
    <row r="296" spans="1:4" x14ac:dyDescent="0.2">
      <c r="A296" s="76">
        <v>845</v>
      </c>
      <c r="B296" s="76" t="s">
        <v>417</v>
      </c>
      <c r="C296" s="77">
        <v>200</v>
      </c>
      <c r="D296" s="77">
        <v>99</v>
      </c>
    </row>
    <row r="297" spans="1:4" x14ac:dyDescent="0.2">
      <c r="A297" s="76">
        <v>846</v>
      </c>
      <c r="B297" s="76" t="s">
        <v>418</v>
      </c>
      <c r="C297" s="77">
        <v>200</v>
      </c>
      <c r="D297" s="77">
        <v>67</v>
      </c>
    </row>
    <row r="298" spans="1:4" x14ac:dyDescent="0.2">
      <c r="A298" s="76">
        <v>1883</v>
      </c>
      <c r="B298" s="76" t="s">
        <v>419</v>
      </c>
      <c r="C298" s="77">
        <v>220</v>
      </c>
      <c r="D298" s="77">
        <v>132</v>
      </c>
    </row>
    <row r="299" spans="1:4" x14ac:dyDescent="0.2">
      <c r="A299" s="76">
        <v>610</v>
      </c>
      <c r="B299" s="76" t="s">
        <v>420</v>
      </c>
      <c r="C299" s="77">
        <v>285</v>
      </c>
      <c r="D299" s="77">
        <v>171</v>
      </c>
    </row>
    <row r="300" spans="1:4" x14ac:dyDescent="0.2">
      <c r="A300" s="76">
        <v>40</v>
      </c>
      <c r="B300" s="76" t="s">
        <v>421</v>
      </c>
      <c r="C300" s="77">
        <v>200</v>
      </c>
      <c r="D300" s="77">
        <v>33</v>
      </c>
    </row>
    <row r="301" spans="1:4" x14ac:dyDescent="0.2">
      <c r="A301" s="76">
        <v>1714</v>
      </c>
      <c r="B301" s="76" t="s">
        <v>422</v>
      </c>
      <c r="C301" s="77">
        <v>200</v>
      </c>
      <c r="D301" s="77">
        <v>23</v>
      </c>
    </row>
    <row r="302" spans="1:4" x14ac:dyDescent="0.2">
      <c r="A302" s="76">
        <v>90</v>
      </c>
      <c r="B302" s="76" t="s">
        <v>423</v>
      </c>
      <c r="C302" s="77">
        <v>200</v>
      </c>
      <c r="D302" s="77">
        <v>97</v>
      </c>
    </row>
    <row r="303" spans="1:4" x14ac:dyDescent="0.2">
      <c r="A303" s="76">
        <v>342</v>
      </c>
      <c r="B303" s="76" t="s">
        <v>424</v>
      </c>
      <c r="C303" s="77">
        <v>228</v>
      </c>
      <c r="D303" s="77">
        <v>137</v>
      </c>
    </row>
    <row r="304" spans="1:4" x14ac:dyDescent="0.2">
      <c r="A304" s="76">
        <v>847</v>
      </c>
      <c r="B304" s="76" t="s">
        <v>425</v>
      </c>
      <c r="C304" s="77">
        <v>200</v>
      </c>
      <c r="D304" s="77">
        <v>54</v>
      </c>
    </row>
    <row r="305" spans="1:4" x14ac:dyDescent="0.2">
      <c r="A305" s="76">
        <v>848</v>
      </c>
      <c r="B305" s="76" t="s">
        <v>426</v>
      </c>
      <c r="C305" s="77">
        <v>200</v>
      </c>
      <c r="D305" s="77">
        <v>116</v>
      </c>
    </row>
    <row r="306" spans="1:4" x14ac:dyDescent="0.2">
      <c r="A306" s="76">
        <v>37</v>
      </c>
      <c r="B306" s="76" t="s">
        <v>428</v>
      </c>
      <c r="C306" s="77">
        <v>200</v>
      </c>
      <c r="D306" s="77">
        <v>64</v>
      </c>
    </row>
    <row r="307" spans="1:4" x14ac:dyDescent="0.2">
      <c r="A307" s="76">
        <v>180</v>
      </c>
      <c r="B307" s="76" t="s">
        <v>429</v>
      </c>
      <c r="C307" s="77">
        <v>200</v>
      </c>
      <c r="D307" s="77">
        <v>48</v>
      </c>
    </row>
    <row r="308" spans="1:4" x14ac:dyDescent="0.2">
      <c r="A308" s="76">
        <v>532</v>
      </c>
      <c r="B308" s="76" t="s">
        <v>430</v>
      </c>
      <c r="C308" s="77">
        <v>260</v>
      </c>
      <c r="D308" s="77">
        <v>156</v>
      </c>
    </row>
    <row r="309" spans="1:4" x14ac:dyDescent="0.2">
      <c r="A309" s="76">
        <v>851</v>
      </c>
      <c r="B309" s="76" t="s">
        <v>431</v>
      </c>
      <c r="C309" s="77">
        <v>200</v>
      </c>
      <c r="D309" s="77">
        <v>41</v>
      </c>
    </row>
    <row r="310" spans="1:4" x14ac:dyDescent="0.2">
      <c r="A310" s="76">
        <v>1708</v>
      </c>
      <c r="B310" s="76" t="s">
        <v>432</v>
      </c>
      <c r="C310" s="77">
        <v>200</v>
      </c>
      <c r="D310" s="77">
        <v>42</v>
      </c>
    </row>
    <row r="311" spans="1:4" x14ac:dyDescent="0.2">
      <c r="A311" s="76">
        <v>971</v>
      </c>
      <c r="B311" s="76" t="s">
        <v>433</v>
      </c>
      <c r="C311" s="77">
        <v>222</v>
      </c>
      <c r="D311" s="77">
        <v>133</v>
      </c>
    </row>
    <row r="312" spans="1:4" x14ac:dyDescent="0.2">
      <c r="A312" s="76">
        <v>1904</v>
      </c>
      <c r="B312" s="76" t="s">
        <v>434</v>
      </c>
      <c r="C312" s="77">
        <v>200</v>
      </c>
      <c r="D312" s="77" t="s">
        <v>522</v>
      </c>
    </row>
    <row r="313" spans="1:4" x14ac:dyDescent="0.2">
      <c r="A313" s="76">
        <v>617</v>
      </c>
      <c r="B313" s="76" t="s">
        <v>435</v>
      </c>
      <c r="C313" s="77">
        <v>200</v>
      </c>
      <c r="D313" s="77">
        <v>40</v>
      </c>
    </row>
    <row r="314" spans="1:4" x14ac:dyDescent="0.2">
      <c r="A314" s="76">
        <v>1900</v>
      </c>
      <c r="B314" s="76" t="s">
        <v>436</v>
      </c>
      <c r="C314" s="77">
        <v>200</v>
      </c>
      <c r="D314" s="77" t="s">
        <v>522</v>
      </c>
    </row>
    <row r="315" spans="1:4" x14ac:dyDescent="0.2">
      <c r="A315" s="76">
        <v>9</v>
      </c>
      <c r="B315" s="76" t="s">
        <v>437</v>
      </c>
      <c r="C315" s="77">
        <v>200</v>
      </c>
      <c r="D315" s="77">
        <v>50</v>
      </c>
    </row>
    <row r="316" spans="1:4" x14ac:dyDescent="0.2">
      <c r="A316" s="76">
        <v>715</v>
      </c>
      <c r="B316" s="76" t="s">
        <v>438</v>
      </c>
      <c r="C316" s="77">
        <v>200</v>
      </c>
      <c r="D316" s="77">
        <v>52</v>
      </c>
    </row>
    <row r="317" spans="1:4" x14ac:dyDescent="0.2">
      <c r="A317" s="76">
        <v>93</v>
      </c>
      <c r="B317" s="76" t="s">
        <v>439</v>
      </c>
      <c r="C317" s="77">
        <v>200</v>
      </c>
      <c r="D317" s="77">
        <v>23</v>
      </c>
    </row>
    <row r="318" spans="1:4" x14ac:dyDescent="0.2">
      <c r="A318" s="76">
        <v>448</v>
      </c>
      <c r="B318" s="76" t="s">
        <v>440</v>
      </c>
      <c r="C318" s="77">
        <v>200</v>
      </c>
      <c r="D318" s="77">
        <v>23</v>
      </c>
    </row>
    <row r="319" spans="1:4" x14ac:dyDescent="0.2">
      <c r="A319" s="76">
        <v>1525</v>
      </c>
      <c r="B319" s="76" t="s">
        <v>441</v>
      </c>
      <c r="C319" s="77">
        <v>253</v>
      </c>
      <c r="D319" s="77">
        <v>152</v>
      </c>
    </row>
    <row r="320" spans="1:4" x14ac:dyDescent="0.2">
      <c r="A320" s="76">
        <v>716</v>
      </c>
      <c r="B320" s="76" t="s">
        <v>442</v>
      </c>
      <c r="C320" s="77">
        <v>200</v>
      </c>
      <c r="D320" s="77">
        <v>53</v>
      </c>
    </row>
    <row r="321" spans="1:4" x14ac:dyDescent="0.2">
      <c r="A321" s="76">
        <v>281</v>
      </c>
      <c r="B321" s="76" t="s">
        <v>443</v>
      </c>
      <c r="C321" s="77">
        <v>250</v>
      </c>
      <c r="D321" s="77">
        <v>150</v>
      </c>
    </row>
    <row r="322" spans="1:4" x14ac:dyDescent="0.2">
      <c r="A322" s="76">
        <v>855</v>
      </c>
      <c r="B322" s="76" t="s">
        <v>444</v>
      </c>
      <c r="C322" s="77">
        <v>270</v>
      </c>
      <c r="D322" s="77">
        <v>162</v>
      </c>
    </row>
    <row r="323" spans="1:4" x14ac:dyDescent="0.2">
      <c r="A323" s="76">
        <v>183</v>
      </c>
      <c r="B323" s="76" t="s">
        <v>445</v>
      </c>
      <c r="C323" s="77">
        <v>200</v>
      </c>
      <c r="D323" s="77">
        <v>44</v>
      </c>
    </row>
    <row r="324" spans="1:4" x14ac:dyDescent="0.2">
      <c r="A324" s="76">
        <v>1700</v>
      </c>
      <c r="B324" s="76" t="s">
        <v>446</v>
      </c>
      <c r="C324" s="77">
        <v>200</v>
      </c>
      <c r="D324" s="77">
        <v>84</v>
      </c>
    </row>
    <row r="325" spans="1:4" x14ac:dyDescent="0.2">
      <c r="A325" s="76">
        <v>1730</v>
      </c>
      <c r="B325" s="76" t="s">
        <v>447</v>
      </c>
      <c r="C325" s="77">
        <v>200</v>
      </c>
      <c r="D325" s="77">
        <v>61</v>
      </c>
    </row>
    <row r="326" spans="1:4" x14ac:dyDescent="0.2">
      <c r="A326" s="76">
        <v>737</v>
      </c>
      <c r="B326" s="76" t="s">
        <v>448</v>
      </c>
      <c r="C326" s="77">
        <v>200</v>
      </c>
      <c r="D326" s="77">
        <v>60</v>
      </c>
    </row>
    <row r="327" spans="1:4" x14ac:dyDescent="0.2">
      <c r="A327" s="76">
        <v>856</v>
      </c>
      <c r="B327" s="76" t="s">
        <v>449</v>
      </c>
      <c r="C327" s="77">
        <v>200</v>
      </c>
      <c r="D327" s="77">
        <v>110</v>
      </c>
    </row>
    <row r="328" spans="1:4" x14ac:dyDescent="0.2">
      <c r="A328" s="76">
        <v>450</v>
      </c>
      <c r="B328" s="76" t="s">
        <v>450</v>
      </c>
      <c r="C328" s="77">
        <v>202</v>
      </c>
      <c r="D328" s="77">
        <v>121</v>
      </c>
    </row>
    <row r="329" spans="1:4" x14ac:dyDescent="0.2">
      <c r="A329" s="76">
        <v>451</v>
      </c>
      <c r="B329" s="76" t="s">
        <v>451</v>
      </c>
      <c r="C329" s="77">
        <v>270</v>
      </c>
      <c r="D329" s="77">
        <v>162</v>
      </c>
    </row>
    <row r="330" spans="1:4" x14ac:dyDescent="0.2">
      <c r="A330" s="76">
        <v>184</v>
      </c>
      <c r="B330" s="76" t="s">
        <v>452</v>
      </c>
      <c r="C330" s="77">
        <v>308</v>
      </c>
      <c r="D330" s="77">
        <v>185</v>
      </c>
    </row>
    <row r="331" spans="1:4" x14ac:dyDescent="0.2">
      <c r="A331" s="76">
        <v>344</v>
      </c>
      <c r="B331" s="76" t="s">
        <v>453</v>
      </c>
      <c r="C331" s="77">
        <v>317</v>
      </c>
      <c r="D331" s="77">
        <v>190</v>
      </c>
    </row>
    <row r="332" spans="1:4" x14ac:dyDescent="0.2">
      <c r="A332" s="76">
        <v>1581</v>
      </c>
      <c r="B332" s="76" t="s">
        <v>454</v>
      </c>
      <c r="C332" s="77">
        <v>200</v>
      </c>
      <c r="D332" s="77">
        <v>81</v>
      </c>
    </row>
    <row r="333" spans="1:4" x14ac:dyDescent="0.2">
      <c r="A333" s="76">
        <v>981</v>
      </c>
      <c r="B333" s="76" t="s">
        <v>455</v>
      </c>
      <c r="C333" s="77">
        <v>200</v>
      </c>
      <c r="D333" s="77">
        <v>71</v>
      </c>
    </row>
    <row r="334" spans="1:4" x14ac:dyDescent="0.2">
      <c r="A334" s="76">
        <v>994</v>
      </c>
      <c r="B334" s="76" t="s">
        <v>456</v>
      </c>
      <c r="C334" s="77">
        <v>200</v>
      </c>
      <c r="D334" s="77">
        <v>76</v>
      </c>
    </row>
    <row r="335" spans="1:4" x14ac:dyDescent="0.2">
      <c r="A335" s="76">
        <v>858</v>
      </c>
      <c r="B335" s="76" t="s">
        <v>457</v>
      </c>
      <c r="C335" s="77">
        <v>200</v>
      </c>
      <c r="D335" s="77">
        <v>94</v>
      </c>
    </row>
    <row r="336" spans="1:4" x14ac:dyDescent="0.2">
      <c r="A336" s="76">
        <v>47</v>
      </c>
      <c r="B336" s="76" t="s">
        <v>458</v>
      </c>
      <c r="C336" s="77">
        <v>200</v>
      </c>
      <c r="D336" s="77">
        <v>80</v>
      </c>
    </row>
    <row r="337" spans="1:4" x14ac:dyDescent="0.2">
      <c r="A337" s="76">
        <v>345</v>
      </c>
      <c r="B337" s="76" t="s">
        <v>459</v>
      </c>
      <c r="C337" s="77">
        <v>318</v>
      </c>
      <c r="D337" s="77">
        <v>191</v>
      </c>
    </row>
    <row r="338" spans="1:4" x14ac:dyDescent="0.2">
      <c r="A338" s="76">
        <v>717</v>
      </c>
      <c r="B338" s="76" t="s">
        <v>460</v>
      </c>
      <c r="C338" s="77">
        <v>200</v>
      </c>
      <c r="D338" s="77">
        <v>42</v>
      </c>
    </row>
    <row r="339" spans="1:4" x14ac:dyDescent="0.2">
      <c r="A339" s="76">
        <v>860</v>
      </c>
      <c r="B339" s="76" t="s">
        <v>461</v>
      </c>
      <c r="C339" s="77">
        <v>200</v>
      </c>
      <c r="D339" s="77">
        <v>97</v>
      </c>
    </row>
    <row r="340" spans="1:4" x14ac:dyDescent="0.2">
      <c r="A340" s="76">
        <v>861</v>
      </c>
      <c r="B340" s="76" t="s">
        <v>462</v>
      </c>
      <c r="C340" s="77">
        <v>250</v>
      </c>
      <c r="D340" s="77">
        <v>150</v>
      </c>
    </row>
    <row r="341" spans="1:4" x14ac:dyDescent="0.2">
      <c r="A341" s="76">
        <v>453</v>
      </c>
      <c r="B341" s="76" t="s">
        <v>463</v>
      </c>
      <c r="C341" s="77">
        <v>255</v>
      </c>
      <c r="D341" s="77">
        <v>153</v>
      </c>
    </row>
    <row r="342" spans="1:4" x14ac:dyDescent="0.2">
      <c r="A342" s="76">
        <v>983</v>
      </c>
      <c r="B342" s="76" t="s">
        <v>464</v>
      </c>
      <c r="C342" s="77">
        <v>200</v>
      </c>
      <c r="D342" s="77">
        <v>119</v>
      </c>
    </row>
    <row r="343" spans="1:4" x14ac:dyDescent="0.2">
      <c r="A343" s="76">
        <v>984</v>
      </c>
      <c r="B343" s="76" t="s">
        <v>465</v>
      </c>
      <c r="C343" s="77">
        <v>200</v>
      </c>
      <c r="D343" s="77">
        <v>62</v>
      </c>
    </row>
    <row r="344" spans="1:4" x14ac:dyDescent="0.2">
      <c r="A344" s="76">
        <v>620</v>
      </c>
      <c r="B344" s="76" t="s">
        <v>466</v>
      </c>
      <c r="C344" s="77">
        <v>200</v>
      </c>
      <c r="D344" s="77">
        <v>100</v>
      </c>
    </row>
    <row r="345" spans="1:4" x14ac:dyDescent="0.2">
      <c r="A345" s="76">
        <v>622</v>
      </c>
      <c r="B345" s="76" t="s">
        <v>467</v>
      </c>
      <c r="C345" s="77">
        <v>303</v>
      </c>
      <c r="D345" s="77">
        <v>182</v>
      </c>
    </row>
    <row r="346" spans="1:4" x14ac:dyDescent="0.2">
      <c r="A346" s="76">
        <v>48</v>
      </c>
      <c r="B346" s="76" t="s">
        <v>468</v>
      </c>
      <c r="C346" s="77">
        <v>200</v>
      </c>
      <c r="D346" s="77">
        <v>26</v>
      </c>
    </row>
    <row r="347" spans="1:4" x14ac:dyDescent="0.2">
      <c r="A347" s="76">
        <v>96</v>
      </c>
      <c r="B347" s="76" t="s">
        <v>469</v>
      </c>
      <c r="C347" s="77">
        <v>200</v>
      </c>
      <c r="D347" s="77">
        <v>23</v>
      </c>
    </row>
    <row r="348" spans="1:4" x14ac:dyDescent="0.2">
      <c r="A348" s="76">
        <v>718</v>
      </c>
      <c r="B348" s="76" t="s">
        <v>470</v>
      </c>
      <c r="C348" s="77">
        <v>242</v>
      </c>
      <c r="D348" s="77">
        <v>145</v>
      </c>
    </row>
    <row r="349" spans="1:4" x14ac:dyDescent="0.2">
      <c r="A349" s="76">
        <v>986</v>
      </c>
      <c r="B349" s="76" t="s">
        <v>471</v>
      </c>
      <c r="C349" s="77">
        <v>200</v>
      </c>
      <c r="D349" s="77">
        <v>75</v>
      </c>
    </row>
    <row r="350" spans="1:4" x14ac:dyDescent="0.2">
      <c r="A350" s="76">
        <v>626</v>
      </c>
      <c r="B350" s="76" t="s">
        <v>472</v>
      </c>
      <c r="C350" s="77">
        <v>297</v>
      </c>
      <c r="D350" s="77">
        <v>178</v>
      </c>
    </row>
    <row r="351" spans="1:4" x14ac:dyDescent="0.2">
      <c r="A351" s="76">
        <v>285</v>
      </c>
      <c r="B351" s="76" t="s">
        <v>473</v>
      </c>
      <c r="C351" s="77">
        <v>200</v>
      </c>
      <c r="D351" s="77">
        <v>51</v>
      </c>
    </row>
    <row r="352" spans="1:4" x14ac:dyDescent="0.2">
      <c r="A352" s="76">
        <v>865</v>
      </c>
      <c r="B352" s="76" t="s">
        <v>474</v>
      </c>
      <c r="C352" s="77">
        <v>210</v>
      </c>
      <c r="D352" s="77">
        <v>126</v>
      </c>
    </row>
    <row r="353" spans="1:4" x14ac:dyDescent="0.2">
      <c r="A353" s="76">
        <v>866</v>
      </c>
      <c r="B353" s="76" t="s">
        <v>475</v>
      </c>
      <c r="C353" s="77">
        <v>208</v>
      </c>
      <c r="D353" s="77">
        <v>125</v>
      </c>
    </row>
    <row r="354" spans="1:4" x14ac:dyDescent="0.2">
      <c r="A354" s="76">
        <v>867</v>
      </c>
      <c r="B354" s="76" t="s">
        <v>476</v>
      </c>
      <c r="C354" s="77">
        <v>200</v>
      </c>
      <c r="D354" s="77" t="s">
        <v>522</v>
      </c>
    </row>
    <row r="355" spans="1:4" x14ac:dyDescent="0.2">
      <c r="A355" s="76">
        <v>627</v>
      </c>
      <c r="B355" s="76" t="s">
        <v>477</v>
      </c>
      <c r="C355" s="77">
        <v>223</v>
      </c>
      <c r="D355" s="77">
        <v>134</v>
      </c>
    </row>
    <row r="356" spans="1:4" x14ac:dyDescent="0.2">
      <c r="A356" s="76">
        <v>289</v>
      </c>
      <c r="B356" s="76" t="s">
        <v>478</v>
      </c>
      <c r="C356" s="77">
        <v>225</v>
      </c>
      <c r="D356" s="77">
        <v>135</v>
      </c>
    </row>
    <row r="357" spans="1:4" x14ac:dyDescent="0.2">
      <c r="A357" s="76">
        <v>629</v>
      </c>
      <c r="B357" s="76" t="s">
        <v>479</v>
      </c>
      <c r="C357" s="77">
        <v>200</v>
      </c>
      <c r="D357" s="77">
        <v>105</v>
      </c>
    </row>
    <row r="358" spans="1:4" x14ac:dyDescent="0.2">
      <c r="A358" s="76">
        <v>852</v>
      </c>
      <c r="B358" s="76" t="s">
        <v>480</v>
      </c>
      <c r="C358" s="77">
        <v>200</v>
      </c>
      <c r="D358" s="77">
        <v>78</v>
      </c>
    </row>
    <row r="359" spans="1:4" x14ac:dyDescent="0.2">
      <c r="A359" s="76">
        <v>988</v>
      </c>
      <c r="B359" s="76" t="s">
        <v>481</v>
      </c>
      <c r="C359" s="77">
        <v>200</v>
      </c>
      <c r="D359" s="77">
        <v>87</v>
      </c>
    </row>
    <row r="360" spans="1:4" x14ac:dyDescent="0.2">
      <c r="A360" s="76">
        <v>457</v>
      </c>
      <c r="B360" s="76" t="s">
        <v>482</v>
      </c>
      <c r="C360" s="77">
        <v>208</v>
      </c>
      <c r="D360" s="77">
        <v>125</v>
      </c>
    </row>
    <row r="361" spans="1:4" x14ac:dyDescent="0.2">
      <c r="A361" s="76">
        <v>870</v>
      </c>
      <c r="B361" s="76" t="s">
        <v>483</v>
      </c>
      <c r="C361" s="77">
        <v>200</v>
      </c>
      <c r="D361" s="77">
        <v>70</v>
      </c>
    </row>
    <row r="362" spans="1:4" x14ac:dyDescent="0.2">
      <c r="A362" s="76">
        <v>668</v>
      </c>
      <c r="B362" s="76" t="s">
        <v>484</v>
      </c>
      <c r="C362" s="77">
        <v>200</v>
      </c>
      <c r="D362" s="77" t="s">
        <v>522</v>
      </c>
    </row>
    <row r="363" spans="1:4" x14ac:dyDescent="0.2">
      <c r="A363" s="76">
        <v>1701</v>
      </c>
      <c r="B363" s="76" t="s">
        <v>485</v>
      </c>
      <c r="C363" s="77">
        <v>200</v>
      </c>
      <c r="D363" s="77">
        <v>23</v>
      </c>
    </row>
    <row r="364" spans="1:4" x14ac:dyDescent="0.2">
      <c r="A364" s="76">
        <v>293</v>
      </c>
      <c r="B364" s="76" t="s">
        <v>486</v>
      </c>
      <c r="C364" s="77">
        <v>255</v>
      </c>
      <c r="D364" s="77">
        <v>153</v>
      </c>
    </row>
    <row r="365" spans="1:4" x14ac:dyDescent="0.2">
      <c r="A365" s="76">
        <v>1783</v>
      </c>
      <c r="B365" s="76" t="s">
        <v>487</v>
      </c>
      <c r="C365" s="77">
        <v>252</v>
      </c>
      <c r="D365" s="77">
        <v>151</v>
      </c>
    </row>
    <row r="366" spans="1:4" x14ac:dyDescent="0.2">
      <c r="A366" s="76">
        <v>98</v>
      </c>
      <c r="B366" s="76" t="s">
        <v>488</v>
      </c>
      <c r="C366" s="77">
        <v>200</v>
      </c>
      <c r="D366" s="77">
        <v>33</v>
      </c>
    </row>
    <row r="367" spans="1:4" x14ac:dyDescent="0.2">
      <c r="A367" s="76">
        <v>614</v>
      </c>
      <c r="B367" s="76" t="s">
        <v>489</v>
      </c>
      <c r="C367" s="77">
        <v>200</v>
      </c>
      <c r="D367" s="77">
        <v>60</v>
      </c>
    </row>
    <row r="368" spans="1:4" x14ac:dyDescent="0.2">
      <c r="A368" s="76">
        <v>189</v>
      </c>
      <c r="B368" s="76" t="s">
        <v>490</v>
      </c>
      <c r="C368" s="77">
        <v>200</v>
      </c>
      <c r="D368" s="77">
        <v>68</v>
      </c>
    </row>
    <row r="369" spans="1:4" x14ac:dyDescent="0.2">
      <c r="A369" s="76">
        <v>296</v>
      </c>
      <c r="B369" s="76" t="s">
        <v>491</v>
      </c>
      <c r="C369" s="77">
        <v>200</v>
      </c>
      <c r="D369" s="77">
        <v>113</v>
      </c>
    </row>
    <row r="370" spans="1:4" x14ac:dyDescent="0.2">
      <c r="A370" s="76">
        <v>1696</v>
      </c>
      <c r="B370" s="76" t="s">
        <v>492</v>
      </c>
      <c r="C370" s="77">
        <v>200</v>
      </c>
      <c r="D370" s="77">
        <v>96</v>
      </c>
    </row>
    <row r="371" spans="1:4" x14ac:dyDescent="0.2">
      <c r="A371" s="76">
        <v>352</v>
      </c>
      <c r="B371" s="76" t="s">
        <v>493</v>
      </c>
      <c r="C371" s="77">
        <v>200</v>
      </c>
      <c r="D371" s="77" t="s">
        <v>522</v>
      </c>
    </row>
    <row r="372" spans="1:4" x14ac:dyDescent="0.2">
      <c r="A372" s="76">
        <v>53</v>
      </c>
      <c r="B372" s="76" t="s">
        <v>494</v>
      </c>
      <c r="C372" s="77">
        <v>200</v>
      </c>
      <c r="D372" s="77">
        <v>43</v>
      </c>
    </row>
    <row r="373" spans="1:4" x14ac:dyDescent="0.2">
      <c r="A373" s="76">
        <v>294</v>
      </c>
      <c r="B373" s="76" t="s">
        <v>495</v>
      </c>
      <c r="C373" s="77">
        <v>200</v>
      </c>
      <c r="D373" s="77">
        <v>55</v>
      </c>
    </row>
    <row r="374" spans="1:4" x14ac:dyDescent="0.2">
      <c r="A374" s="76">
        <v>873</v>
      </c>
      <c r="B374" s="76" t="s">
        <v>496</v>
      </c>
      <c r="C374" s="77">
        <v>200</v>
      </c>
      <c r="D374" s="77">
        <v>55</v>
      </c>
    </row>
    <row r="375" spans="1:4" x14ac:dyDescent="0.2">
      <c r="A375" s="76">
        <v>632</v>
      </c>
      <c r="B375" s="76" t="s">
        <v>497</v>
      </c>
      <c r="C375" s="77">
        <v>200</v>
      </c>
      <c r="D375" s="77">
        <v>113</v>
      </c>
    </row>
    <row r="376" spans="1:4" x14ac:dyDescent="0.2">
      <c r="A376" s="76">
        <v>880</v>
      </c>
      <c r="B376" s="76" t="s">
        <v>498</v>
      </c>
      <c r="C376" s="77">
        <v>200</v>
      </c>
      <c r="D376" s="77">
        <v>82</v>
      </c>
    </row>
    <row r="377" spans="1:4" x14ac:dyDescent="0.2">
      <c r="A377" s="76">
        <v>351</v>
      </c>
      <c r="B377" s="76" t="s">
        <v>499</v>
      </c>
      <c r="C377" s="77">
        <v>200</v>
      </c>
      <c r="D377" s="77">
        <v>89</v>
      </c>
    </row>
    <row r="378" spans="1:4" x14ac:dyDescent="0.2">
      <c r="A378" s="76">
        <v>874</v>
      </c>
      <c r="B378" s="76" t="s">
        <v>500</v>
      </c>
      <c r="C378" s="77">
        <v>200</v>
      </c>
      <c r="D378" s="77">
        <v>75</v>
      </c>
    </row>
    <row r="379" spans="1:4" x14ac:dyDescent="0.2">
      <c r="A379" s="76">
        <v>479</v>
      </c>
      <c r="B379" s="76" t="s">
        <v>501</v>
      </c>
      <c r="C379" s="77">
        <v>285</v>
      </c>
      <c r="D379" s="77">
        <v>171</v>
      </c>
    </row>
    <row r="380" spans="1:4" x14ac:dyDescent="0.2">
      <c r="A380" s="76">
        <v>297</v>
      </c>
      <c r="B380" s="76" t="s">
        <v>502</v>
      </c>
      <c r="C380" s="77">
        <v>200</v>
      </c>
      <c r="D380" s="77" t="s">
        <v>522</v>
      </c>
    </row>
    <row r="381" spans="1:4" x14ac:dyDescent="0.2">
      <c r="A381" s="76">
        <v>473</v>
      </c>
      <c r="B381" s="76" t="s">
        <v>503</v>
      </c>
      <c r="C381" s="77">
        <v>200</v>
      </c>
      <c r="D381" s="77">
        <v>89</v>
      </c>
    </row>
    <row r="382" spans="1:4" x14ac:dyDescent="0.2">
      <c r="A382" s="76">
        <v>707</v>
      </c>
      <c r="B382" s="76" t="s">
        <v>504</v>
      </c>
      <c r="C382" s="77">
        <v>200</v>
      </c>
      <c r="D382" s="77">
        <v>55</v>
      </c>
    </row>
    <row r="383" spans="1:4" x14ac:dyDescent="0.2">
      <c r="A383" s="76">
        <v>50</v>
      </c>
      <c r="B383" s="76" t="s">
        <v>506</v>
      </c>
      <c r="C383" s="77">
        <v>200</v>
      </c>
      <c r="D383" s="77">
        <v>32</v>
      </c>
    </row>
    <row r="384" spans="1:4" x14ac:dyDescent="0.2">
      <c r="A384" s="76">
        <v>355</v>
      </c>
      <c r="B384" s="76" t="s">
        <v>507</v>
      </c>
      <c r="C384" s="77">
        <v>255</v>
      </c>
      <c r="D384" s="77">
        <v>153</v>
      </c>
    </row>
    <row r="385" spans="1:4" x14ac:dyDescent="0.2">
      <c r="A385" s="76">
        <v>299</v>
      </c>
      <c r="B385" s="76" t="s">
        <v>508</v>
      </c>
      <c r="C385" s="77">
        <v>200</v>
      </c>
      <c r="D385" s="77">
        <v>105</v>
      </c>
    </row>
    <row r="386" spans="1:4" x14ac:dyDescent="0.2">
      <c r="A386" s="76">
        <v>637</v>
      </c>
      <c r="B386" s="76" t="s">
        <v>509</v>
      </c>
      <c r="C386" s="77">
        <v>318</v>
      </c>
      <c r="D386" s="77">
        <v>191</v>
      </c>
    </row>
    <row r="387" spans="1:4" x14ac:dyDescent="0.2">
      <c r="A387" s="76">
        <v>638</v>
      </c>
      <c r="B387" s="76" t="s">
        <v>510</v>
      </c>
      <c r="C387" s="77">
        <v>200</v>
      </c>
      <c r="D387" s="77">
        <v>79</v>
      </c>
    </row>
    <row r="388" spans="1:4" x14ac:dyDescent="0.2">
      <c r="A388" s="76">
        <v>56</v>
      </c>
      <c r="B388" s="76" t="s">
        <v>511</v>
      </c>
      <c r="C388" s="77">
        <v>200</v>
      </c>
      <c r="D388" s="77">
        <v>50</v>
      </c>
    </row>
    <row r="389" spans="1:4" x14ac:dyDescent="0.2">
      <c r="A389" s="76">
        <v>1892</v>
      </c>
      <c r="B389" s="76" t="s">
        <v>512</v>
      </c>
      <c r="C389" s="77">
        <v>200</v>
      </c>
      <c r="D389" s="77">
        <v>120</v>
      </c>
    </row>
    <row r="390" spans="1:4" x14ac:dyDescent="0.2">
      <c r="A390" s="76">
        <v>879</v>
      </c>
      <c r="B390" s="76" t="s">
        <v>513</v>
      </c>
      <c r="C390" s="77">
        <v>200</v>
      </c>
      <c r="D390" s="77">
        <v>40</v>
      </c>
    </row>
    <row r="391" spans="1:4" x14ac:dyDescent="0.2">
      <c r="A391" s="76">
        <v>301</v>
      </c>
      <c r="B391" s="76" t="s">
        <v>514</v>
      </c>
      <c r="C391" s="77">
        <v>242</v>
      </c>
      <c r="D391" s="77">
        <v>145</v>
      </c>
    </row>
    <row r="392" spans="1:4" x14ac:dyDescent="0.2">
      <c r="A392" s="76">
        <v>1896</v>
      </c>
      <c r="B392" s="76" t="s">
        <v>515</v>
      </c>
      <c r="C392" s="77">
        <v>200</v>
      </c>
      <c r="D392" s="77">
        <v>80</v>
      </c>
    </row>
    <row r="393" spans="1:4" x14ac:dyDescent="0.2">
      <c r="A393" s="76">
        <v>642</v>
      </c>
      <c r="B393" s="76" t="s">
        <v>516</v>
      </c>
      <c r="C393" s="77">
        <v>287</v>
      </c>
      <c r="D393" s="77" t="s">
        <v>522</v>
      </c>
    </row>
    <row r="394" spans="1:4" x14ac:dyDescent="0.2">
      <c r="A394" s="76">
        <v>193</v>
      </c>
      <c r="B394" s="76" t="s">
        <v>517</v>
      </c>
      <c r="C394" s="77">
        <v>247</v>
      </c>
      <c r="D394" s="77">
        <v>148</v>
      </c>
    </row>
    <row r="395" spans="1:4" x14ac:dyDescent="0.2">
      <c r="A395" s="76">
        <v>9999</v>
      </c>
      <c r="B395" s="76" t="s">
        <v>518</v>
      </c>
      <c r="C395" s="77"/>
      <c r="D395" s="77"/>
    </row>
  </sheetData>
  <sheetProtection algorithmName="SHA-512" hashValue="GwtTuv0YMm9wFd9stq3xybSblLwAxzurePmtmymbM1HETW594UcTrgG+TbpNYsg7piSfXGbttdPTyhPojuHfqw==" saltValue="XKue4FJvPQTWpIZMXzJ/mw==" spinCount="100000" sheet="1" objects="1" scenarios="1"/>
  <sortState ref="A181:D182">
    <sortCondition ref="B181:B182"/>
  </sortState>
  <phoneticPr fontId="15" type="noConversion"/>
  <printOptions gridLines="1"/>
  <pageMargins left="0.74803149606299213" right="0.74803149606299213" top="0.98425196850393704" bottom="0.98425196850393704" header="0.51181102362204722" footer="0.51181102362204722"/>
  <pageSetup paperSize="9" scale="52" orientation="portrait" r:id="rId1"/>
  <headerFooter alignWithMargins="0">
    <oddHeader>&amp;L&amp;"Arial,Vet"&amp;F&amp;R&amp;"Arial,Vet"&amp;A</oddHeader>
    <oddFooter>&amp;L&amp;"Arial,Vet"poraad&amp;R&amp;"Arial,Vet"&amp;P</oddFooter>
  </headerFooter>
  <rowBreaks count="3" manualBreakCount="3">
    <brk id="102" max="4" man="1"/>
    <brk id="202" max="4" man="1"/>
    <brk id="305" max="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heetViews>
  <sheetFormatPr defaultRowHeight="12.75" x14ac:dyDescent="0.2"/>
  <cols>
    <col min="1" max="1" width="5.7109375" customWidth="1"/>
    <col min="2" max="2" width="18.42578125" customWidth="1"/>
    <col min="3" max="3" width="41.85546875" customWidth="1"/>
    <col min="4" max="4" width="6.28515625" customWidth="1"/>
    <col min="5" max="5" width="51.7109375" customWidth="1"/>
    <col min="6" max="6" width="5.28515625" customWidth="1"/>
  </cols>
  <sheetData>
    <row r="1" spans="1:6" x14ac:dyDescent="0.2">
      <c r="B1" s="71" t="s">
        <v>537</v>
      </c>
    </row>
    <row r="2" spans="1:6" s="71" customFormat="1" x14ac:dyDescent="0.2">
      <c r="A2" s="70"/>
      <c r="B2" s="70" t="s">
        <v>598</v>
      </c>
      <c r="C2" s="71" t="s">
        <v>523</v>
      </c>
      <c r="E2" s="71" t="s">
        <v>524</v>
      </c>
    </row>
    <row r="3" spans="1:6" x14ac:dyDescent="0.2">
      <c r="A3" s="68" t="s">
        <v>132</v>
      </c>
      <c r="B3" s="68" t="s">
        <v>133</v>
      </c>
    </row>
    <row r="4" spans="1:6" x14ac:dyDescent="0.2">
      <c r="A4">
        <v>738</v>
      </c>
      <c r="B4" t="s">
        <v>135</v>
      </c>
      <c r="C4" t="s">
        <v>535</v>
      </c>
      <c r="D4">
        <v>104</v>
      </c>
      <c r="E4" t="s">
        <v>536</v>
      </c>
      <c r="F4">
        <v>27</v>
      </c>
    </row>
    <row r="5" spans="1:6" x14ac:dyDescent="0.2">
      <c r="A5">
        <v>361</v>
      </c>
      <c r="B5" t="s">
        <v>141</v>
      </c>
      <c r="C5" t="s">
        <v>575</v>
      </c>
      <c r="D5">
        <v>185</v>
      </c>
      <c r="E5" t="s">
        <v>610</v>
      </c>
      <c r="F5">
        <v>42</v>
      </c>
    </row>
    <row r="6" spans="1:6" x14ac:dyDescent="0.2">
      <c r="A6">
        <v>141</v>
      </c>
      <c r="B6" t="s">
        <v>142</v>
      </c>
      <c r="C6" t="s">
        <v>525</v>
      </c>
      <c r="D6">
        <v>164</v>
      </c>
      <c r="E6" s="74" t="s">
        <v>588</v>
      </c>
      <c r="F6">
        <v>42</v>
      </c>
    </row>
    <row r="7" spans="1:6" x14ac:dyDescent="0.2">
      <c r="A7">
        <v>748</v>
      </c>
      <c r="B7" t="s">
        <v>167</v>
      </c>
      <c r="C7" t="s">
        <v>526</v>
      </c>
      <c r="D7">
        <v>100</v>
      </c>
      <c r="E7" t="s">
        <v>527</v>
      </c>
      <c r="F7">
        <v>129</v>
      </c>
    </row>
    <row r="8" spans="1:6" x14ac:dyDescent="0.2">
      <c r="A8">
        <v>209</v>
      </c>
      <c r="B8" t="s">
        <v>172</v>
      </c>
      <c r="C8" t="s">
        <v>172</v>
      </c>
      <c r="D8">
        <v>139</v>
      </c>
      <c r="E8" t="s">
        <v>538</v>
      </c>
      <c r="F8">
        <v>65</v>
      </c>
    </row>
    <row r="9" spans="1:6" x14ac:dyDescent="0.2">
      <c r="A9">
        <v>375</v>
      </c>
      <c r="B9" t="s">
        <v>173</v>
      </c>
      <c r="C9" t="s">
        <v>173</v>
      </c>
      <c r="D9">
        <v>175</v>
      </c>
      <c r="E9" t="s">
        <v>528</v>
      </c>
      <c r="F9">
        <v>132</v>
      </c>
    </row>
    <row r="10" spans="1:6" x14ac:dyDescent="0.2">
      <c r="A10">
        <v>313</v>
      </c>
      <c r="B10" t="s">
        <v>191</v>
      </c>
      <c r="C10" t="s">
        <v>529</v>
      </c>
      <c r="D10">
        <v>130</v>
      </c>
      <c r="E10" t="s">
        <v>530</v>
      </c>
      <c r="F10">
        <v>78</v>
      </c>
    </row>
    <row r="11" spans="1:6" x14ac:dyDescent="0.2">
      <c r="A11">
        <v>310</v>
      </c>
      <c r="B11" t="s">
        <v>202</v>
      </c>
      <c r="C11" t="s">
        <v>531</v>
      </c>
      <c r="D11">
        <v>150</v>
      </c>
      <c r="E11" t="s">
        <v>532</v>
      </c>
      <c r="F11">
        <v>63</v>
      </c>
    </row>
    <row r="12" spans="1:6" x14ac:dyDescent="0.2">
      <c r="A12">
        <v>736</v>
      </c>
      <c r="B12" t="s">
        <v>533</v>
      </c>
      <c r="C12" s="74" t="s">
        <v>589</v>
      </c>
      <c r="D12">
        <v>96</v>
      </c>
      <c r="E12" s="74" t="s">
        <v>590</v>
      </c>
      <c r="F12">
        <v>42</v>
      </c>
    </row>
    <row r="13" spans="1:6" x14ac:dyDescent="0.2">
      <c r="A13">
        <v>766</v>
      </c>
      <c r="B13" t="s">
        <v>215</v>
      </c>
      <c r="C13" t="s">
        <v>215</v>
      </c>
      <c r="D13">
        <v>155</v>
      </c>
      <c r="E13" t="s">
        <v>534</v>
      </c>
      <c r="F13">
        <v>45</v>
      </c>
    </row>
    <row r="14" spans="1:6" x14ac:dyDescent="0.2">
      <c r="A14">
        <v>1719</v>
      </c>
      <c r="B14" t="s">
        <v>219</v>
      </c>
      <c r="C14" t="s">
        <v>539</v>
      </c>
      <c r="D14">
        <v>23</v>
      </c>
      <c r="E14" s="74" t="s">
        <v>591</v>
      </c>
      <c r="F14">
        <v>85</v>
      </c>
    </row>
    <row r="15" spans="1:6" x14ac:dyDescent="0.2">
      <c r="A15">
        <v>226</v>
      </c>
      <c r="B15" t="s">
        <v>222</v>
      </c>
      <c r="C15" t="s">
        <v>222</v>
      </c>
      <c r="D15">
        <v>125</v>
      </c>
      <c r="E15" t="s">
        <v>540</v>
      </c>
      <c r="F15">
        <v>59</v>
      </c>
    </row>
    <row r="16" spans="1:6" x14ac:dyDescent="0.2">
      <c r="A16">
        <v>385</v>
      </c>
      <c r="B16" t="s">
        <v>224</v>
      </c>
      <c r="C16" t="s">
        <v>224</v>
      </c>
      <c r="D16">
        <v>166</v>
      </c>
      <c r="E16" t="s">
        <v>505</v>
      </c>
      <c r="F16">
        <v>40</v>
      </c>
    </row>
    <row r="17" spans="1:7" x14ac:dyDescent="0.2">
      <c r="A17">
        <v>233</v>
      </c>
      <c r="B17" t="s">
        <v>236</v>
      </c>
      <c r="C17" t="s">
        <v>575</v>
      </c>
      <c r="D17">
        <v>74</v>
      </c>
      <c r="E17" t="s">
        <v>581</v>
      </c>
      <c r="F17">
        <v>23</v>
      </c>
      <c r="G17" s="81"/>
    </row>
    <row r="18" spans="1:7" x14ac:dyDescent="0.2">
      <c r="A18">
        <v>1942</v>
      </c>
      <c r="B18" t="s">
        <v>626</v>
      </c>
      <c r="C18" s="74" t="s">
        <v>632</v>
      </c>
      <c r="D18">
        <v>172</v>
      </c>
      <c r="E18" s="74" t="s">
        <v>347</v>
      </c>
      <c r="F18">
        <v>103</v>
      </c>
      <c r="G18" s="78"/>
    </row>
    <row r="19" spans="1:7" x14ac:dyDescent="0.2">
      <c r="A19">
        <v>392</v>
      </c>
      <c r="B19" t="s">
        <v>257</v>
      </c>
      <c r="C19" t="s">
        <v>541</v>
      </c>
      <c r="D19">
        <v>200</v>
      </c>
      <c r="E19" t="s">
        <v>542</v>
      </c>
      <c r="F19">
        <v>112</v>
      </c>
    </row>
    <row r="20" spans="1:7" x14ac:dyDescent="0.2">
      <c r="A20">
        <v>72</v>
      </c>
      <c r="B20" t="s">
        <v>265</v>
      </c>
      <c r="C20" t="s">
        <v>543</v>
      </c>
      <c r="D20">
        <v>135</v>
      </c>
      <c r="E20" t="s">
        <v>544</v>
      </c>
      <c r="F20">
        <v>29</v>
      </c>
    </row>
    <row r="21" spans="1:7" x14ac:dyDescent="0.2">
      <c r="A21">
        <v>246</v>
      </c>
      <c r="B21" t="s">
        <v>269</v>
      </c>
      <c r="C21" t="s">
        <v>545</v>
      </c>
      <c r="D21">
        <v>69</v>
      </c>
      <c r="E21" s="74" t="s">
        <v>592</v>
      </c>
      <c r="F21">
        <v>25</v>
      </c>
    </row>
    <row r="22" spans="1:7" x14ac:dyDescent="0.2">
      <c r="A22">
        <v>252</v>
      </c>
      <c r="B22" t="s">
        <v>281</v>
      </c>
      <c r="C22" t="s">
        <v>546</v>
      </c>
      <c r="D22">
        <v>123</v>
      </c>
      <c r="E22" t="s">
        <v>547</v>
      </c>
      <c r="F22">
        <v>47</v>
      </c>
    </row>
    <row r="23" spans="1:7" x14ac:dyDescent="0.2">
      <c r="A23">
        <v>797</v>
      </c>
      <c r="B23" t="s">
        <v>282</v>
      </c>
      <c r="C23" t="s">
        <v>548</v>
      </c>
      <c r="D23">
        <v>113</v>
      </c>
      <c r="E23" t="s">
        <v>282</v>
      </c>
      <c r="F23">
        <v>68</v>
      </c>
    </row>
    <row r="24" spans="1:7" x14ac:dyDescent="0.2">
      <c r="A24">
        <v>1507</v>
      </c>
      <c r="B24" t="s">
        <v>290</v>
      </c>
      <c r="C24" t="s">
        <v>549</v>
      </c>
      <c r="D24">
        <v>23</v>
      </c>
      <c r="E24" t="s">
        <v>550</v>
      </c>
      <c r="F24">
        <v>57</v>
      </c>
    </row>
    <row r="25" spans="1:7" x14ac:dyDescent="0.2">
      <c r="A25">
        <v>81</v>
      </c>
      <c r="B25" t="s">
        <v>314</v>
      </c>
      <c r="C25" t="s">
        <v>551</v>
      </c>
      <c r="D25">
        <v>107</v>
      </c>
      <c r="E25" t="s">
        <v>552</v>
      </c>
      <c r="F25">
        <v>33</v>
      </c>
    </row>
    <row r="26" spans="1:7" x14ac:dyDescent="0.2">
      <c r="A26">
        <v>263</v>
      </c>
      <c r="B26" t="s">
        <v>330</v>
      </c>
      <c r="C26" t="s">
        <v>553</v>
      </c>
      <c r="D26">
        <v>79</v>
      </c>
      <c r="E26" t="s">
        <v>554</v>
      </c>
      <c r="F26">
        <v>67</v>
      </c>
    </row>
    <row r="27" spans="1:7" x14ac:dyDescent="0.2">
      <c r="A27">
        <v>1927</v>
      </c>
      <c r="B27" t="s">
        <v>605</v>
      </c>
      <c r="C27" t="s">
        <v>606</v>
      </c>
      <c r="D27">
        <v>59</v>
      </c>
      <c r="E27" t="s">
        <v>607</v>
      </c>
      <c r="F27">
        <v>146</v>
      </c>
    </row>
    <row r="28" spans="1:7" x14ac:dyDescent="0.2">
      <c r="A28">
        <v>1955</v>
      </c>
      <c r="B28" t="s">
        <v>344</v>
      </c>
      <c r="C28" t="s">
        <v>555</v>
      </c>
      <c r="D28">
        <v>58</v>
      </c>
      <c r="E28" t="s">
        <v>556</v>
      </c>
      <c r="F28">
        <v>94</v>
      </c>
    </row>
    <row r="29" spans="1:7" x14ac:dyDescent="0.2">
      <c r="A29">
        <v>944</v>
      </c>
      <c r="B29" t="s">
        <v>346</v>
      </c>
      <c r="C29" t="s">
        <v>557</v>
      </c>
      <c r="D29">
        <v>109</v>
      </c>
      <c r="E29" t="s">
        <v>558</v>
      </c>
      <c r="F29">
        <v>32</v>
      </c>
    </row>
    <row r="30" spans="1:7" x14ac:dyDescent="0.2">
      <c r="A30">
        <v>304</v>
      </c>
      <c r="B30" t="s">
        <v>350</v>
      </c>
      <c r="C30" t="s">
        <v>559</v>
      </c>
      <c r="D30">
        <v>54</v>
      </c>
      <c r="E30" t="s">
        <v>560</v>
      </c>
      <c r="F30">
        <v>67</v>
      </c>
    </row>
    <row r="31" spans="1:7" x14ac:dyDescent="0.2">
      <c r="A31">
        <v>1930</v>
      </c>
      <c r="B31" t="s">
        <v>609</v>
      </c>
      <c r="C31" t="s">
        <v>427</v>
      </c>
      <c r="D31">
        <v>178</v>
      </c>
      <c r="E31" t="s">
        <v>170</v>
      </c>
      <c r="F31">
        <v>50</v>
      </c>
    </row>
    <row r="32" spans="1:7" x14ac:dyDescent="0.2">
      <c r="A32">
        <v>1895</v>
      </c>
      <c r="B32" t="s">
        <v>365</v>
      </c>
      <c r="C32" s="74" t="s">
        <v>593</v>
      </c>
      <c r="D32">
        <v>119</v>
      </c>
      <c r="E32" s="74" t="s">
        <v>594</v>
      </c>
      <c r="F32">
        <v>26</v>
      </c>
    </row>
    <row r="33" spans="1:6" x14ac:dyDescent="0.2">
      <c r="A33">
        <v>881</v>
      </c>
      <c r="B33" t="s">
        <v>370</v>
      </c>
      <c r="C33" t="s">
        <v>561</v>
      </c>
      <c r="D33">
        <v>54</v>
      </c>
      <c r="E33" t="s">
        <v>562</v>
      </c>
      <c r="F33">
        <v>84</v>
      </c>
    </row>
    <row r="34" spans="1:6" x14ac:dyDescent="0.2">
      <c r="A34">
        <v>431</v>
      </c>
      <c r="B34" t="s">
        <v>374</v>
      </c>
      <c r="C34" t="s">
        <v>563</v>
      </c>
      <c r="D34">
        <v>161</v>
      </c>
      <c r="E34" s="74" t="s">
        <v>595</v>
      </c>
      <c r="F34">
        <v>54</v>
      </c>
    </row>
    <row r="35" spans="1:6" x14ac:dyDescent="0.2">
      <c r="A35">
        <v>432</v>
      </c>
      <c r="B35" t="s">
        <v>375</v>
      </c>
      <c r="C35" t="s">
        <v>564</v>
      </c>
      <c r="D35">
        <v>82</v>
      </c>
      <c r="E35" t="s">
        <v>565</v>
      </c>
      <c r="F35">
        <v>35</v>
      </c>
    </row>
    <row r="36" spans="1:6" x14ac:dyDescent="0.2">
      <c r="A36">
        <v>828</v>
      </c>
      <c r="B36" t="s">
        <v>377</v>
      </c>
      <c r="C36" s="74" t="s">
        <v>633</v>
      </c>
      <c r="D36">
        <v>154</v>
      </c>
      <c r="E36" s="74" t="s">
        <v>634</v>
      </c>
      <c r="F36">
        <v>48</v>
      </c>
    </row>
    <row r="37" spans="1:6" x14ac:dyDescent="0.2">
      <c r="A37">
        <v>1894</v>
      </c>
      <c r="B37" t="s">
        <v>384</v>
      </c>
      <c r="C37" t="s">
        <v>601</v>
      </c>
      <c r="D37">
        <v>65</v>
      </c>
      <c r="E37" t="s">
        <v>602</v>
      </c>
      <c r="F37">
        <v>53</v>
      </c>
    </row>
    <row r="38" spans="1:6" x14ac:dyDescent="0.2">
      <c r="A38">
        <v>177</v>
      </c>
      <c r="B38" t="s">
        <v>389</v>
      </c>
      <c r="C38" t="s">
        <v>566</v>
      </c>
      <c r="D38">
        <v>59</v>
      </c>
      <c r="E38" t="s">
        <v>567</v>
      </c>
      <c r="F38">
        <v>25</v>
      </c>
    </row>
    <row r="39" spans="1:6" x14ac:dyDescent="0.2">
      <c r="A39">
        <v>703</v>
      </c>
      <c r="B39" t="s">
        <v>390</v>
      </c>
      <c r="C39" t="s">
        <v>603</v>
      </c>
      <c r="D39">
        <v>109</v>
      </c>
      <c r="E39" t="s">
        <v>568</v>
      </c>
      <c r="F39">
        <v>61</v>
      </c>
    </row>
    <row r="40" spans="1:6" x14ac:dyDescent="0.2">
      <c r="A40">
        <v>196</v>
      </c>
      <c r="B40" t="s">
        <v>397</v>
      </c>
      <c r="C40" t="s">
        <v>569</v>
      </c>
      <c r="D40">
        <v>185</v>
      </c>
      <c r="E40" t="s">
        <v>544</v>
      </c>
      <c r="F40">
        <v>34</v>
      </c>
    </row>
    <row r="41" spans="1:6" x14ac:dyDescent="0.2">
      <c r="A41">
        <v>1742</v>
      </c>
      <c r="B41" t="s">
        <v>398</v>
      </c>
      <c r="C41" t="s">
        <v>570</v>
      </c>
      <c r="D41">
        <v>154</v>
      </c>
      <c r="E41" t="s">
        <v>571</v>
      </c>
      <c r="F41">
        <v>36</v>
      </c>
    </row>
    <row r="42" spans="1:6" x14ac:dyDescent="0.2">
      <c r="A42">
        <v>1904</v>
      </c>
      <c r="B42" t="s">
        <v>434</v>
      </c>
      <c r="C42" t="s">
        <v>572</v>
      </c>
      <c r="D42">
        <v>159</v>
      </c>
      <c r="E42" t="s">
        <v>573</v>
      </c>
      <c r="F42">
        <v>83</v>
      </c>
    </row>
    <row r="43" spans="1:6" x14ac:dyDescent="0.2">
      <c r="A43">
        <v>1900</v>
      </c>
      <c r="B43" t="s">
        <v>574</v>
      </c>
      <c r="C43" t="s">
        <v>575</v>
      </c>
      <c r="D43">
        <v>155</v>
      </c>
      <c r="E43" t="s">
        <v>576</v>
      </c>
      <c r="F43">
        <v>32</v>
      </c>
    </row>
    <row r="44" spans="1:6" x14ac:dyDescent="0.2">
      <c r="A44">
        <v>867</v>
      </c>
      <c r="B44" t="s">
        <v>476</v>
      </c>
      <c r="C44" t="s">
        <v>577</v>
      </c>
      <c r="D44">
        <v>153</v>
      </c>
      <c r="E44" t="s">
        <v>627</v>
      </c>
      <c r="F44">
        <v>49</v>
      </c>
    </row>
    <row r="45" spans="1:6" x14ac:dyDescent="0.2">
      <c r="A45">
        <v>668</v>
      </c>
      <c r="B45" t="s">
        <v>484</v>
      </c>
      <c r="C45" t="s">
        <v>578</v>
      </c>
      <c r="D45">
        <v>67</v>
      </c>
      <c r="E45" t="s">
        <v>579</v>
      </c>
      <c r="F45">
        <v>36</v>
      </c>
    </row>
    <row r="46" spans="1:6" x14ac:dyDescent="0.2">
      <c r="A46">
        <v>352</v>
      </c>
      <c r="B46" t="s">
        <v>493</v>
      </c>
      <c r="C46" t="s">
        <v>493</v>
      </c>
      <c r="D46">
        <v>129</v>
      </c>
      <c r="E46" t="s">
        <v>580</v>
      </c>
      <c r="F46">
        <v>50</v>
      </c>
    </row>
    <row r="47" spans="1:6" x14ac:dyDescent="0.2">
      <c r="A47">
        <v>297</v>
      </c>
      <c r="B47" t="s">
        <v>502</v>
      </c>
      <c r="C47" s="74" t="s">
        <v>575</v>
      </c>
      <c r="D47">
        <v>156</v>
      </c>
      <c r="E47" t="s">
        <v>581</v>
      </c>
      <c r="F47">
        <v>61</v>
      </c>
    </row>
    <row r="48" spans="1:6" x14ac:dyDescent="0.2">
      <c r="A48">
        <v>642</v>
      </c>
      <c r="B48" t="s">
        <v>516</v>
      </c>
      <c r="C48" t="s">
        <v>516</v>
      </c>
      <c r="D48">
        <v>182</v>
      </c>
      <c r="E48" t="s">
        <v>582</v>
      </c>
      <c r="F48">
        <v>108</v>
      </c>
    </row>
  </sheetData>
  <sheetProtection algorithmName="SHA-512" hashValue="KLqTrUywENy+enDf5Ermc1XrVFb4EnGHlQeO2wYp2L2Ttoi5XG97azMEcdB96iOCwIzYZ6yHDFp0AXbeOW7DjA==" saltValue="/NALicPj5S3R/JXyBlQV6g==" spinCount="100000" sheet="1" objects="1" scenarios="1"/>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toelichting</vt:lpstr>
      <vt:lpstr>berek</vt:lpstr>
      <vt:lpstr>wpo</vt:lpstr>
      <vt:lpstr>Bijlage 1</vt:lpstr>
      <vt:lpstr>Bijlage 2</vt:lpstr>
      <vt:lpstr>berek!Afdrukbereik</vt:lpstr>
      <vt:lpstr>'Bijlage 1'!Afdrukbereik</vt:lpstr>
      <vt:lpstr>wpo!Afdrukbereik</vt:lpstr>
      <vt:lpstr>instandhoudingsnormen</vt:lpstr>
    </vt:vector>
  </TitlesOfParts>
  <Company>Adviesbureau Keizer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gemiddelde schoolgrootte</dc:title>
  <dc:creator>Bé Keizer</dc:creator>
  <cp:lastModifiedBy>B Keizer</cp:lastModifiedBy>
  <cp:lastPrinted>2016-10-02T21:27:07Z</cp:lastPrinted>
  <dcterms:created xsi:type="dcterms:W3CDTF">2004-12-15T09:09:15Z</dcterms:created>
  <dcterms:modified xsi:type="dcterms:W3CDTF">2017-11-07T16:24:58Z</dcterms:modified>
</cp:coreProperties>
</file>