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Users\B. Keizer\Documents\Instrumenten\toolbox 2015\pass ond\VO\"/>
    </mc:Choice>
  </mc:AlternateContent>
  <bookViews>
    <workbookView xWindow="825" yWindow="2130" windowWidth="18195" windowHeight="11025" tabRatio="879" activeTab="1"/>
  </bookViews>
  <sheets>
    <sheet name="toel" sheetId="6" r:id="rId1"/>
    <sheet name="1 februari" sheetId="22" r:id="rId2"/>
    <sheet name="1 febr 2016" sheetId="23" state="hidden" r:id="rId3"/>
    <sheet name="1 febr 2017" sheetId="24" state="hidden" r:id="rId4"/>
    <sheet name="1 febr 2018" sheetId="25" state="hidden" r:id="rId5"/>
    <sheet name="1 febr 2019" sheetId="26" state="hidden" r:id="rId6"/>
    <sheet name="1 febr 2020" sheetId="27" state="hidden" r:id="rId7"/>
    <sheet name="Totaal weergave" sheetId="30" r:id="rId8"/>
    <sheet name="tab" sheetId="4" r:id="rId9"/>
  </sheets>
  <definedNames>
    <definedName name="_xlnm.Print_Area" localSheetId="2">'1 febr 2016'!$B$2:$AA$137</definedName>
    <definedName name="_xlnm.Print_Area" localSheetId="3">'1 febr 2017'!$B$2:$AA$137</definedName>
    <definedName name="_xlnm.Print_Area" localSheetId="4">'1 febr 2018'!$B$2:$AA$137</definedName>
    <definedName name="_xlnm.Print_Area" localSheetId="5">'1 febr 2019'!$B$2:$AA$137</definedName>
    <definedName name="_xlnm.Print_Area" localSheetId="6">'1 febr 2020'!$B$2:$AA$137</definedName>
    <definedName name="_xlnm.Print_Area" localSheetId="1">'1 februari'!$B$2:$AA$96,'1 februari'!$B$99:$AA$193,'1 februari'!$B$196:$AA$290</definedName>
    <definedName name="_xlnm.Print_Area" localSheetId="8">tab!$B$2:$Q$33,tab!$B$35:$P$68,tab!$B$70:$W$116</definedName>
    <definedName name="_xlnm.Print_Area" localSheetId="0">toel!$C$2:$C$34</definedName>
    <definedName name="_xlnm.Print_Area" localSheetId="7">'Totaal weergave'!$B$2:$N$21</definedName>
    <definedName name="baden">tab!#REF!</definedName>
    <definedName name="categorie">tab!$G$44:$I$46</definedName>
    <definedName name="MIvast">tab!$B$51:$F$55</definedName>
    <definedName name="Schaal2013">tab!$B$73:$W$115</definedName>
  </definedNames>
  <calcPr calcId="152511"/>
</workbook>
</file>

<file path=xl/calcChain.xml><?xml version="1.0" encoding="utf-8"?>
<calcChain xmlns="http://schemas.openxmlformats.org/spreadsheetml/2006/main">
  <c r="L67" i="22" l="1"/>
  <c r="M124" i="22" l="1"/>
  <c r="M167" i="22" s="1"/>
  <c r="M221" i="22" s="1"/>
  <c r="M264" i="22" s="1"/>
  <c r="N119" i="22"/>
  <c r="N162" i="22" s="1"/>
  <c r="N216" i="22" s="1"/>
  <c r="N259" i="22" s="1"/>
  <c r="L118" i="22"/>
  <c r="L161" i="22" s="1"/>
  <c r="L215" i="22" s="1"/>
  <c r="L258" i="22" s="1"/>
  <c r="I119" i="22"/>
  <c r="I162" i="22" s="1"/>
  <c r="I216" i="22" s="1"/>
  <c r="I259" i="22" s="1"/>
  <c r="I123" i="22"/>
  <c r="I166" i="22" s="1"/>
  <c r="I220" i="22" s="1"/>
  <c r="I263" i="22" s="1"/>
  <c r="N91" i="22"/>
  <c r="N145" i="22" s="1"/>
  <c r="N188" i="22" s="1"/>
  <c r="N242" i="22" s="1"/>
  <c r="N285" i="22" s="1"/>
  <c r="M91" i="22"/>
  <c r="M145" i="22" s="1"/>
  <c r="M188" i="22" s="1"/>
  <c r="M242" i="22" s="1"/>
  <c r="M285" i="22" s="1"/>
  <c r="L91" i="22"/>
  <c r="L145" i="22" s="1"/>
  <c r="L188" i="22" s="1"/>
  <c r="L242" i="22" s="1"/>
  <c r="L285" i="22" s="1"/>
  <c r="N90" i="22"/>
  <c r="N144" i="22" s="1"/>
  <c r="N187" i="22" s="1"/>
  <c r="N241" i="22" s="1"/>
  <c r="N284" i="22" s="1"/>
  <c r="M90" i="22"/>
  <c r="M144" i="22" s="1"/>
  <c r="M187" i="22" s="1"/>
  <c r="M241" i="22" s="1"/>
  <c r="M284" i="22" s="1"/>
  <c r="L90" i="22"/>
  <c r="L144" i="22" s="1"/>
  <c r="L187" i="22" s="1"/>
  <c r="L241" i="22" s="1"/>
  <c r="L284" i="22" s="1"/>
  <c r="N89" i="22"/>
  <c r="N143" i="22" s="1"/>
  <c r="N186" i="22" s="1"/>
  <c r="N240" i="22" s="1"/>
  <c r="N283" i="22" s="1"/>
  <c r="M89" i="22"/>
  <c r="M143" i="22" s="1"/>
  <c r="M186" i="22" s="1"/>
  <c r="M240" i="22" s="1"/>
  <c r="M283" i="22" s="1"/>
  <c r="L89" i="22"/>
  <c r="L143" i="22" s="1"/>
  <c r="L186" i="22" s="1"/>
  <c r="L240" i="22" s="1"/>
  <c r="L283" i="22" s="1"/>
  <c r="N88" i="22"/>
  <c r="N142" i="22" s="1"/>
  <c r="N185" i="22" s="1"/>
  <c r="N239" i="22" s="1"/>
  <c r="N282" i="22" s="1"/>
  <c r="M88" i="22"/>
  <c r="M142" i="22" s="1"/>
  <c r="M185" i="22" s="1"/>
  <c r="M239" i="22" s="1"/>
  <c r="M282" i="22" s="1"/>
  <c r="L88" i="22"/>
  <c r="L142" i="22" s="1"/>
  <c r="L185" i="22" s="1"/>
  <c r="L239" i="22" s="1"/>
  <c r="L282" i="22" s="1"/>
  <c r="N87" i="22"/>
  <c r="N141" i="22" s="1"/>
  <c r="N184" i="22" s="1"/>
  <c r="N238" i="22" s="1"/>
  <c r="N281" i="22" s="1"/>
  <c r="M87" i="22"/>
  <c r="M141" i="22" s="1"/>
  <c r="M184" i="22" s="1"/>
  <c r="M238" i="22" s="1"/>
  <c r="M281" i="22" s="1"/>
  <c r="L87" i="22"/>
  <c r="L141" i="22" s="1"/>
  <c r="L184" i="22" s="1"/>
  <c r="L238" i="22" s="1"/>
  <c r="L281" i="22" s="1"/>
  <c r="N86" i="22"/>
  <c r="N140" i="22" s="1"/>
  <c r="N183" i="22" s="1"/>
  <c r="N237" i="22" s="1"/>
  <c r="N280" i="22" s="1"/>
  <c r="M86" i="22"/>
  <c r="M140" i="22" s="1"/>
  <c r="M183" i="22" s="1"/>
  <c r="M237" i="22" s="1"/>
  <c r="M280" i="22" s="1"/>
  <c r="L86" i="22"/>
  <c r="L140" i="22" s="1"/>
  <c r="L183" i="22" s="1"/>
  <c r="L237" i="22" s="1"/>
  <c r="L280" i="22" s="1"/>
  <c r="N85" i="22"/>
  <c r="N139" i="22" s="1"/>
  <c r="N182" i="22" s="1"/>
  <c r="N236" i="22" s="1"/>
  <c r="N279" i="22" s="1"/>
  <c r="M85" i="22"/>
  <c r="M139" i="22" s="1"/>
  <c r="M182" i="22" s="1"/>
  <c r="M236" i="22" s="1"/>
  <c r="M279" i="22" s="1"/>
  <c r="L85" i="22"/>
  <c r="L139" i="22" s="1"/>
  <c r="L182" i="22" s="1"/>
  <c r="L236" i="22" s="1"/>
  <c r="L279" i="22" s="1"/>
  <c r="N84" i="22"/>
  <c r="N138" i="22" s="1"/>
  <c r="N181" i="22" s="1"/>
  <c r="N235" i="22" s="1"/>
  <c r="N278" i="22" s="1"/>
  <c r="M84" i="22"/>
  <c r="M138" i="22" s="1"/>
  <c r="M181" i="22" s="1"/>
  <c r="M235" i="22" s="1"/>
  <c r="M278" i="22" s="1"/>
  <c r="L84" i="22"/>
  <c r="L138" i="22" s="1"/>
  <c r="L181" i="22" s="1"/>
  <c r="L235" i="22" s="1"/>
  <c r="L278" i="22" s="1"/>
  <c r="N83" i="22"/>
  <c r="N137" i="22" s="1"/>
  <c r="N180" i="22" s="1"/>
  <c r="N234" i="22" s="1"/>
  <c r="N277" i="22" s="1"/>
  <c r="M83" i="22"/>
  <c r="M137" i="22" s="1"/>
  <c r="M180" i="22" s="1"/>
  <c r="M234" i="22" s="1"/>
  <c r="M277" i="22" s="1"/>
  <c r="L83" i="22"/>
  <c r="L137" i="22" s="1"/>
  <c r="L180" i="22" s="1"/>
  <c r="L234" i="22" s="1"/>
  <c r="L277" i="22" s="1"/>
  <c r="N82" i="22"/>
  <c r="N136" i="22" s="1"/>
  <c r="N179" i="22" s="1"/>
  <c r="N233" i="22" s="1"/>
  <c r="N276" i="22" s="1"/>
  <c r="M82" i="22"/>
  <c r="M136" i="22" s="1"/>
  <c r="M179" i="22" s="1"/>
  <c r="M233" i="22" s="1"/>
  <c r="M276" i="22" s="1"/>
  <c r="L82" i="22"/>
  <c r="L136" i="22" s="1"/>
  <c r="L179" i="22" s="1"/>
  <c r="L233" i="22" s="1"/>
  <c r="L276" i="22" s="1"/>
  <c r="N81" i="22"/>
  <c r="N135" i="22" s="1"/>
  <c r="N178" i="22" s="1"/>
  <c r="N232" i="22" s="1"/>
  <c r="N275" i="22" s="1"/>
  <c r="M81" i="22"/>
  <c r="M135" i="22" s="1"/>
  <c r="M178" i="22" s="1"/>
  <c r="M232" i="22" s="1"/>
  <c r="M275" i="22" s="1"/>
  <c r="L81" i="22"/>
  <c r="L135" i="22" s="1"/>
  <c r="L178" i="22" s="1"/>
  <c r="L232" i="22" s="1"/>
  <c r="L275" i="22" s="1"/>
  <c r="N80" i="22"/>
  <c r="N134" i="22" s="1"/>
  <c r="N177" i="22" s="1"/>
  <c r="N231" i="22" s="1"/>
  <c r="N274" i="22" s="1"/>
  <c r="M80" i="22"/>
  <c r="M134" i="22" s="1"/>
  <c r="M177" i="22" s="1"/>
  <c r="M231" i="22" s="1"/>
  <c r="M274" i="22" s="1"/>
  <c r="L80" i="22"/>
  <c r="L134" i="22" s="1"/>
  <c r="L177" i="22" s="1"/>
  <c r="L231" i="22" s="1"/>
  <c r="L274" i="22" s="1"/>
  <c r="N79" i="22"/>
  <c r="N133" i="22" s="1"/>
  <c r="N176" i="22" s="1"/>
  <c r="N230" i="22" s="1"/>
  <c r="N273" i="22" s="1"/>
  <c r="M79" i="22"/>
  <c r="M133" i="22" s="1"/>
  <c r="M176" i="22" s="1"/>
  <c r="M230" i="22" s="1"/>
  <c r="M273" i="22" s="1"/>
  <c r="L79" i="22"/>
  <c r="L133" i="22" s="1"/>
  <c r="L176" i="22" s="1"/>
  <c r="L230" i="22" s="1"/>
  <c r="L273" i="22" s="1"/>
  <c r="N78" i="22"/>
  <c r="N132" i="22" s="1"/>
  <c r="N175" i="22" s="1"/>
  <c r="N229" i="22" s="1"/>
  <c r="N272" i="22" s="1"/>
  <c r="M78" i="22"/>
  <c r="M132" i="22" s="1"/>
  <c r="M175" i="22" s="1"/>
  <c r="M229" i="22" s="1"/>
  <c r="M272" i="22" s="1"/>
  <c r="L78" i="22"/>
  <c r="L132" i="22" s="1"/>
  <c r="L175" i="22" s="1"/>
  <c r="L229" i="22" s="1"/>
  <c r="L272" i="22" s="1"/>
  <c r="N77" i="22"/>
  <c r="N131" i="22" s="1"/>
  <c r="N174" i="22" s="1"/>
  <c r="N228" i="22" s="1"/>
  <c r="N271" i="22" s="1"/>
  <c r="M77" i="22"/>
  <c r="M131" i="22" s="1"/>
  <c r="M174" i="22" s="1"/>
  <c r="M228" i="22" s="1"/>
  <c r="M271" i="22" s="1"/>
  <c r="L77" i="22"/>
  <c r="L131" i="22" s="1"/>
  <c r="L174" i="22" s="1"/>
  <c r="L228" i="22" s="1"/>
  <c r="L271" i="22" s="1"/>
  <c r="N76" i="22"/>
  <c r="N130" i="22" s="1"/>
  <c r="N173" i="22" s="1"/>
  <c r="N227" i="22" s="1"/>
  <c r="N270" i="22" s="1"/>
  <c r="M76" i="22"/>
  <c r="M130" i="22" s="1"/>
  <c r="M173" i="22" s="1"/>
  <c r="M227" i="22" s="1"/>
  <c r="M270" i="22" s="1"/>
  <c r="L76" i="22"/>
  <c r="L130" i="22" s="1"/>
  <c r="L173" i="22" s="1"/>
  <c r="L227" i="22" s="1"/>
  <c r="L270" i="22" s="1"/>
  <c r="N75" i="22"/>
  <c r="N129" i="22" s="1"/>
  <c r="N172" i="22" s="1"/>
  <c r="N226" i="22" s="1"/>
  <c r="N269" i="22" s="1"/>
  <c r="M75" i="22"/>
  <c r="M129" i="22" s="1"/>
  <c r="M172" i="22" s="1"/>
  <c r="M226" i="22" s="1"/>
  <c r="M269" i="22" s="1"/>
  <c r="L75" i="22"/>
  <c r="L129" i="22" s="1"/>
  <c r="L172" i="22" s="1"/>
  <c r="L226" i="22" s="1"/>
  <c r="L269" i="22" s="1"/>
  <c r="N74" i="22"/>
  <c r="N128" i="22" s="1"/>
  <c r="N171" i="22" s="1"/>
  <c r="N225" i="22" s="1"/>
  <c r="N268" i="22" s="1"/>
  <c r="M74" i="22"/>
  <c r="M128" i="22" s="1"/>
  <c r="M171" i="22" s="1"/>
  <c r="M225" i="22" s="1"/>
  <c r="M268" i="22" s="1"/>
  <c r="L74" i="22"/>
  <c r="L128" i="22" s="1"/>
  <c r="L171" i="22" s="1"/>
  <c r="L225" i="22" s="1"/>
  <c r="L268" i="22" s="1"/>
  <c r="N73" i="22"/>
  <c r="N127" i="22" s="1"/>
  <c r="N170" i="22" s="1"/>
  <c r="N224" i="22" s="1"/>
  <c r="N267" i="22" s="1"/>
  <c r="M73" i="22"/>
  <c r="M127" i="22" s="1"/>
  <c r="M170" i="22" s="1"/>
  <c r="M224" i="22" s="1"/>
  <c r="M267" i="22" s="1"/>
  <c r="L73" i="22"/>
  <c r="L127" i="22" s="1"/>
  <c r="L170" i="22" s="1"/>
  <c r="L224" i="22" s="1"/>
  <c r="L267" i="22" s="1"/>
  <c r="N72" i="22"/>
  <c r="N126" i="22" s="1"/>
  <c r="N169" i="22" s="1"/>
  <c r="N223" i="22" s="1"/>
  <c r="N266" i="22" s="1"/>
  <c r="M72" i="22"/>
  <c r="M126" i="22" s="1"/>
  <c r="M169" i="22" s="1"/>
  <c r="M223" i="22" s="1"/>
  <c r="M266" i="22" s="1"/>
  <c r="L72" i="22"/>
  <c r="L126" i="22" s="1"/>
  <c r="L169" i="22" s="1"/>
  <c r="L223" i="22" s="1"/>
  <c r="L266" i="22" s="1"/>
  <c r="N71" i="22"/>
  <c r="N125" i="22" s="1"/>
  <c r="N168" i="22" s="1"/>
  <c r="N222" i="22" s="1"/>
  <c r="N265" i="22" s="1"/>
  <c r="M71" i="22"/>
  <c r="M125" i="22" s="1"/>
  <c r="M168" i="22" s="1"/>
  <c r="M222" i="22" s="1"/>
  <c r="M265" i="22" s="1"/>
  <c r="L71" i="22"/>
  <c r="L125" i="22" s="1"/>
  <c r="L168" i="22" s="1"/>
  <c r="L222" i="22" s="1"/>
  <c r="L265" i="22" s="1"/>
  <c r="N70" i="22"/>
  <c r="N124" i="22" s="1"/>
  <c r="N167" i="22" s="1"/>
  <c r="N221" i="22" s="1"/>
  <c r="N264" i="22" s="1"/>
  <c r="M70" i="22"/>
  <c r="L70" i="22"/>
  <c r="L124" i="22" s="1"/>
  <c r="L167" i="22" s="1"/>
  <c r="L221" i="22" s="1"/>
  <c r="L264" i="22" s="1"/>
  <c r="N69" i="22"/>
  <c r="N123" i="22" s="1"/>
  <c r="N166" i="22" s="1"/>
  <c r="N220" i="22" s="1"/>
  <c r="N263" i="22" s="1"/>
  <c r="M69" i="22"/>
  <c r="M123" i="22" s="1"/>
  <c r="M166" i="22" s="1"/>
  <c r="M220" i="22" s="1"/>
  <c r="M263" i="22" s="1"/>
  <c r="L69" i="22"/>
  <c r="L123" i="22" s="1"/>
  <c r="L166" i="22" s="1"/>
  <c r="L220" i="22" s="1"/>
  <c r="L263" i="22" s="1"/>
  <c r="N68" i="22"/>
  <c r="N122" i="22" s="1"/>
  <c r="N165" i="22" s="1"/>
  <c r="N219" i="22" s="1"/>
  <c r="N262" i="22" s="1"/>
  <c r="M68" i="22"/>
  <c r="M122" i="22" s="1"/>
  <c r="M165" i="22" s="1"/>
  <c r="M219" i="22" s="1"/>
  <c r="M262" i="22" s="1"/>
  <c r="L68" i="22"/>
  <c r="L122" i="22" s="1"/>
  <c r="L165" i="22" s="1"/>
  <c r="L219" i="22" s="1"/>
  <c r="L262" i="22" s="1"/>
  <c r="N67" i="22"/>
  <c r="N121" i="22" s="1"/>
  <c r="N164" i="22" s="1"/>
  <c r="N218" i="22" s="1"/>
  <c r="N261" i="22" s="1"/>
  <c r="M67" i="22"/>
  <c r="M121" i="22" s="1"/>
  <c r="M164" i="22" s="1"/>
  <c r="M218" i="22" s="1"/>
  <c r="M261" i="22" s="1"/>
  <c r="L121" i="22"/>
  <c r="L164" i="22" s="1"/>
  <c r="L218" i="22" s="1"/>
  <c r="L261" i="22" s="1"/>
  <c r="N66" i="22"/>
  <c r="N120" i="22" s="1"/>
  <c r="N163" i="22" s="1"/>
  <c r="N217" i="22" s="1"/>
  <c r="N260" i="22" s="1"/>
  <c r="M66" i="22"/>
  <c r="M120" i="22" s="1"/>
  <c r="M163" i="22" s="1"/>
  <c r="M217" i="22" s="1"/>
  <c r="M260" i="22" s="1"/>
  <c r="L66" i="22"/>
  <c r="L120" i="22" s="1"/>
  <c r="L163" i="22" s="1"/>
  <c r="L217" i="22" s="1"/>
  <c r="L260" i="22" s="1"/>
  <c r="N65" i="22"/>
  <c r="M65" i="22"/>
  <c r="M119" i="22" s="1"/>
  <c r="M162" i="22" s="1"/>
  <c r="M216" i="22" s="1"/>
  <c r="M259" i="22" s="1"/>
  <c r="L65" i="22"/>
  <c r="L119" i="22" s="1"/>
  <c r="L162" i="22" s="1"/>
  <c r="L216" i="22" s="1"/>
  <c r="L259" i="22" s="1"/>
  <c r="N64" i="22"/>
  <c r="N118" i="22" s="1"/>
  <c r="N161" i="22" s="1"/>
  <c r="N215" i="22" s="1"/>
  <c r="N258" i="22" s="1"/>
  <c r="M64" i="22"/>
  <c r="M118" i="22" s="1"/>
  <c r="M161" i="22" s="1"/>
  <c r="M215" i="22" s="1"/>
  <c r="M258" i="22" s="1"/>
  <c r="L64" i="22"/>
  <c r="N63" i="22"/>
  <c r="N117" i="22" s="1"/>
  <c r="N160" i="22" s="1"/>
  <c r="N214" i="22" s="1"/>
  <c r="N257" i="22" s="1"/>
  <c r="M63" i="22"/>
  <c r="M117" i="22" s="1"/>
  <c r="M160" i="22" s="1"/>
  <c r="M214" i="22" s="1"/>
  <c r="M257" i="22" s="1"/>
  <c r="L63" i="22"/>
  <c r="L117" i="22" s="1"/>
  <c r="L160" i="22" s="1"/>
  <c r="L214" i="22" s="1"/>
  <c r="L257" i="22" s="1"/>
  <c r="N62" i="22"/>
  <c r="N116" i="22" s="1"/>
  <c r="N159" i="22" s="1"/>
  <c r="N213" i="22" s="1"/>
  <c r="N256" i="22" s="1"/>
  <c r="M62" i="22"/>
  <c r="M116" i="22" s="1"/>
  <c r="M159" i="22" s="1"/>
  <c r="M213" i="22" s="1"/>
  <c r="M256" i="22" s="1"/>
  <c r="L62" i="22"/>
  <c r="L116" i="22" s="1"/>
  <c r="L159" i="22" s="1"/>
  <c r="L213" i="22" s="1"/>
  <c r="L256" i="22" s="1"/>
  <c r="G63" i="22"/>
  <c r="G117" i="22" s="1"/>
  <c r="G160" i="22" s="1"/>
  <c r="G214" i="22" s="1"/>
  <c r="G257" i="22" s="1"/>
  <c r="H63" i="22"/>
  <c r="H117" i="22" s="1"/>
  <c r="H160" i="22" s="1"/>
  <c r="H214" i="22" s="1"/>
  <c r="H257" i="22" s="1"/>
  <c r="I63" i="22"/>
  <c r="I117" i="22" s="1"/>
  <c r="I160" i="22" s="1"/>
  <c r="I214" i="22" s="1"/>
  <c r="I257" i="22" s="1"/>
  <c r="G64" i="22"/>
  <c r="G118" i="22" s="1"/>
  <c r="G161" i="22" s="1"/>
  <c r="G215" i="22" s="1"/>
  <c r="G258" i="22" s="1"/>
  <c r="H64" i="22"/>
  <c r="H118" i="22" s="1"/>
  <c r="H161" i="22" s="1"/>
  <c r="H215" i="22" s="1"/>
  <c r="H258" i="22" s="1"/>
  <c r="I64" i="22"/>
  <c r="I118" i="22" s="1"/>
  <c r="I161" i="22" s="1"/>
  <c r="I215" i="22" s="1"/>
  <c r="I258" i="22" s="1"/>
  <c r="G65" i="22"/>
  <c r="G119" i="22" s="1"/>
  <c r="G162" i="22" s="1"/>
  <c r="G216" i="22" s="1"/>
  <c r="G259" i="22" s="1"/>
  <c r="H65" i="22"/>
  <c r="H119" i="22" s="1"/>
  <c r="H162" i="22" s="1"/>
  <c r="H216" i="22" s="1"/>
  <c r="H259" i="22" s="1"/>
  <c r="I65" i="22"/>
  <c r="G66" i="22"/>
  <c r="G120" i="22" s="1"/>
  <c r="G163" i="22" s="1"/>
  <c r="G217" i="22" s="1"/>
  <c r="G260" i="22" s="1"/>
  <c r="H66" i="22"/>
  <c r="H120" i="22" s="1"/>
  <c r="H163" i="22" s="1"/>
  <c r="H217" i="22" s="1"/>
  <c r="H260" i="22" s="1"/>
  <c r="I66" i="22"/>
  <c r="I120" i="22" s="1"/>
  <c r="I163" i="22" s="1"/>
  <c r="I217" i="22" s="1"/>
  <c r="I260" i="22" s="1"/>
  <c r="G67" i="22"/>
  <c r="G121" i="22" s="1"/>
  <c r="G164" i="22" s="1"/>
  <c r="G218" i="22" s="1"/>
  <c r="G261" i="22" s="1"/>
  <c r="H67" i="22"/>
  <c r="H121" i="22" s="1"/>
  <c r="H164" i="22" s="1"/>
  <c r="H218" i="22" s="1"/>
  <c r="H261" i="22" s="1"/>
  <c r="I67" i="22"/>
  <c r="I121" i="22" s="1"/>
  <c r="I164" i="22" s="1"/>
  <c r="I218" i="22" s="1"/>
  <c r="I261" i="22" s="1"/>
  <c r="G68" i="22"/>
  <c r="G122" i="22" s="1"/>
  <c r="G165" i="22" s="1"/>
  <c r="G219" i="22" s="1"/>
  <c r="G262" i="22" s="1"/>
  <c r="H68" i="22"/>
  <c r="H122" i="22" s="1"/>
  <c r="H165" i="22" s="1"/>
  <c r="H219" i="22" s="1"/>
  <c r="H262" i="22" s="1"/>
  <c r="I68" i="22"/>
  <c r="I122" i="22" s="1"/>
  <c r="I165" i="22" s="1"/>
  <c r="I219" i="22" s="1"/>
  <c r="I262" i="22" s="1"/>
  <c r="G69" i="22"/>
  <c r="G123" i="22" s="1"/>
  <c r="G166" i="22" s="1"/>
  <c r="G220" i="22" s="1"/>
  <c r="G263" i="22" s="1"/>
  <c r="H69" i="22"/>
  <c r="H123" i="22" s="1"/>
  <c r="H166" i="22" s="1"/>
  <c r="H220" i="22" s="1"/>
  <c r="H263" i="22" s="1"/>
  <c r="I69" i="22"/>
  <c r="G70" i="22"/>
  <c r="G124" i="22" s="1"/>
  <c r="G167" i="22" s="1"/>
  <c r="G221" i="22" s="1"/>
  <c r="G264" i="22" s="1"/>
  <c r="H70" i="22"/>
  <c r="H124" i="22" s="1"/>
  <c r="H167" i="22" s="1"/>
  <c r="H221" i="22" s="1"/>
  <c r="H264" i="22" s="1"/>
  <c r="I70" i="22"/>
  <c r="I124" i="22" s="1"/>
  <c r="I167" i="22" s="1"/>
  <c r="I221" i="22" s="1"/>
  <c r="I264" i="22" s="1"/>
  <c r="G71" i="22"/>
  <c r="G125" i="22" s="1"/>
  <c r="G168" i="22" s="1"/>
  <c r="G222" i="22" s="1"/>
  <c r="G265" i="22" s="1"/>
  <c r="H71" i="22"/>
  <c r="H125" i="22" s="1"/>
  <c r="H168" i="22" s="1"/>
  <c r="H222" i="22" s="1"/>
  <c r="H265" i="22" s="1"/>
  <c r="I71" i="22"/>
  <c r="I125" i="22" s="1"/>
  <c r="I168" i="22" s="1"/>
  <c r="I222" i="22" s="1"/>
  <c r="I265" i="22" s="1"/>
  <c r="G72" i="22"/>
  <c r="G126" i="22" s="1"/>
  <c r="G169" i="22" s="1"/>
  <c r="G223" i="22" s="1"/>
  <c r="G266" i="22" s="1"/>
  <c r="H72" i="22"/>
  <c r="H126" i="22" s="1"/>
  <c r="H169" i="22" s="1"/>
  <c r="H223" i="22" s="1"/>
  <c r="H266" i="22" s="1"/>
  <c r="I72" i="22"/>
  <c r="I126" i="22" s="1"/>
  <c r="I169" i="22" s="1"/>
  <c r="I223" i="22" s="1"/>
  <c r="I266" i="22" s="1"/>
  <c r="G73" i="22"/>
  <c r="G127" i="22" s="1"/>
  <c r="G170" i="22" s="1"/>
  <c r="G224" i="22" s="1"/>
  <c r="G267" i="22" s="1"/>
  <c r="H73" i="22"/>
  <c r="H127" i="22" s="1"/>
  <c r="H170" i="22" s="1"/>
  <c r="H224" i="22" s="1"/>
  <c r="H267" i="22" s="1"/>
  <c r="I73" i="22"/>
  <c r="I127" i="22" s="1"/>
  <c r="I170" i="22" s="1"/>
  <c r="I224" i="22" s="1"/>
  <c r="I267" i="22" s="1"/>
  <c r="G74" i="22"/>
  <c r="G128" i="22" s="1"/>
  <c r="G171" i="22" s="1"/>
  <c r="G225" i="22" s="1"/>
  <c r="G268" i="22" s="1"/>
  <c r="H74" i="22"/>
  <c r="H128" i="22" s="1"/>
  <c r="H171" i="22" s="1"/>
  <c r="H225" i="22" s="1"/>
  <c r="H268" i="22" s="1"/>
  <c r="I74" i="22"/>
  <c r="I128" i="22" s="1"/>
  <c r="I171" i="22" s="1"/>
  <c r="I225" i="22" s="1"/>
  <c r="I268" i="22" s="1"/>
  <c r="G75" i="22"/>
  <c r="G129" i="22" s="1"/>
  <c r="G172" i="22" s="1"/>
  <c r="G226" i="22" s="1"/>
  <c r="G269" i="22" s="1"/>
  <c r="H75" i="22"/>
  <c r="H129" i="22" s="1"/>
  <c r="H172" i="22" s="1"/>
  <c r="H226" i="22" s="1"/>
  <c r="H269" i="22" s="1"/>
  <c r="I75" i="22"/>
  <c r="I129" i="22" s="1"/>
  <c r="I172" i="22" s="1"/>
  <c r="I226" i="22" s="1"/>
  <c r="I269" i="22" s="1"/>
  <c r="G76" i="22"/>
  <c r="G130" i="22" s="1"/>
  <c r="G173" i="22" s="1"/>
  <c r="G227" i="22" s="1"/>
  <c r="G270" i="22" s="1"/>
  <c r="H76" i="22"/>
  <c r="H130" i="22" s="1"/>
  <c r="H173" i="22" s="1"/>
  <c r="H227" i="22" s="1"/>
  <c r="H270" i="22" s="1"/>
  <c r="I76" i="22"/>
  <c r="I130" i="22" s="1"/>
  <c r="I173" i="22" s="1"/>
  <c r="I227" i="22" s="1"/>
  <c r="I270" i="22" s="1"/>
  <c r="G77" i="22"/>
  <c r="G131" i="22" s="1"/>
  <c r="G174" i="22" s="1"/>
  <c r="G228" i="22" s="1"/>
  <c r="G271" i="22" s="1"/>
  <c r="H77" i="22"/>
  <c r="H131" i="22" s="1"/>
  <c r="H174" i="22" s="1"/>
  <c r="H228" i="22" s="1"/>
  <c r="H271" i="22" s="1"/>
  <c r="I77" i="22"/>
  <c r="I131" i="22" s="1"/>
  <c r="I174" i="22" s="1"/>
  <c r="I228" i="22" s="1"/>
  <c r="I271" i="22" s="1"/>
  <c r="G78" i="22"/>
  <c r="G132" i="22" s="1"/>
  <c r="G175" i="22" s="1"/>
  <c r="G229" i="22" s="1"/>
  <c r="G272" i="22" s="1"/>
  <c r="H78" i="22"/>
  <c r="H132" i="22" s="1"/>
  <c r="H175" i="22" s="1"/>
  <c r="H229" i="22" s="1"/>
  <c r="H272" i="22" s="1"/>
  <c r="I78" i="22"/>
  <c r="I132" i="22" s="1"/>
  <c r="I175" i="22" s="1"/>
  <c r="I229" i="22" s="1"/>
  <c r="I272" i="22" s="1"/>
  <c r="G79" i="22"/>
  <c r="G133" i="22" s="1"/>
  <c r="G176" i="22" s="1"/>
  <c r="G230" i="22" s="1"/>
  <c r="G273" i="22" s="1"/>
  <c r="H79" i="22"/>
  <c r="H133" i="22" s="1"/>
  <c r="H176" i="22" s="1"/>
  <c r="H230" i="22" s="1"/>
  <c r="H273" i="22" s="1"/>
  <c r="I79" i="22"/>
  <c r="I133" i="22" s="1"/>
  <c r="I176" i="22" s="1"/>
  <c r="I230" i="22" s="1"/>
  <c r="I273" i="22" s="1"/>
  <c r="G80" i="22"/>
  <c r="G134" i="22" s="1"/>
  <c r="G177" i="22" s="1"/>
  <c r="G231" i="22" s="1"/>
  <c r="G274" i="22" s="1"/>
  <c r="H80" i="22"/>
  <c r="H134" i="22" s="1"/>
  <c r="H177" i="22" s="1"/>
  <c r="H231" i="22" s="1"/>
  <c r="H274" i="22" s="1"/>
  <c r="I80" i="22"/>
  <c r="I134" i="22" s="1"/>
  <c r="I177" i="22" s="1"/>
  <c r="I231" i="22" s="1"/>
  <c r="I274" i="22" s="1"/>
  <c r="G81" i="22"/>
  <c r="G135" i="22" s="1"/>
  <c r="G178" i="22" s="1"/>
  <c r="G232" i="22" s="1"/>
  <c r="G275" i="22" s="1"/>
  <c r="H81" i="22"/>
  <c r="H135" i="22" s="1"/>
  <c r="H178" i="22" s="1"/>
  <c r="H232" i="22" s="1"/>
  <c r="H275" i="22" s="1"/>
  <c r="I81" i="22"/>
  <c r="I135" i="22" s="1"/>
  <c r="I178" i="22" s="1"/>
  <c r="I232" i="22" s="1"/>
  <c r="I275" i="22" s="1"/>
  <c r="G82" i="22"/>
  <c r="G136" i="22" s="1"/>
  <c r="G179" i="22" s="1"/>
  <c r="G233" i="22" s="1"/>
  <c r="G276" i="22" s="1"/>
  <c r="H82" i="22"/>
  <c r="H136" i="22" s="1"/>
  <c r="H179" i="22" s="1"/>
  <c r="H233" i="22" s="1"/>
  <c r="H276" i="22" s="1"/>
  <c r="I82" i="22"/>
  <c r="I136" i="22" s="1"/>
  <c r="I179" i="22" s="1"/>
  <c r="I233" i="22" s="1"/>
  <c r="I276" i="22" s="1"/>
  <c r="G83" i="22"/>
  <c r="G137" i="22" s="1"/>
  <c r="G180" i="22" s="1"/>
  <c r="G234" i="22" s="1"/>
  <c r="G277" i="22" s="1"/>
  <c r="H83" i="22"/>
  <c r="H137" i="22" s="1"/>
  <c r="H180" i="22" s="1"/>
  <c r="H234" i="22" s="1"/>
  <c r="H277" i="22" s="1"/>
  <c r="I83" i="22"/>
  <c r="I137" i="22" s="1"/>
  <c r="I180" i="22" s="1"/>
  <c r="I234" i="22" s="1"/>
  <c r="I277" i="22" s="1"/>
  <c r="G84" i="22"/>
  <c r="G138" i="22" s="1"/>
  <c r="G181" i="22" s="1"/>
  <c r="G235" i="22" s="1"/>
  <c r="G278" i="22" s="1"/>
  <c r="H84" i="22"/>
  <c r="H138" i="22" s="1"/>
  <c r="H181" i="22" s="1"/>
  <c r="H235" i="22" s="1"/>
  <c r="H278" i="22" s="1"/>
  <c r="I84" i="22"/>
  <c r="I138" i="22" s="1"/>
  <c r="I181" i="22" s="1"/>
  <c r="I235" i="22" s="1"/>
  <c r="I278" i="22" s="1"/>
  <c r="G85" i="22"/>
  <c r="G139" i="22" s="1"/>
  <c r="G182" i="22" s="1"/>
  <c r="G236" i="22" s="1"/>
  <c r="G279" i="22" s="1"/>
  <c r="H85" i="22"/>
  <c r="H139" i="22" s="1"/>
  <c r="H182" i="22" s="1"/>
  <c r="H236" i="22" s="1"/>
  <c r="H279" i="22" s="1"/>
  <c r="I85" i="22"/>
  <c r="I139" i="22" s="1"/>
  <c r="I182" i="22" s="1"/>
  <c r="I236" i="22" s="1"/>
  <c r="I279" i="22" s="1"/>
  <c r="G86" i="22"/>
  <c r="G140" i="22" s="1"/>
  <c r="G183" i="22" s="1"/>
  <c r="G237" i="22" s="1"/>
  <c r="G280" i="22" s="1"/>
  <c r="H86" i="22"/>
  <c r="H140" i="22" s="1"/>
  <c r="H183" i="22" s="1"/>
  <c r="H237" i="22" s="1"/>
  <c r="H280" i="22" s="1"/>
  <c r="I86" i="22"/>
  <c r="I140" i="22" s="1"/>
  <c r="I183" i="22" s="1"/>
  <c r="I237" i="22" s="1"/>
  <c r="I280" i="22" s="1"/>
  <c r="G87" i="22"/>
  <c r="G141" i="22" s="1"/>
  <c r="G184" i="22" s="1"/>
  <c r="G238" i="22" s="1"/>
  <c r="G281" i="22" s="1"/>
  <c r="H87" i="22"/>
  <c r="H141" i="22" s="1"/>
  <c r="H184" i="22" s="1"/>
  <c r="H238" i="22" s="1"/>
  <c r="H281" i="22" s="1"/>
  <c r="I87" i="22"/>
  <c r="I141" i="22" s="1"/>
  <c r="I184" i="22" s="1"/>
  <c r="I238" i="22" s="1"/>
  <c r="I281" i="22" s="1"/>
  <c r="G88" i="22"/>
  <c r="G142" i="22" s="1"/>
  <c r="G185" i="22" s="1"/>
  <c r="G239" i="22" s="1"/>
  <c r="G282" i="22" s="1"/>
  <c r="H88" i="22"/>
  <c r="H142" i="22" s="1"/>
  <c r="H185" i="22" s="1"/>
  <c r="H239" i="22" s="1"/>
  <c r="H282" i="22" s="1"/>
  <c r="I88" i="22"/>
  <c r="I142" i="22" s="1"/>
  <c r="I185" i="22" s="1"/>
  <c r="I239" i="22" s="1"/>
  <c r="I282" i="22" s="1"/>
  <c r="G89" i="22"/>
  <c r="G143" i="22" s="1"/>
  <c r="G186" i="22" s="1"/>
  <c r="G240" i="22" s="1"/>
  <c r="G283" i="22" s="1"/>
  <c r="H89" i="22"/>
  <c r="H143" i="22" s="1"/>
  <c r="H186" i="22" s="1"/>
  <c r="H240" i="22" s="1"/>
  <c r="H283" i="22" s="1"/>
  <c r="I89" i="22"/>
  <c r="I143" i="22" s="1"/>
  <c r="I186" i="22" s="1"/>
  <c r="I240" i="22" s="1"/>
  <c r="I283" i="22" s="1"/>
  <c r="G90" i="22"/>
  <c r="G144" i="22" s="1"/>
  <c r="G187" i="22" s="1"/>
  <c r="G241" i="22" s="1"/>
  <c r="G284" i="22" s="1"/>
  <c r="H90" i="22"/>
  <c r="H144" i="22" s="1"/>
  <c r="H187" i="22" s="1"/>
  <c r="H241" i="22" s="1"/>
  <c r="H284" i="22" s="1"/>
  <c r="I90" i="22"/>
  <c r="I144" i="22" s="1"/>
  <c r="I187" i="22" s="1"/>
  <c r="I241" i="22" s="1"/>
  <c r="I284" i="22" s="1"/>
  <c r="G91" i="22"/>
  <c r="G145" i="22" s="1"/>
  <c r="G188" i="22" s="1"/>
  <c r="G242" i="22" s="1"/>
  <c r="G285" i="22" s="1"/>
  <c r="H91" i="22"/>
  <c r="H145" i="22" s="1"/>
  <c r="H188" i="22" s="1"/>
  <c r="H242" i="22" s="1"/>
  <c r="H285" i="22" s="1"/>
  <c r="I91" i="22"/>
  <c r="I145" i="22" s="1"/>
  <c r="I188" i="22" s="1"/>
  <c r="I242" i="22" s="1"/>
  <c r="I285" i="22" s="1"/>
  <c r="H62" i="22"/>
  <c r="H116" i="22" s="1"/>
  <c r="H159" i="22" s="1"/>
  <c r="H213" i="22" s="1"/>
  <c r="H256" i="22" s="1"/>
  <c r="I62" i="22"/>
  <c r="I116" i="22" s="1"/>
  <c r="I159" i="22" s="1"/>
  <c r="I213" i="22" s="1"/>
  <c r="I256" i="22" s="1"/>
  <c r="G62" i="22"/>
  <c r="G116" i="22" s="1"/>
  <c r="G159" i="22" s="1"/>
  <c r="G213" i="22" s="1"/>
  <c r="G256" i="22" s="1"/>
  <c r="J30" i="22"/>
  <c r="D20" i="4" l="1"/>
  <c r="D21" i="4"/>
  <c r="D19" i="4"/>
  <c r="G203" i="22" l="1"/>
  <c r="G202" i="22"/>
  <c r="G106" i="22"/>
  <c r="G105" i="22"/>
  <c r="R62" i="22" l="1"/>
  <c r="Q62" i="22"/>
  <c r="R116" i="22" l="1"/>
  <c r="Q116" i="22"/>
  <c r="Q117" i="22" s="1"/>
  <c r="D63" i="22"/>
  <c r="D117" i="22" s="1"/>
  <c r="D160" i="22" s="1"/>
  <c r="D214" i="22" s="1"/>
  <c r="D257" i="22" s="1"/>
  <c r="E63" i="22"/>
  <c r="D64" i="22"/>
  <c r="D118" i="22" s="1"/>
  <c r="D161" i="22" s="1"/>
  <c r="D215" i="22" s="1"/>
  <c r="D258" i="22" s="1"/>
  <c r="E64" i="22"/>
  <c r="D65" i="22"/>
  <c r="D119" i="22" s="1"/>
  <c r="D162" i="22" s="1"/>
  <c r="D216" i="22" s="1"/>
  <c r="D259" i="22" s="1"/>
  <c r="E65" i="22"/>
  <c r="D66" i="22"/>
  <c r="D120" i="22" s="1"/>
  <c r="D163" i="22" s="1"/>
  <c r="D217" i="22" s="1"/>
  <c r="D260" i="22" s="1"/>
  <c r="E66" i="22"/>
  <c r="D67" i="22"/>
  <c r="D121" i="22" s="1"/>
  <c r="D164" i="22" s="1"/>
  <c r="D218" i="22" s="1"/>
  <c r="D261" i="22" s="1"/>
  <c r="E67" i="22"/>
  <c r="D68" i="22"/>
  <c r="D122" i="22" s="1"/>
  <c r="D165" i="22" s="1"/>
  <c r="D219" i="22" s="1"/>
  <c r="D262" i="22" s="1"/>
  <c r="E68" i="22"/>
  <c r="D69" i="22"/>
  <c r="D123" i="22" s="1"/>
  <c r="D166" i="22" s="1"/>
  <c r="D220" i="22" s="1"/>
  <c r="D263" i="22" s="1"/>
  <c r="E69" i="22"/>
  <c r="D70" i="22"/>
  <c r="D124" i="22" s="1"/>
  <c r="D167" i="22" s="1"/>
  <c r="D221" i="22" s="1"/>
  <c r="D264" i="22" s="1"/>
  <c r="E70" i="22"/>
  <c r="D71" i="22"/>
  <c r="D125" i="22" s="1"/>
  <c r="D168" i="22" s="1"/>
  <c r="D222" i="22" s="1"/>
  <c r="D265" i="22" s="1"/>
  <c r="E71" i="22"/>
  <c r="D72" i="22"/>
  <c r="D126" i="22" s="1"/>
  <c r="D169" i="22" s="1"/>
  <c r="D223" i="22" s="1"/>
  <c r="D266" i="22" s="1"/>
  <c r="E72" i="22"/>
  <c r="D73" i="22"/>
  <c r="D127" i="22" s="1"/>
  <c r="E73" i="22"/>
  <c r="D74" i="22"/>
  <c r="D128" i="22" s="1"/>
  <c r="D171" i="22" s="1"/>
  <c r="D225" i="22" s="1"/>
  <c r="D268" i="22" s="1"/>
  <c r="E74" i="22"/>
  <c r="D75" i="22"/>
  <c r="D129" i="22" s="1"/>
  <c r="D172" i="22" s="1"/>
  <c r="D226" i="22" s="1"/>
  <c r="D269" i="22" s="1"/>
  <c r="E75" i="22"/>
  <c r="D76" i="22"/>
  <c r="D130" i="22" s="1"/>
  <c r="D173" i="22" s="1"/>
  <c r="D227" i="22" s="1"/>
  <c r="D270" i="22" s="1"/>
  <c r="E76" i="22"/>
  <c r="D77" i="22"/>
  <c r="D131" i="22" s="1"/>
  <c r="D174" i="22" s="1"/>
  <c r="D228" i="22" s="1"/>
  <c r="D271" i="22" s="1"/>
  <c r="E77" i="22"/>
  <c r="D78" i="22"/>
  <c r="D132" i="22" s="1"/>
  <c r="D175" i="22" s="1"/>
  <c r="D229" i="22" s="1"/>
  <c r="D272" i="22" s="1"/>
  <c r="E78" i="22"/>
  <c r="D79" i="22"/>
  <c r="D133" i="22" s="1"/>
  <c r="D176" i="22" s="1"/>
  <c r="D230" i="22" s="1"/>
  <c r="D273" i="22" s="1"/>
  <c r="E79" i="22"/>
  <c r="D80" i="22"/>
  <c r="D134" i="22" s="1"/>
  <c r="D177" i="22" s="1"/>
  <c r="D231" i="22" s="1"/>
  <c r="D274" i="22" s="1"/>
  <c r="E80" i="22"/>
  <c r="D81" i="22"/>
  <c r="D135" i="22" s="1"/>
  <c r="D178" i="22" s="1"/>
  <c r="D232" i="22" s="1"/>
  <c r="D275" i="22" s="1"/>
  <c r="E81" i="22"/>
  <c r="D82" i="22"/>
  <c r="D136" i="22" s="1"/>
  <c r="D179" i="22" s="1"/>
  <c r="D233" i="22" s="1"/>
  <c r="D276" i="22" s="1"/>
  <c r="E82" i="22"/>
  <c r="D83" i="22"/>
  <c r="D137" i="22" s="1"/>
  <c r="D180" i="22" s="1"/>
  <c r="D234" i="22" s="1"/>
  <c r="D277" i="22" s="1"/>
  <c r="E83" i="22"/>
  <c r="D84" i="22"/>
  <c r="D138" i="22" s="1"/>
  <c r="D181" i="22" s="1"/>
  <c r="D235" i="22" s="1"/>
  <c r="D278" i="22" s="1"/>
  <c r="E84" i="22"/>
  <c r="D85" i="22"/>
  <c r="D139" i="22" s="1"/>
  <c r="D182" i="22" s="1"/>
  <c r="D236" i="22" s="1"/>
  <c r="D279" i="22" s="1"/>
  <c r="E85" i="22"/>
  <c r="D86" i="22"/>
  <c r="D140" i="22" s="1"/>
  <c r="D183" i="22" s="1"/>
  <c r="D237" i="22" s="1"/>
  <c r="D280" i="22" s="1"/>
  <c r="E86" i="22"/>
  <c r="D87" i="22"/>
  <c r="D141" i="22" s="1"/>
  <c r="D184" i="22" s="1"/>
  <c r="D238" i="22" s="1"/>
  <c r="D281" i="22" s="1"/>
  <c r="E87" i="22"/>
  <c r="D88" i="22"/>
  <c r="D142" i="22" s="1"/>
  <c r="D185" i="22" s="1"/>
  <c r="D239" i="22" s="1"/>
  <c r="D282" i="22" s="1"/>
  <c r="E88" i="22"/>
  <c r="D89" i="22"/>
  <c r="D143" i="22" s="1"/>
  <c r="D186" i="22" s="1"/>
  <c r="D240" i="22" s="1"/>
  <c r="D283" i="22" s="1"/>
  <c r="E89" i="22"/>
  <c r="D90" i="22"/>
  <c r="D144" i="22" s="1"/>
  <c r="D187" i="22" s="1"/>
  <c r="D241" i="22" s="1"/>
  <c r="D284" i="22" s="1"/>
  <c r="E90" i="22"/>
  <c r="D91" i="22"/>
  <c r="D145" i="22" s="1"/>
  <c r="D188" i="22" s="1"/>
  <c r="D242" i="22" s="1"/>
  <c r="D285" i="22" s="1"/>
  <c r="E91" i="22"/>
  <c r="E62" i="22"/>
  <c r="E116" i="22" s="1"/>
  <c r="E159" i="22" s="1"/>
  <c r="E213" i="22" s="1"/>
  <c r="D62" i="22"/>
  <c r="D116" i="22" s="1"/>
  <c r="D159" i="22" s="1"/>
  <c r="D213" i="22" s="1"/>
  <c r="D256" i="22" s="1"/>
  <c r="N286" i="22"/>
  <c r="M286" i="22"/>
  <c r="L286" i="22"/>
  <c r="I286" i="22"/>
  <c r="H286" i="22"/>
  <c r="G286" i="22"/>
  <c r="O285" i="22"/>
  <c r="J285" i="22"/>
  <c r="O284" i="22"/>
  <c r="J284" i="22"/>
  <c r="O283" i="22"/>
  <c r="J283" i="22"/>
  <c r="O282" i="22"/>
  <c r="J282" i="22"/>
  <c r="O281" i="22"/>
  <c r="J281" i="22"/>
  <c r="O280" i="22"/>
  <c r="J280" i="22"/>
  <c r="O279" i="22"/>
  <c r="J279" i="22"/>
  <c r="O278" i="22"/>
  <c r="J278" i="22"/>
  <c r="O277" i="22"/>
  <c r="J277" i="22"/>
  <c r="O276" i="22"/>
  <c r="J276" i="22"/>
  <c r="O275" i="22"/>
  <c r="J275" i="22"/>
  <c r="O274" i="22"/>
  <c r="J274" i="22"/>
  <c r="O273" i="22"/>
  <c r="J273" i="22"/>
  <c r="O272" i="22"/>
  <c r="J272" i="22"/>
  <c r="O271" i="22"/>
  <c r="J271" i="22"/>
  <c r="O270" i="22"/>
  <c r="J270" i="22"/>
  <c r="O269" i="22"/>
  <c r="J269" i="22"/>
  <c r="O268" i="22"/>
  <c r="J268" i="22"/>
  <c r="O267" i="22"/>
  <c r="J267" i="22"/>
  <c r="O266" i="22"/>
  <c r="J266" i="22"/>
  <c r="O265" i="22"/>
  <c r="J265" i="22"/>
  <c r="O264" i="22"/>
  <c r="J264" i="22"/>
  <c r="O263" i="22"/>
  <c r="J263" i="22"/>
  <c r="O262" i="22"/>
  <c r="J262" i="22"/>
  <c r="O261" i="22"/>
  <c r="J261" i="22"/>
  <c r="O260" i="22"/>
  <c r="J260" i="22"/>
  <c r="O259" i="22"/>
  <c r="J259" i="22"/>
  <c r="O258" i="22"/>
  <c r="J258" i="22"/>
  <c r="O257" i="22"/>
  <c r="J257" i="22"/>
  <c r="O256" i="22"/>
  <c r="O286" i="22" s="1"/>
  <c r="J256" i="22"/>
  <c r="N243" i="22"/>
  <c r="M243" i="22"/>
  <c r="L243" i="22"/>
  <c r="I243" i="22"/>
  <c r="H243" i="22"/>
  <c r="G243" i="22"/>
  <c r="O242" i="22"/>
  <c r="J242" i="22"/>
  <c r="O241" i="22"/>
  <c r="J241" i="22"/>
  <c r="O240" i="22"/>
  <c r="J240" i="22"/>
  <c r="O239" i="22"/>
  <c r="J239" i="22"/>
  <c r="O238" i="22"/>
  <c r="J238" i="22"/>
  <c r="O237" i="22"/>
  <c r="J237" i="22"/>
  <c r="O236" i="22"/>
  <c r="J236" i="22"/>
  <c r="O235" i="22"/>
  <c r="J235" i="22"/>
  <c r="O234" i="22"/>
  <c r="J234" i="22"/>
  <c r="O233" i="22"/>
  <c r="J233" i="22"/>
  <c r="O232" i="22"/>
  <c r="J232" i="22"/>
  <c r="O231" i="22"/>
  <c r="J231" i="22"/>
  <c r="O230" i="22"/>
  <c r="J230" i="22"/>
  <c r="O229" i="22"/>
  <c r="J229" i="22"/>
  <c r="O228" i="22"/>
  <c r="J228" i="22"/>
  <c r="O227" i="22"/>
  <c r="J227" i="22"/>
  <c r="O226" i="22"/>
  <c r="J226" i="22"/>
  <c r="O225" i="22"/>
  <c r="J225" i="22"/>
  <c r="O224" i="22"/>
  <c r="J224" i="22"/>
  <c r="O223" i="22"/>
  <c r="J223" i="22"/>
  <c r="O222" i="22"/>
  <c r="J222" i="22"/>
  <c r="O221" i="22"/>
  <c r="J221" i="22"/>
  <c r="O220" i="22"/>
  <c r="J220" i="22"/>
  <c r="O219" i="22"/>
  <c r="J219" i="22"/>
  <c r="O218" i="22"/>
  <c r="J218" i="22"/>
  <c r="O217" i="22"/>
  <c r="J217" i="22"/>
  <c r="O216" i="22"/>
  <c r="J216" i="22"/>
  <c r="O215" i="22"/>
  <c r="J215" i="22"/>
  <c r="O214" i="22"/>
  <c r="J214" i="22"/>
  <c r="O213" i="22"/>
  <c r="J213" i="22"/>
  <c r="C199" i="22"/>
  <c r="N189" i="22"/>
  <c r="M189" i="22"/>
  <c r="L189" i="22"/>
  <c r="I189" i="22"/>
  <c r="H189" i="22"/>
  <c r="G189" i="22"/>
  <c r="O188" i="22"/>
  <c r="J188" i="22"/>
  <c r="O187" i="22"/>
  <c r="J187" i="22"/>
  <c r="O186" i="22"/>
  <c r="J186" i="22"/>
  <c r="O185" i="22"/>
  <c r="J185" i="22"/>
  <c r="O184" i="22"/>
  <c r="J184" i="22"/>
  <c r="O183" i="22"/>
  <c r="J183" i="22"/>
  <c r="O182" i="22"/>
  <c r="J182" i="22"/>
  <c r="O181" i="22"/>
  <c r="J181" i="22"/>
  <c r="O180" i="22"/>
  <c r="J180" i="22"/>
  <c r="O179" i="22"/>
  <c r="J179" i="22"/>
  <c r="O178" i="22"/>
  <c r="J178" i="22"/>
  <c r="O177" i="22"/>
  <c r="J177" i="22"/>
  <c r="O176" i="22"/>
  <c r="J176" i="22"/>
  <c r="O175" i="22"/>
  <c r="J175" i="22"/>
  <c r="O174" i="22"/>
  <c r="J174" i="22"/>
  <c r="O173" i="22"/>
  <c r="J173" i="22"/>
  <c r="O172" i="22"/>
  <c r="J172" i="22"/>
  <c r="O171" i="22"/>
  <c r="J171" i="22"/>
  <c r="O170" i="22"/>
  <c r="J170" i="22"/>
  <c r="O169" i="22"/>
  <c r="J169" i="22"/>
  <c r="O168" i="22"/>
  <c r="J168" i="22"/>
  <c r="O167" i="22"/>
  <c r="J167" i="22"/>
  <c r="O166" i="22"/>
  <c r="J166" i="22"/>
  <c r="O165" i="22"/>
  <c r="J165" i="22"/>
  <c r="O164" i="22"/>
  <c r="J164" i="22"/>
  <c r="O163" i="22"/>
  <c r="J163" i="22"/>
  <c r="O162" i="22"/>
  <c r="J162" i="22"/>
  <c r="O161" i="22"/>
  <c r="J161" i="22"/>
  <c r="O160" i="22"/>
  <c r="J160" i="22"/>
  <c r="O159" i="22"/>
  <c r="J159" i="22"/>
  <c r="N146" i="22"/>
  <c r="M146" i="22"/>
  <c r="L146" i="22"/>
  <c r="I146" i="22"/>
  <c r="H146" i="22"/>
  <c r="G146" i="22"/>
  <c r="O145" i="22"/>
  <c r="J145" i="22"/>
  <c r="O144" i="22"/>
  <c r="J144" i="22"/>
  <c r="O143" i="22"/>
  <c r="J143" i="22"/>
  <c r="O142" i="22"/>
  <c r="J142" i="22"/>
  <c r="O141" i="22"/>
  <c r="J141" i="22"/>
  <c r="O140" i="22"/>
  <c r="J140" i="22"/>
  <c r="O139" i="22"/>
  <c r="J139" i="22"/>
  <c r="O138" i="22"/>
  <c r="J138" i="22"/>
  <c r="O137" i="22"/>
  <c r="J137" i="22"/>
  <c r="O136" i="22"/>
  <c r="J136" i="22"/>
  <c r="O135" i="22"/>
  <c r="J135" i="22"/>
  <c r="O134" i="22"/>
  <c r="J134" i="22"/>
  <c r="O133" i="22"/>
  <c r="J133" i="22"/>
  <c r="O132" i="22"/>
  <c r="J132" i="22"/>
  <c r="O131" i="22"/>
  <c r="J131" i="22"/>
  <c r="O130" i="22"/>
  <c r="J130" i="22"/>
  <c r="O129" i="22"/>
  <c r="J129" i="22"/>
  <c r="O128" i="22"/>
  <c r="J128" i="22"/>
  <c r="O127" i="22"/>
  <c r="J127" i="22"/>
  <c r="O126" i="22"/>
  <c r="J126" i="22"/>
  <c r="O125" i="22"/>
  <c r="J125" i="22"/>
  <c r="O124" i="22"/>
  <c r="J124" i="22"/>
  <c r="O123" i="22"/>
  <c r="J123" i="22"/>
  <c r="O122" i="22"/>
  <c r="J122" i="22"/>
  <c r="O121" i="22"/>
  <c r="J121" i="22"/>
  <c r="O120" i="22"/>
  <c r="J120" i="22"/>
  <c r="O119" i="22"/>
  <c r="J119" i="22"/>
  <c r="O118" i="22"/>
  <c r="J118" i="22"/>
  <c r="R117" i="22"/>
  <c r="O117" i="22"/>
  <c r="J117" i="22"/>
  <c r="O116" i="22"/>
  <c r="J116" i="22"/>
  <c r="C102" i="22"/>
  <c r="N92" i="22"/>
  <c r="M92" i="22"/>
  <c r="L92" i="22"/>
  <c r="I92" i="22"/>
  <c r="H92" i="22"/>
  <c r="G92" i="22"/>
  <c r="O91" i="22"/>
  <c r="J91" i="22"/>
  <c r="O90" i="22"/>
  <c r="J90" i="22"/>
  <c r="O89" i="22"/>
  <c r="J89" i="22"/>
  <c r="O88" i="22"/>
  <c r="J88" i="22"/>
  <c r="O87" i="22"/>
  <c r="J87" i="22"/>
  <c r="O86" i="22"/>
  <c r="J86" i="22"/>
  <c r="O85" i="22"/>
  <c r="J85" i="22"/>
  <c r="O84" i="22"/>
  <c r="J84" i="22"/>
  <c r="O83" i="22"/>
  <c r="J83" i="22"/>
  <c r="O82" i="22"/>
  <c r="J82" i="22"/>
  <c r="O81" i="22"/>
  <c r="J81" i="22"/>
  <c r="O80" i="22"/>
  <c r="J80" i="22"/>
  <c r="O79" i="22"/>
  <c r="J79" i="22"/>
  <c r="O78" i="22"/>
  <c r="J78" i="22"/>
  <c r="O77" i="22"/>
  <c r="J77" i="22"/>
  <c r="O76" i="22"/>
  <c r="J76" i="22"/>
  <c r="O75" i="22"/>
  <c r="J75" i="22"/>
  <c r="O74" i="22"/>
  <c r="J74" i="22"/>
  <c r="O73" i="22"/>
  <c r="J73" i="22"/>
  <c r="O72" i="22"/>
  <c r="J72" i="22"/>
  <c r="O71" i="22"/>
  <c r="J71" i="22"/>
  <c r="O70" i="22"/>
  <c r="J70" i="22"/>
  <c r="O69" i="22"/>
  <c r="J69" i="22"/>
  <c r="O68" i="22"/>
  <c r="J68" i="22"/>
  <c r="O67" i="22"/>
  <c r="J67" i="22"/>
  <c r="O66" i="22"/>
  <c r="J66" i="22"/>
  <c r="O65" i="22"/>
  <c r="J65" i="22"/>
  <c r="O64" i="22"/>
  <c r="J64" i="22"/>
  <c r="R63" i="22"/>
  <c r="Q63" i="22"/>
  <c r="O63" i="22"/>
  <c r="J63" i="22"/>
  <c r="O62" i="22"/>
  <c r="J62" i="22"/>
  <c r="O243" i="22" l="1"/>
  <c r="O189" i="22"/>
  <c r="J286" i="22"/>
  <c r="J189" i="22"/>
  <c r="O146" i="22"/>
  <c r="J146" i="22"/>
  <c r="E256" i="22"/>
  <c r="J92" i="22"/>
  <c r="E145" i="22"/>
  <c r="E144" i="22"/>
  <c r="E143" i="22"/>
  <c r="E142" i="22"/>
  <c r="E141" i="22"/>
  <c r="E140" i="22"/>
  <c r="E139" i="22"/>
  <c r="E138" i="22"/>
  <c r="E137" i="22"/>
  <c r="E136" i="22"/>
  <c r="E135" i="22"/>
  <c r="E134" i="22"/>
  <c r="E133" i="22"/>
  <c r="E132" i="22"/>
  <c r="E131" i="22"/>
  <c r="E130" i="22"/>
  <c r="E129" i="22"/>
  <c r="E128" i="22"/>
  <c r="E127" i="22"/>
  <c r="E126" i="22"/>
  <c r="E125" i="22"/>
  <c r="E124" i="22"/>
  <c r="E123" i="22"/>
  <c r="E122" i="22"/>
  <c r="E121" i="22"/>
  <c r="E120" i="22"/>
  <c r="E119" i="22"/>
  <c r="E118" i="22"/>
  <c r="E117" i="22"/>
  <c r="R159" i="22"/>
  <c r="Q159" i="22"/>
  <c r="D170" i="22"/>
  <c r="J243" i="22"/>
  <c r="R118" i="22"/>
  <c r="Q118" i="22"/>
  <c r="R64" i="22"/>
  <c r="O92" i="22"/>
  <c r="Q64" i="22"/>
  <c r="R20" i="22"/>
  <c r="Q20" i="22"/>
  <c r="E161" i="22" l="1"/>
  <c r="E163" i="22"/>
  <c r="E165" i="22"/>
  <c r="E167" i="22"/>
  <c r="E169" i="22"/>
  <c r="E170" i="22"/>
  <c r="E172" i="22"/>
  <c r="E174" i="22"/>
  <c r="E176" i="22"/>
  <c r="E178" i="22"/>
  <c r="E180" i="22"/>
  <c r="E182" i="22"/>
  <c r="E184" i="22"/>
  <c r="E186" i="22"/>
  <c r="E188" i="22"/>
  <c r="Q21" i="22"/>
  <c r="R21" i="22"/>
  <c r="E160" i="22"/>
  <c r="E162" i="22"/>
  <c r="E164" i="22"/>
  <c r="E166" i="22"/>
  <c r="E168" i="22"/>
  <c r="E171" i="22"/>
  <c r="E173" i="22"/>
  <c r="E175" i="22"/>
  <c r="E177" i="22"/>
  <c r="E179" i="22"/>
  <c r="E181" i="22"/>
  <c r="E183" i="22"/>
  <c r="E185" i="22"/>
  <c r="E187" i="22"/>
  <c r="R213" i="22"/>
  <c r="R160" i="22"/>
  <c r="Q213" i="22"/>
  <c r="Q160" i="22"/>
  <c r="D224" i="22"/>
  <c r="Q119" i="22"/>
  <c r="S119" i="22" s="1"/>
  <c r="R119" i="22"/>
  <c r="Q65" i="22"/>
  <c r="R65" i="22"/>
  <c r="E8" i="4"/>
  <c r="F8" i="4" s="1"/>
  <c r="G8" i="4" s="1"/>
  <c r="H8" i="4" s="1"/>
  <c r="I8" i="4" s="1"/>
  <c r="D9" i="4"/>
  <c r="E9" i="4" s="1"/>
  <c r="F9" i="4" s="1"/>
  <c r="G9" i="4" s="1"/>
  <c r="H9" i="4" s="1"/>
  <c r="I9" i="4" s="1"/>
  <c r="D10" i="4"/>
  <c r="E10" i="4" s="1"/>
  <c r="F10" i="4" s="1"/>
  <c r="G10" i="4" s="1"/>
  <c r="H10" i="4" s="1"/>
  <c r="I10" i="4" s="1"/>
  <c r="D11" i="4"/>
  <c r="E11" i="4" s="1"/>
  <c r="F11" i="4" s="1"/>
  <c r="G11" i="4" s="1"/>
  <c r="H11" i="4" s="1"/>
  <c r="I11" i="4" s="1"/>
  <c r="D12" i="4"/>
  <c r="E12" i="4" s="1"/>
  <c r="F12" i="4" s="1"/>
  <c r="G12" i="4" s="1"/>
  <c r="H12" i="4" s="1"/>
  <c r="I12" i="4" s="1"/>
  <c r="D8" i="4"/>
  <c r="E9" i="30"/>
  <c r="D35" i="23"/>
  <c r="D35" i="24" s="1"/>
  <c r="D35" i="25" s="1"/>
  <c r="D35" i="26" s="1"/>
  <c r="D35" i="27" s="1"/>
  <c r="E35" i="23"/>
  <c r="E35" i="24" s="1"/>
  <c r="E35" i="25" s="1"/>
  <c r="E35" i="26" s="1"/>
  <c r="E35" i="27" s="1"/>
  <c r="D36" i="23"/>
  <c r="D36" i="24" s="1"/>
  <c r="D36" i="25" s="1"/>
  <c r="D36" i="26" s="1"/>
  <c r="D36" i="27" s="1"/>
  <c r="E36" i="23"/>
  <c r="E36" i="24" s="1"/>
  <c r="E36" i="25" s="1"/>
  <c r="E36" i="26" s="1"/>
  <c r="E36" i="27" s="1"/>
  <c r="D37" i="23"/>
  <c r="D37" i="24" s="1"/>
  <c r="D37" i="25" s="1"/>
  <c r="D37" i="26" s="1"/>
  <c r="D37" i="27" s="1"/>
  <c r="E37" i="23"/>
  <c r="E37" i="24" s="1"/>
  <c r="E37" i="25" s="1"/>
  <c r="E37" i="26" s="1"/>
  <c r="E37" i="27" s="1"/>
  <c r="D38" i="23"/>
  <c r="D38" i="24" s="1"/>
  <c r="D38" i="25" s="1"/>
  <c r="D38" i="26" s="1"/>
  <c r="D38" i="27" s="1"/>
  <c r="E38" i="23"/>
  <c r="E38" i="24" s="1"/>
  <c r="E38" i="25" s="1"/>
  <c r="E38" i="26" s="1"/>
  <c r="E38" i="27" s="1"/>
  <c r="D39" i="23"/>
  <c r="D39" i="24" s="1"/>
  <c r="D39" i="25" s="1"/>
  <c r="D39" i="26" s="1"/>
  <c r="D39" i="27" s="1"/>
  <c r="E39" i="23"/>
  <c r="E39" i="24" s="1"/>
  <c r="E39" i="25" s="1"/>
  <c r="E39" i="26" s="1"/>
  <c r="E39" i="27" s="1"/>
  <c r="D40" i="23"/>
  <c r="D40" i="24" s="1"/>
  <c r="D40" i="25" s="1"/>
  <c r="D40" i="26" s="1"/>
  <c r="D40" i="27" s="1"/>
  <c r="E40" i="23"/>
  <c r="E40" i="24" s="1"/>
  <c r="E40" i="25" s="1"/>
  <c r="E40" i="26" s="1"/>
  <c r="E40" i="27" s="1"/>
  <c r="D41" i="23"/>
  <c r="D41" i="24" s="1"/>
  <c r="D41" i="25" s="1"/>
  <c r="D41" i="26" s="1"/>
  <c r="D41" i="27" s="1"/>
  <c r="E41" i="23"/>
  <c r="E41" i="24" s="1"/>
  <c r="E41" i="25" s="1"/>
  <c r="E41" i="26" s="1"/>
  <c r="E41" i="27" s="1"/>
  <c r="D42" i="23"/>
  <c r="D42" i="24" s="1"/>
  <c r="D42" i="25" s="1"/>
  <c r="D42" i="26" s="1"/>
  <c r="D42" i="27" s="1"/>
  <c r="E42" i="23"/>
  <c r="E42" i="24" s="1"/>
  <c r="E42" i="25" s="1"/>
  <c r="E42" i="26" s="1"/>
  <c r="E42" i="27" s="1"/>
  <c r="D43" i="23"/>
  <c r="D43" i="24" s="1"/>
  <c r="D43" i="25" s="1"/>
  <c r="D43" i="26" s="1"/>
  <c r="D43" i="27" s="1"/>
  <c r="E43" i="23"/>
  <c r="E43" i="24" s="1"/>
  <c r="E43" i="25" s="1"/>
  <c r="E43" i="26" s="1"/>
  <c r="E43" i="27" s="1"/>
  <c r="D44" i="23"/>
  <c r="D44" i="24" s="1"/>
  <c r="D44" i="25" s="1"/>
  <c r="D44" i="26" s="1"/>
  <c r="D44" i="27" s="1"/>
  <c r="E44" i="23"/>
  <c r="E44" i="24" s="1"/>
  <c r="E44" i="25" s="1"/>
  <c r="E44" i="26" s="1"/>
  <c r="E44" i="27" s="1"/>
  <c r="D45" i="23"/>
  <c r="D45" i="24" s="1"/>
  <c r="D45" i="25" s="1"/>
  <c r="D45" i="26" s="1"/>
  <c r="D45" i="27" s="1"/>
  <c r="E45" i="23"/>
  <c r="E45" i="24" s="1"/>
  <c r="E45" i="25" s="1"/>
  <c r="E45" i="26" s="1"/>
  <c r="E45" i="27" s="1"/>
  <c r="D46" i="23"/>
  <c r="D46" i="24" s="1"/>
  <c r="D46" i="25" s="1"/>
  <c r="D46" i="26" s="1"/>
  <c r="D46" i="27" s="1"/>
  <c r="E46" i="23"/>
  <c r="E46" i="24" s="1"/>
  <c r="E46" i="25" s="1"/>
  <c r="E46" i="26" s="1"/>
  <c r="E46" i="27" s="1"/>
  <c r="D47" i="23"/>
  <c r="D47" i="24" s="1"/>
  <c r="D47" i="25" s="1"/>
  <c r="D47" i="26" s="1"/>
  <c r="D47" i="27" s="1"/>
  <c r="E47" i="23"/>
  <c r="E47" i="24" s="1"/>
  <c r="E47" i="25" s="1"/>
  <c r="E47" i="26" s="1"/>
  <c r="E47" i="27" s="1"/>
  <c r="D48" i="23"/>
  <c r="D48" i="24" s="1"/>
  <c r="D48" i="25" s="1"/>
  <c r="D48" i="26" s="1"/>
  <c r="D48" i="27" s="1"/>
  <c r="E48" i="23"/>
  <c r="E48" i="24" s="1"/>
  <c r="E48" i="25" s="1"/>
  <c r="E48" i="26" s="1"/>
  <c r="E48" i="27" s="1"/>
  <c r="D49" i="23"/>
  <c r="D49" i="24" s="1"/>
  <c r="D49" i="25" s="1"/>
  <c r="D49" i="26" s="1"/>
  <c r="D49" i="27" s="1"/>
  <c r="E49" i="23"/>
  <c r="E49" i="24" s="1"/>
  <c r="E49" i="25" s="1"/>
  <c r="E49" i="26" s="1"/>
  <c r="E49" i="27" s="1"/>
  <c r="D50" i="23"/>
  <c r="D50" i="24" s="1"/>
  <c r="D50" i="25" s="1"/>
  <c r="D50" i="26" s="1"/>
  <c r="D50" i="27" s="1"/>
  <c r="E50" i="23"/>
  <c r="E50" i="24" s="1"/>
  <c r="E50" i="25" s="1"/>
  <c r="E50" i="26" s="1"/>
  <c r="E50" i="27" s="1"/>
  <c r="D51" i="23"/>
  <c r="D51" i="24" s="1"/>
  <c r="D51" i="25" s="1"/>
  <c r="D51" i="26" s="1"/>
  <c r="D51" i="27" s="1"/>
  <c r="E51" i="23"/>
  <c r="E51" i="24" s="1"/>
  <c r="E51" i="25" s="1"/>
  <c r="E51" i="26" s="1"/>
  <c r="E51" i="27" s="1"/>
  <c r="D52" i="23"/>
  <c r="D52" i="24" s="1"/>
  <c r="D52" i="25" s="1"/>
  <c r="D52" i="26" s="1"/>
  <c r="D52" i="27" s="1"/>
  <c r="E52" i="23"/>
  <c r="E52" i="24" s="1"/>
  <c r="E52" i="25" s="1"/>
  <c r="E52" i="26" s="1"/>
  <c r="E52" i="27" s="1"/>
  <c r="D24" i="23"/>
  <c r="D24" i="24" s="1"/>
  <c r="D24" i="25" s="1"/>
  <c r="D24" i="26" s="1"/>
  <c r="D24" i="27" s="1"/>
  <c r="E24" i="23"/>
  <c r="E24" i="24" s="1"/>
  <c r="E24" i="25" s="1"/>
  <c r="E24" i="26" s="1"/>
  <c r="E24" i="27" s="1"/>
  <c r="D25" i="23"/>
  <c r="D25" i="24" s="1"/>
  <c r="D25" i="25" s="1"/>
  <c r="D25" i="26" s="1"/>
  <c r="D25" i="27" s="1"/>
  <c r="E25" i="23"/>
  <c r="E25" i="24" s="1"/>
  <c r="E25" i="25" s="1"/>
  <c r="E25" i="26" s="1"/>
  <c r="E25" i="27" s="1"/>
  <c r="D26" i="23"/>
  <c r="D26" i="24" s="1"/>
  <c r="D26" i="25" s="1"/>
  <c r="D26" i="26" s="1"/>
  <c r="D26" i="27" s="1"/>
  <c r="E26" i="23"/>
  <c r="E26" i="24" s="1"/>
  <c r="E26" i="25" s="1"/>
  <c r="E26" i="26" s="1"/>
  <c r="E26" i="27" s="1"/>
  <c r="D27" i="23"/>
  <c r="D27" i="24" s="1"/>
  <c r="D27" i="25" s="1"/>
  <c r="D27" i="26" s="1"/>
  <c r="D27" i="27" s="1"/>
  <c r="E27" i="23"/>
  <c r="E27" i="24" s="1"/>
  <c r="E27" i="25" s="1"/>
  <c r="E27" i="26" s="1"/>
  <c r="E27" i="27" s="1"/>
  <c r="D28" i="23"/>
  <c r="D28" i="24" s="1"/>
  <c r="D28" i="25" s="1"/>
  <c r="D28" i="26" s="1"/>
  <c r="D28" i="27" s="1"/>
  <c r="E28" i="23"/>
  <c r="E28" i="24" s="1"/>
  <c r="E28" i="25" s="1"/>
  <c r="E28" i="26" s="1"/>
  <c r="E28" i="27" s="1"/>
  <c r="D29" i="23"/>
  <c r="D29" i="24" s="1"/>
  <c r="D29" i="25" s="1"/>
  <c r="D29" i="26" s="1"/>
  <c r="D29" i="27" s="1"/>
  <c r="E29" i="23"/>
  <c r="E29" i="24" s="1"/>
  <c r="E29" i="25" s="1"/>
  <c r="E29" i="26" s="1"/>
  <c r="E29" i="27" s="1"/>
  <c r="D30" i="23"/>
  <c r="D30" i="24" s="1"/>
  <c r="D30" i="25" s="1"/>
  <c r="D30" i="26" s="1"/>
  <c r="D30" i="27" s="1"/>
  <c r="E30" i="23"/>
  <c r="E30" i="24" s="1"/>
  <c r="E30" i="25" s="1"/>
  <c r="E30" i="26" s="1"/>
  <c r="E30" i="27" s="1"/>
  <c r="D31" i="23"/>
  <c r="D31" i="24" s="1"/>
  <c r="D31" i="25" s="1"/>
  <c r="D31" i="26" s="1"/>
  <c r="D31" i="27" s="1"/>
  <c r="E31" i="23"/>
  <c r="E31" i="24" s="1"/>
  <c r="E31" i="25" s="1"/>
  <c r="E31" i="26" s="1"/>
  <c r="E31" i="27" s="1"/>
  <c r="D32" i="23"/>
  <c r="D32" i="24" s="1"/>
  <c r="D32" i="25" s="1"/>
  <c r="D32" i="26" s="1"/>
  <c r="D32" i="27" s="1"/>
  <c r="E32" i="23"/>
  <c r="E32" i="24" s="1"/>
  <c r="E32" i="25" s="1"/>
  <c r="E32" i="26" s="1"/>
  <c r="E32" i="27" s="1"/>
  <c r="D33" i="23"/>
  <c r="D33" i="24" s="1"/>
  <c r="D33" i="25" s="1"/>
  <c r="D33" i="26" s="1"/>
  <c r="D33" i="27" s="1"/>
  <c r="E33" i="23"/>
  <c r="E33" i="24" s="1"/>
  <c r="E33" i="25" s="1"/>
  <c r="E33" i="26" s="1"/>
  <c r="E33" i="27" s="1"/>
  <c r="D34" i="23"/>
  <c r="D34" i="24" s="1"/>
  <c r="D34" i="25" s="1"/>
  <c r="D34" i="26" s="1"/>
  <c r="D34" i="27" s="1"/>
  <c r="E34" i="23"/>
  <c r="E34" i="24" s="1"/>
  <c r="E34" i="25" s="1"/>
  <c r="E34" i="26" s="1"/>
  <c r="E34" i="27" s="1"/>
  <c r="E23" i="23"/>
  <c r="E23" i="24" s="1"/>
  <c r="E23" i="25" s="1"/>
  <c r="E23" i="26" s="1"/>
  <c r="E23" i="27" s="1"/>
  <c r="D23" i="23"/>
  <c r="D23" i="24" s="1"/>
  <c r="D23" i="25" s="1"/>
  <c r="D23" i="26" s="1"/>
  <c r="D23" i="27" s="1"/>
  <c r="S117" i="22" l="1"/>
  <c r="S63" i="22"/>
  <c r="S62" i="22"/>
  <c r="S116" i="22"/>
  <c r="S64" i="22"/>
  <c r="S118" i="22"/>
  <c r="S159" i="22"/>
  <c r="S65" i="22"/>
  <c r="S160" i="22"/>
  <c r="S213" i="22"/>
  <c r="R22" i="22"/>
  <c r="E241" i="22"/>
  <c r="E239" i="22"/>
  <c r="E237" i="22"/>
  <c r="E235" i="22"/>
  <c r="E233" i="22"/>
  <c r="E231" i="22"/>
  <c r="E229" i="22"/>
  <c r="E227" i="22"/>
  <c r="E225" i="22"/>
  <c r="E222" i="22"/>
  <c r="E220" i="22"/>
  <c r="E218" i="22"/>
  <c r="E216" i="22"/>
  <c r="E214" i="22"/>
  <c r="Q22" i="22"/>
  <c r="E242" i="22"/>
  <c r="E240" i="22"/>
  <c r="E238" i="22"/>
  <c r="E236" i="22"/>
  <c r="E234" i="22"/>
  <c r="E232" i="22"/>
  <c r="E230" i="22"/>
  <c r="E228" i="22"/>
  <c r="E226" i="22"/>
  <c r="E224" i="22"/>
  <c r="E223" i="22"/>
  <c r="E221" i="22"/>
  <c r="E219" i="22"/>
  <c r="E217" i="22"/>
  <c r="E215" i="22"/>
  <c r="R256" i="22"/>
  <c r="R214" i="22"/>
  <c r="R161" i="22"/>
  <c r="Q161" i="22"/>
  <c r="S161" i="22" s="1"/>
  <c r="Q256" i="22"/>
  <c r="S256" i="22" s="1"/>
  <c r="Q214" i="22"/>
  <c r="S214" i="22" s="1"/>
  <c r="D267" i="22"/>
  <c r="R120" i="22"/>
  <c r="Q120" i="22"/>
  <c r="S120" i="22" s="1"/>
  <c r="R66" i="22"/>
  <c r="Q66" i="22"/>
  <c r="S66" i="22" s="1"/>
  <c r="F17" i="30"/>
  <c r="G17" i="30"/>
  <c r="H17" i="30"/>
  <c r="I17" i="30"/>
  <c r="J17" i="30"/>
  <c r="E17" i="30"/>
  <c r="E8" i="30"/>
  <c r="D5" i="30" s="1"/>
  <c r="G8" i="27"/>
  <c r="G8" i="26"/>
  <c r="G8" i="25"/>
  <c r="G8" i="24"/>
  <c r="G8" i="23"/>
  <c r="Q23" i="22" l="1"/>
  <c r="E258" i="22"/>
  <c r="E260" i="22"/>
  <c r="E262" i="22"/>
  <c r="E264" i="22"/>
  <c r="E266" i="22"/>
  <c r="E267" i="22"/>
  <c r="E269" i="22"/>
  <c r="E271" i="22"/>
  <c r="E273" i="22"/>
  <c r="E275" i="22"/>
  <c r="E277" i="22"/>
  <c r="E279" i="22"/>
  <c r="E281" i="22"/>
  <c r="E283" i="22"/>
  <c r="E285" i="22"/>
  <c r="E257" i="22"/>
  <c r="E259" i="22"/>
  <c r="E261" i="22"/>
  <c r="E263" i="22"/>
  <c r="E265" i="22"/>
  <c r="E268" i="22"/>
  <c r="E270" i="22"/>
  <c r="E272" i="22"/>
  <c r="E274" i="22"/>
  <c r="E276" i="22"/>
  <c r="E278" i="22"/>
  <c r="E280" i="22"/>
  <c r="E282" i="22"/>
  <c r="E284" i="22"/>
  <c r="R23" i="22"/>
  <c r="R215" i="22"/>
  <c r="R257" i="22"/>
  <c r="R162" i="22"/>
  <c r="Q257" i="22"/>
  <c r="S257" i="22" s="1"/>
  <c r="Q215" i="22"/>
  <c r="S215" i="22" s="1"/>
  <c r="Q162" i="22"/>
  <c r="S162" i="22" s="1"/>
  <c r="R121" i="22"/>
  <c r="Q121" i="22"/>
  <c r="S121" i="22" s="1"/>
  <c r="R67" i="22"/>
  <c r="Q67" i="22"/>
  <c r="S67" i="22" s="1"/>
  <c r="R24" i="22" l="1"/>
  <c r="Q24" i="22"/>
  <c r="R216" i="22"/>
  <c r="R163" i="22"/>
  <c r="R258" i="22"/>
  <c r="Q163" i="22"/>
  <c r="S163" i="22" s="1"/>
  <c r="Q216" i="22"/>
  <c r="S216" i="22" s="1"/>
  <c r="Q258" i="22"/>
  <c r="S258" i="22" s="1"/>
  <c r="Q122" i="22"/>
  <c r="S122" i="22" s="1"/>
  <c r="R122" i="22"/>
  <c r="Q68" i="22"/>
  <c r="S68" i="22" s="1"/>
  <c r="R68" i="22"/>
  <c r="N125" i="27"/>
  <c r="M125" i="27"/>
  <c r="L125" i="27"/>
  <c r="O125" i="27" s="1"/>
  <c r="I125" i="27"/>
  <c r="H125" i="27"/>
  <c r="G125" i="27"/>
  <c r="O124" i="27"/>
  <c r="J124" i="27"/>
  <c r="O123" i="27"/>
  <c r="J123" i="27"/>
  <c r="T123" i="27" s="1"/>
  <c r="O122" i="27"/>
  <c r="J122" i="27"/>
  <c r="O121" i="27"/>
  <c r="J121" i="27"/>
  <c r="T121" i="27" s="1"/>
  <c r="O120" i="27"/>
  <c r="J120" i="27"/>
  <c r="O119" i="27"/>
  <c r="J119" i="27"/>
  <c r="T119" i="27" s="1"/>
  <c r="O118" i="27"/>
  <c r="J118" i="27"/>
  <c r="O117" i="27"/>
  <c r="J117" i="27"/>
  <c r="T117" i="27" s="1"/>
  <c r="O116" i="27"/>
  <c r="J116" i="27"/>
  <c r="O115" i="27"/>
  <c r="J115" i="27"/>
  <c r="T115" i="27" s="1"/>
  <c r="O114" i="27"/>
  <c r="J114" i="27"/>
  <c r="O113" i="27"/>
  <c r="J113" i="27"/>
  <c r="T113" i="27" s="1"/>
  <c r="O112" i="27"/>
  <c r="J112" i="27"/>
  <c r="O111" i="27"/>
  <c r="J111" i="27"/>
  <c r="T111" i="27" s="1"/>
  <c r="O110" i="27"/>
  <c r="J110" i="27"/>
  <c r="O109" i="27"/>
  <c r="J109" i="27"/>
  <c r="T109" i="27" s="1"/>
  <c r="O108" i="27"/>
  <c r="J108" i="27"/>
  <c r="O107" i="27"/>
  <c r="J107" i="27"/>
  <c r="T107" i="27" s="1"/>
  <c r="O106" i="27"/>
  <c r="J106" i="27"/>
  <c r="O105" i="27"/>
  <c r="J105" i="27"/>
  <c r="T105" i="27" s="1"/>
  <c r="O104" i="27"/>
  <c r="J104" i="27"/>
  <c r="O103" i="27"/>
  <c r="J103" i="27"/>
  <c r="T103" i="27" s="1"/>
  <c r="O102" i="27"/>
  <c r="J102" i="27"/>
  <c r="O101" i="27"/>
  <c r="J101" i="27"/>
  <c r="T101" i="27" s="1"/>
  <c r="O100" i="27"/>
  <c r="J100" i="27"/>
  <c r="O99" i="27"/>
  <c r="J99" i="27"/>
  <c r="T99" i="27" s="1"/>
  <c r="O98" i="27"/>
  <c r="J98" i="27"/>
  <c r="O97" i="27"/>
  <c r="J97" i="27"/>
  <c r="T97" i="27" s="1"/>
  <c r="O96" i="27"/>
  <c r="J96" i="27"/>
  <c r="O95" i="27"/>
  <c r="J95" i="27"/>
  <c r="N89" i="27"/>
  <c r="M89" i="27"/>
  <c r="L89" i="27"/>
  <c r="I89" i="27"/>
  <c r="H89" i="27"/>
  <c r="G89" i="27"/>
  <c r="R88" i="27"/>
  <c r="Q88" i="27"/>
  <c r="Q124" i="27" s="1"/>
  <c r="O88" i="27"/>
  <c r="J88" i="27"/>
  <c r="E88" i="27"/>
  <c r="D88" i="27"/>
  <c r="R87" i="27"/>
  <c r="Q87" i="27"/>
  <c r="Q123" i="27" s="1"/>
  <c r="O87" i="27"/>
  <c r="J87" i="27"/>
  <c r="T87" i="27" s="1"/>
  <c r="E87" i="27"/>
  <c r="D87" i="27"/>
  <c r="R86" i="27"/>
  <c r="Q86" i="27"/>
  <c r="Q122" i="27" s="1"/>
  <c r="O86" i="27"/>
  <c r="J86" i="27"/>
  <c r="E86" i="27"/>
  <c r="D86" i="27"/>
  <c r="R85" i="27"/>
  <c r="Q85" i="27"/>
  <c r="Q121" i="27" s="1"/>
  <c r="O85" i="27"/>
  <c r="J85" i="27"/>
  <c r="T85" i="27" s="1"/>
  <c r="E85" i="27"/>
  <c r="D85" i="27"/>
  <c r="R84" i="27"/>
  <c r="Q84" i="27"/>
  <c r="Q120" i="27" s="1"/>
  <c r="O84" i="27"/>
  <c r="J84" i="27"/>
  <c r="E84" i="27"/>
  <c r="D84" i="27"/>
  <c r="R83" i="27"/>
  <c r="Q83" i="27"/>
  <c r="Q119" i="27" s="1"/>
  <c r="O83" i="27"/>
  <c r="J83" i="27"/>
  <c r="T83" i="27" s="1"/>
  <c r="E83" i="27"/>
  <c r="D83" i="27"/>
  <c r="R82" i="27"/>
  <c r="Q82" i="27"/>
  <c r="Q118" i="27" s="1"/>
  <c r="O82" i="27"/>
  <c r="J82" i="27"/>
  <c r="E82" i="27"/>
  <c r="D82" i="27"/>
  <c r="R81" i="27"/>
  <c r="Q81" i="27"/>
  <c r="Q117" i="27" s="1"/>
  <c r="O81" i="27"/>
  <c r="J81" i="27"/>
  <c r="T81" i="27" s="1"/>
  <c r="E81" i="27"/>
  <c r="D81" i="27"/>
  <c r="R80" i="27"/>
  <c r="Q80" i="27"/>
  <c r="Q116" i="27" s="1"/>
  <c r="O80" i="27"/>
  <c r="J80" i="27"/>
  <c r="E80" i="27"/>
  <c r="D80" i="27"/>
  <c r="R79" i="27"/>
  <c r="Q79" i="27"/>
  <c r="Q115" i="27" s="1"/>
  <c r="O79" i="27"/>
  <c r="J79" i="27"/>
  <c r="T79" i="27" s="1"/>
  <c r="E79" i="27"/>
  <c r="D79" i="27"/>
  <c r="R78" i="27"/>
  <c r="Q78" i="27"/>
  <c r="Q114" i="27" s="1"/>
  <c r="O78" i="27"/>
  <c r="J78" i="27"/>
  <c r="E78" i="27"/>
  <c r="D78" i="27"/>
  <c r="R77" i="27"/>
  <c r="Q77" i="27"/>
  <c r="Q113" i="27" s="1"/>
  <c r="O77" i="27"/>
  <c r="J77" i="27"/>
  <c r="T77" i="27" s="1"/>
  <c r="E77" i="27"/>
  <c r="D77" i="27"/>
  <c r="R76" i="27"/>
  <c r="Q76" i="27"/>
  <c r="Q112" i="27" s="1"/>
  <c r="O76" i="27"/>
  <c r="J76" i="27"/>
  <c r="E76" i="27"/>
  <c r="D76" i="27"/>
  <c r="R75" i="27"/>
  <c r="Q75" i="27"/>
  <c r="Q111" i="27" s="1"/>
  <c r="O75" i="27"/>
  <c r="J75" i="27"/>
  <c r="T75" i="27" s="1"/>
  <c r="E75" i="27"/>
  <c r="D75" i="27"/>
  <c r="R74" i="27"/>
  <c r="Q74" i="27"/>
  <c r="Q110" i="27" s="1"/>
  <c r="O74" i="27"/>
  <c r="J74" i="27"/>
  <c r="E74" i="27"/>
  <c r="D74" i="27"/>
  <c r="R73" i="27"/>
  <c r="Q73" i="27"/>
  <c r="Q109" i="27" s="1"/>
  <c r="O73" i="27"/>
  <c r="J73" i="27"/>
  <c r="T73" i="27" s="1"/>
  <c r="E73" i="27"/>
  <c r="D73" i="27"/>
  <c r="R72" i="27"/>
  <c r="Q72" i="27"/>
  <c r="Q108" i="27" s="1"/>
  <c r="O72" i="27"/>
  <c r="J72" i="27"/>
  <c r="E72" i="27"/>
  <c r="D72" i="27"/>
  <c r="R71" i="27"/>
  <c r="Q71" i="27"/>
  <c r="Q107" i="27" s="1"/>
  <c r="O71" i="27"/>
  <c r="J71" i="27"/>
  <c r="T71" i="27" s="1"/>
  <c r="E71" i="27"/>
  <c r="D71" i="27"/>
  <c r="R70" i="27"/>
  <c r="Q70" i="27"/>
  <c r="Q106" i="27" s="1"/>
  <c r="O70" i="27"/>
  <c r="J70" i="27"/>
  <c r="E70" i="27"/>
  <c r="D70" i="27"/>
  <c r="R69" i="27"/>
  <c r="Q69" i="27"/>
  <c r="Q105" i="27" s="1"/>
  <c r="O69" i="27"/>
  <c r="J69" i="27"/>
  <c r="T69" i="27" s="1"/>
  <c r="E69" i="27"/>
  <c r="D69" i="27"/>
  <c r="R68" i="27"/>
  <c r="Q68" i="27"/>
  <c r="Q104" i="27" s="1"/>
  <c r="O68" i="27"/>
  <c r="J68" i="27"/>
  <c r="E68" i="27"/>
  <c r="D68" i="27"/>
  <c r="R67" i="27"/>
  <c r="Q67" i="27"/>
  <c r="Q103" i="27" s="1"/>
  <c r="O67" i="27"/>
  <c r="J67" i="27"/>
  <c r="T67" i="27" s="1"/>
  <c r="E67" i="27"/>
  <c r="D67" i="27"/>
  <c r="R66" i="27"/>
  <c r="Q66" i="27"/>
  <c r="Q102" i="27" s="1"/>
  <c r="O66" i="27"/>
  <c r="J66" i="27"/>
  <c r="E66" i="27"/>
  <c r="D66" i="27"/>
  <c r="R65" i="27"/>
  <c r="Q65" i="27"/>
  <c r="Q101" i="27" s="1"/>
  <c r="O65" i="27"/>
  <c r="J65" i="27"/>
  <c r="T65" i="27" s="1"/>
  <c r="E65" i="27"/>
  <c r="D65" i="27"/>
  <c r="R64" i="27"/>
  <c r="Q64" i="27"/>
  <c r="Q100" i="27" s="1"/>
  <c r="O64" i="27"/>
  <c r="J64" i="27"/>
  <c r="E64" i="27"/>
  <c r="D64" i="27"/>
  <c r="R63" i="27"/>
  <c r="Q63" i="27"/>
  <c r="Q99" i="27" s="1"/>
  <c r="O63" i="27"/>
  <c r="J63" i="27"/>
  <c r="T63" i="27" s="1"/>
  <c r="E63" i="27"/>
  <c r="D63" i="27"/>
  <c r="R62" i="27"/>
  <c r="Q62" i="27"/>
  <c r="Q98" i="27" s="1"/>
  <c r="O62" i="27"/>
  <c r="J62" i="27"/>
  <c r="E62" i="27"/>
  <c r="D62" i="27"/>
  <c r="R61" i="27"/>
  <c r="Q61" i="27"/>
  <c r="Q97" i="27" s="1"/>
  <c r="O61" i="27"/>
  <c r="J61" i="27"/>
  <c r="T61" i="27" s="1"/>
  <c r="E61" i="27"/>
  <c r="D61" i="27"/>
  <c r="R60" i="27"/>
  <c r="Q60" i="27"/>
  <c r="Q96" i="27" s="1"/>
  <c r="O60" i="27"/>
  <c r="J60" i="27"/>
  <c r="E60" i="27"/>
  <c r="D60" i="27"/>
  <c r="R59" i="27"/>
  <c r="Q59" i="27"/>
  <c r="Q95" i="27" s="1"/>
  <c r="O59" i="27"/>
  <c r="J59" i="27"/>
  <c r="E59" i="27"/>
  <c r="E95" i="27" s="1"/>
  <c r="D59" i="27"/>
  <c r="D95" i="27" s="1"/>
  <c r="N53" i="27"/>
  <c r="M53" i="27"/>
  <c r="M127" i="27" s="1"/>
  <c r="L53" i="27"/>
  <c r="L127" i="27" s="1"/>
  <c r="I53" i="27"/>
  <c r="I127" i="27" s="1"/>
  <c r="H53" i="27"/>
  <c r="G53" i="27"/>
  <c r="G127" i="27" s="1"/>
  <c r="O52" i="27"/>
  <c r="J52" i="27"/>
  <c r="O51" i="27"/>
  <c r="J51" i="27"/>
  <c r="O50" i="27"/>
  <c r="J50" i="27"/>
  <c r="O49" i="27"/>
  <c r="J49" i="27"/>
  <c r="O48" i="27"/>
  <c r="J48" i="27"/>
  <c r="O47" i="27"/>
  <c r="J47" i="27"/>
  <c r="O46" i="27"/>
  <c r="J46" i="27"/>
  <c r="O45" i="27"/>
  <c r="J45" i="27"/>
  <c r="O44" i="27"/>
  <c r="J44" i="27"/>
  <c r="O43" i="27"/>
  <c r="J43" i="27"/>
  <c r="O42" i="27"/>
  <c r="J42" i="27"/>
  <c r="O41" i="27"/>
  <c r="J41" i="27"/>
  <c r="O40" i="27"/>
  <c r="J40" i="27"/>
  <c r="O39" i="27"/>
  <c r="J39" i="27"/>
  <c r="O38" i="27"/>
  <c r="J38" i="27"/>
  <c r="O37" i="27"/>
  <c r="J37" i="27"/>
  <c r="O36" i="27"/>
  <c r="J36" i="27"/>
  <c r="O35" i="27"/>
  <c r="J35" i="27"/>
  <c r="O34" i="27"/>
  <c r="J34" i="27"/>
  <c r="O33" i="27"/>
  <c r="J33" i="27"/>
  <c r="O32" i="27"/>
  <c r="J32" i="27"/>
  <c r="O31" i="27"/>
  <c r="J31" i="27"/>
  <c r="O30" i="27"/>
  <c r="J30" i="27"/>
  <c r="O29" i="27"/>
  <c r="J29" i="27"/>
  <c r="O28" i="27"/>
  <c r="J28" i="27"/>
  <c r="O27" i="27"/>
  <c r="J27" i="27"/>
  <c r="O26" i="27"/>
  <c r="J26" i="27"/>
  <c r="O25" i="27"/>
  <c r="J25" i="27"/>
  <c r="O24" i="27"/>
  <c r="J24" i="27"/>
  <c r="O23" i="27"/>
  <c r="J23" i="27"/>
  <c r="C5" i="27"/>
  <c r="N125" i="26"/>
  <c r="M125" i="26"/>
  <c r="L125" i="26"/>
  <c r="I125" i="26"/>
  <c r="H125" i="26"/>
  <c r="G125" i="26"/>
  <c r="O124" i="26"/>
  <c r="J124" i="26"/>
  <c r="T124" i="26" s="1"/>
  <c r="O123" i="26"/>
  <c r="J123" i="26"/>
  <c r="O122" i="26"/>
  <c r="J122" i="26"/>
  <c r="T122" i="26" s="1"/>
  <c r="O121" i="26"/>
  <c r="J121" i="26"/>
  <c r="O120" i="26"/>
  <c r="J120" i="26"/>
  <c r="T120" i="26" s="1"/>
  <c r="O119" i="26"/>
  <c r="J119" i="26"/>
  <c r="O118" i="26"/>
  <c r="J118" i="26"/>
  <c r="T118" i="26" s="1"/>
  <c r="O117" i="26"/>
  <c r="J117" i="26"/>
  <c r="O116" i="26"/>
  <c r="J116" i="26"/>
  <c r="T116" i="26" s="1"/>
  <c r="O115" i="26"/>
  <c r="J115" i="26"/>
  <c r="O114" i="26"/>
  <c r="J114" i="26"/>
  <c r="T114" i="26" s="1"/>
  <c r="O113" i="26"/>
  <c r="J113" i="26"/>
  <c r="O112" i="26"/>
  <c r="J112" i="26"/>
  <c r="T112" i="26" s="1"/>
  <c r="O111" i="26"/>
  <c r="J111" i="26"/>
  <c r="O110" i="26"/>
  <c r="J110" i="26"/>
  <c r="T110" i="26" s="1"/>
  <c r="O109" i="26"/>
  <c r="J109" i="26"/>
  <c r="O108" i="26"/>
  <c r="J108" i="26"/>
  <c r="T108" i="26" s="1"/>
  <c r="O107" i="26"/>
  <c r="J107" i="26"/>
  <c r="O106" i="26"/>
  <c r="J106" i="26"/>
  <c r="O105" i="26"/>
  <c r="J105" i="26"/>
  <c r="O104" i="26"/>
  <c r="J104" i="26"/>
  <c r="T104" i="26" s="1"/>
  <c r="O103" i="26"/>
  <c r="J103" i="26"/>
  <c r="O102" i="26"/>
  <c r="J102" i="26"/>
  <c r="T102" i="26" s="1"/>
  <c r="O101" i="26"/>
  <c r="J101" i="26"/>
  <c r="O100" i="26"/>
  <c r="J100" i="26"/>
  <c r="T100" i="26" s="1"/>
  <c r="O99" i="26"/>
  <c r="J99" i="26"/>
  <c r="O98" i="26"/>
  <c r="J98" i="26"/>
  <c r="T98" i="26" s="1"/>
  <c r="O97" i="26"/>
  <c r="J97" i="26"/>
  <c r="O96" i="26"/>
  <c r="J96" i="26"/>
  <c r="O95" i="26"/>
  <c r="J95" i="26"/>
  <c r="N89" i="26"/>
  <c r="M89" i="26"/>
  <c r="L89" i="26"/>
  <c r="I89" i="26"/>
  <c r="H89" i="26"/>
  <c r="G89" i="26"/>
  <c r="R88" i="26"/>
  <c r="Q88" i="26"/>
  <c r="Q124" i="26" s="1"/>
  <c r="O88" i="26"/>
  <c r="J88" i="26"/>
  <c r="T88" i="26" s="1"/>
  <c r="E88" i="26"/>
  <c r="D88" i="26"/>
  <c r="R87" i="26"/>
  <c r="Q87" i="26"/>
  <c r="Q123" i="26" s="1"/>
  <c r="O87" i="26"/>
  <c r="J87" i="26"/>
  <c r="E87" i="26"/>
  <c r="D87" i="26"/>
  <c r="R86" i="26"/>
  <c r="Q86" i="26"/>
  <c r="Q122" i="26" s="1"/>
  <c r="O86" i="26"/>
  <c r="J86" i="26"/>
  <c r="T86" i="26" s="1"/>
  <c r="E86" i="26"/>
  <c r="D86" i="26"/>
  <c r="R85" i="26"/>
  <c r="Q85" i="26"/>
  <c r="Q121" i="26" s="1"/>
  <c r="O85" i="26"/>
  <c r="J85" i="26"/>
  <c r="E85" i="26"/>
  <c r="D85" i="26"/>
  <c r="R84" i="26"/>
  <c r="Q84" i="26"/>
  <c r="Q120" i="26" s="1"/>
  <c r="O84" i="26"/>
  <c r="J84" i="26"/>
  <c r="T84" i="26" s="1"/>
  <c r="E84" i="26"/>
  <c r="D84" i="26"/>
  <c r="R83" i="26"/>
  <c r="Q83" i="26"/>
  <c r="Q119" i="26" s="1"/>
  <c r="O83" i="26"/>
  <c r="J83" i="26"/>
  <c r="E83" i="26"/>
  <c r="D83" i="26"/>
  <c r="R82" i="26"/>
  <c r="Q82" i="26"/>
  <c r="Q118" i="26" s="1"/>
  <c r="O82" i="26"/>
  <c r="J82" i="26"/>
  <c r="T82" i="26" s="1"/>
  <c r="E82" i="26"/>
  <c r="D82" i="26"/>
  <c r="R81" i="26"/>
  <c r="Q81" i="26"/>
  <c r="Q117" i="26" s="1"/>
  <c r="O81" i="26"/>
  <c r="J81" i="26"/>
  <c r="E81" i="26"/>
  <c r="D81" i="26"/>
  <c r="R80" i="26"/>
  <c r="Q80" i="26"/>
  <c r="Q116" i="26" s="1"/>
  <c r="O80" i="26"/>
  <c r="J80" i="26"/>
  <c r="T80" i="26" s="1"/>
  <c r="E80" i="26"/>
  <c r="D80" i="26"/>
  <c r="R79" i="26"/>
  <c r="Q79" i="26"/>
  <c r="Q115" i="26" s="1"/>
  <c r="O79" i="26"/>
  <c r="J79" i="26"/>
  <c r="E79" i="26"/>
  <c r="D79" i="26"/>
  <c r="R78" i="26"/>
  <c r="Q78" i="26"/>
  <c r="Q114" i="26" s="1"/>
  <c r="O78" i="26"/>
  <c r="J78" i="26"/>
  <c r="T78" i="26" s="1"/>
  <c r="E78" i="26"/>
  <c r="D78" i="26"/>
  <c r="R77" i="26"/>
  <c r="Q77" i="26"/>
  <c r="Q113" i="26" s="1"/>
  <c r="O77" i="26"/>
  <c r="J77" i="26"/>
  <c r="E77" i="26"/>
  <c r="D77" i="26"/>
  <c r="R76" i="26"/>
  <c r="Q76" i="26"/>
  <c r="Q112" i="26" s="1"/>
  <c r="O76" i="26"/>
  <c r="J76" i="26"/>
  <c r="T76" i="26" s="1"/>
  <c r="E76" i="26"/>
  <c r="D76" i="26"/>
  <c r="R75" i="26"/>
  <c r="Q75" i="26"/>
  <c r="Q111" i="26" s="1"/>
  <c r="O75" i="26"/>
  <c r="J75" i="26"/>
  <c r="E75" i="26"/>
  <c r="D75" i="26"/>
  <c r="R74" i="26"/>
  <c r="Q74" i="26"/>
  <c r="Q110" i="26" s="1"/>
  <c r="O74" i="26"/>
  <c r="J74" i="26"/>
  <c r="T74" i="26" s="1"/>
  <c r="E74" i="26"/>
  <c r="D74" i="26"/>
  <c r="R73" i="26"/>
  <c r="Q73" i="26"/>
  <c r="Q109" i="26" s="1"/>
  <c r="O73" i="26"/>
  <c r="J73" i="26"/>
  <c r="E73" i="26"/>
  <c r="D73" i="26"/>
  <c r="R72" i="26"/>
  <c r="Q72" i="26"/>
  <c r="Q108" i="26" s="1"/>
  <c r="O72" i="26"/>
  <c r="J72" i="26"/>
  <c r="T72" i="26" s="1"/>
  <c r="E72" i="26"/>
  <c r="D72" i="26"/>
  <c r="R71" i="26"/>
  <c r="Q71" i="26"/>
  <c r="Q107" i="26" s="1"/>
  <c r="O71" i="26"/>
  <c r="J71" i="26"/>
  <c r="E71" i="26"/>
  <c r="D71" i="26"/>
  <c r="R70" i="26"/>
  <c r="Q70" i="26"/>
  <c r="Q106" i="26" s="1"/>
  <c r="O70" i="26"/>
  <c r="J70" i="26"/>
  <c r="E70" i="26"/>
  <c r="D70" i="26"/>
  <c r="R69" i="26"/>
  <c r="Q69" i="26"/>
  <c r="Q105" i="26" s="1"/>
  <c r="O69" i="26"/>
  <c r="J69" i="26"/>
  <c r="E69" i="26"/>
  <c r="D69" i="26"/>
  <c r="R68" i="26"/>
  <c r="Q68" i="26"/>
  <c r="Q104" i="26" s="1"/>
  <c r="O68" i="26"/>
  <c r="J68" i="26"/>
  <c r="T68" i="26" s="1"/>
  <c r="E68" i="26"/>
  <c r="D68" i="26"/>
  <c r="R67" i="26"/>
  <c r="Q67" i="26"/>
  <c r="Q103" i="26" s="1"/>
  <c r="O67" i="26"/>
  <c r="J67" i="26"/>
  <c r="E67" i="26"/>
  <c r="D67" i="26"/>
  <c r="R66" i="26"/>
  <c r="Q66" i="26"/>
  <c r="Q102" i="26" s="1"/>
  <c r="O66" i="26"/>
  <c r="J66" i="26"/>
  <c r="T66" i="26" s="1"/>
  <c r="E66" i="26"/>
  <c r="D66" i="26"/>
  <c r="R65" i="26"/>
  <c r="Q65" i="26"/>
  <c r="Q101" i="26" s="1"/>
  <c r="O65" i="26"/>
  <c r="J65" i="26"/>
  <c r="E65" i="26"/>
  <c r="D65" i="26"/>
  <c r="R64" i="26"/>
  <c r="Q64" i="26"/>
  <c r="Q100" i="26" s="1"/>
  <c r="O64" i="26"/>
  <c r="J64" i="26"/>
  <c r="T64" i="26" s="1"/>
  <c r="E64" i="26"/>
  <c r="D64" i="26"/>
  <c r="R63" i="26"/>
  <c r="Q63" i="26"/>
  <c r="Q99" i="26" s="1"/>
  <c r="O63" i="26"/>
  <c r="J63" i="26"/>
  <c r="E63" i="26"/>
  <c r="D63" i="26"/>
  <c r="R62" i="26"/>
  <c r="Q62" i="26"/>
  <c r="Q98" i="26" s="1"/>
  <c r="O62" i="26"/>
  <c r="J62" i="26"/>
  <c r="T62" i="26" s="1"/>
  <c r="E62" i="26"/>
  <c r="D62" i="26"/>
  <c r="R61" i="26"/>
  <c r="Q61" i="26"/>
  <c r="Q97" i="26" s="1"/>
  <c r="O61" i="26"/>
  <c r="J61" i="26"/>
  <c r="E61" i="26"/>
  <c r="D61" i="26"/>
  <c r="R60" i="26"/>
  <c r="Q60" i="26"/>
  <c r="Q96" i="26" s="1"/>
  <c r="O60" i="26"/>
  <c r="J60" i="26"/>
  <c r="E60" i="26"/>
  <c r="D60" i="26"/>
  <c r="R59" i="26"/>
  <c r="Q59" i="26"/>
  <c r="Q95" i="26" s="1"/>
  <c r="O59" i="26"/>
  <c r="O89" i="26" s="1"/>
  <c r="J59" i="26"/>
  <c r="E59" i="26"/>
  <c r="E95" i="26" s="1"/>
  <c r="D59" i="26"/>
  <c r="D95" i="26" s="1"/>
  <c r="N53" i="26"/>
  <c r="N127" i="26" s="1"/>
  <c r="M53" i="26"/>
  <c r="L53" i="26"/>
  <c r="L127" i="26" s="1"/>
  <c r="I53" i="26"/>
  <c r="I127" i="26" s="1"/>
  <c r="H53" i="26"/>
  <c r="H127" i="26" s="1"/>
  <c r="G53" i="26"/>
  <c r="O52" i="26"/>
  <c r="J52" i="26"/>
  <c r="O51" i="26"/>
  <c r="J51" i="26"/>
  <c r="O50" i="26"/>
  <c r="J50" i="26"/>
  <c r="O49" i="26"/>
  <c r="J49" i="26"/>
  <c r="O48" i="26"/>
  <c r="J48" i="26"/>
  <c r="O47" i="26"/>
  <c r="J47" i="26"/>
  <c r="O46" i="26"/>
  <c r="J46" i="26"/>
  <c r="O45" i="26"/>
  <c r="J45" i="26"/>
  <c r="O44" i="26"/>
  <c r="J44" i="26"/>
  <c r="O43" i="26"/>
  <c r="J43" i="26"/>
  <c r="O42" i="26"/>
  <c r="J42" i="26"/>
  <c r="O41" i="26"/>
  <c r="J41" i="26"/>
  <c r="O40" i="26"/>
  <c r="J40" i="26"/>
  <c r="O39" i="26"/>
  <c r="J39" i="26"/>
  <c r="O38" i="26"/>
  <c r="J38" i="26"/>
  <c r="O37" i="26"/>
  <c r="J37" i="26"/>
  <c r="O36" i="26"/>
  <c r="J36" i="26"/>
  <c r="O35" i="26"/>
  <c r="J35" i="26"/>
  <c r="O34" i="26"/>
  <c r="J34" i="26"/>
  <c r="O33" i="26"/>
  <c r="J33" i="26"/>
  <c r="O32" i="26"/>
  <c r="J32" i="26"/>
  <c r="O31" i="26"/>
  <c r="J31" i="26"/>
  <c r="O30" i="26"/>
  <c r="J30" i="26"/>
  <c r="O29" i="26"/>
  <c r="J29" i="26"/>
  <c r="O28" i="26"/>
  <c r="J28" i="26"/>
  <c r="O27" i="26"/>
  <c r="J27" i="26"/>
  <c r="O26" i="26"/>
  <c r="J26" i="26"/>
  <c r="O25" i="26"/>
  <c r="J25" i="26"/>
  <c r="O24" i="26"/>
  <c r="J24" i="26"/>
  <c r="O23" i="26"/>
  <c r="O53" i="26" s="1"/>
  <c r="J23" i="26"/>
  <c r="C5" i="26"/>
  <c r="N125" i="25"/>
  <c r="M125" i="25"/>
  <c r="L125" i="25"/>
  <c r="I125" i="25"/>
  <c r="H125" i="25"/>
  <c r="G125" i="25"/>
  <c r="O124" i="25"/>
  <c r="J124" i="25"/>
  <c r="T124" i="25" s="1"/>
  <c r="O123" i="25"/>
  <c r="J123" i="25"/>
  <c r="O122" i="25"/>
  <c r="J122" i="25"/>
  <c r="T122" i="25" s="1"/>
  <c r="O121" i="25"/>
  <c r="J121" i="25"/>
  <c r="O120" i="25"/>
  <c r="J120" i="25"/>
  <c r="T120" i="25" s="1"/>
  <c r="O119" i="25"/>
  <c r="J119" i="25"/>
  <c r="O118" i="25"/>
  <c r="J118" i="25"/>
  <c r="T118" i="25" s="1"/>
  <c r="O117" i="25"/>
  <c r="J117" i="25"/>
  <c r="O116" i="25"/>
  <c r="J116" i="25"/>
  <c r="T116" i="25" s="1"/>
  <c r="O115" i="25"/>
  <c r="J115" i="25"/>
  <c r="O114" i="25"/>
  <c r="J114" i="25"/>
  <c r="T114" i="25" s="1"/>
  <c r="O113" i="25"/>
  <c r="J113" i="25"/>
  <c r="O112" i="25"/>
  <c r="J112" i="25"/>
  <c r="T112" i="25" s="1"/>
  <c r="O111" i="25"/>
  <c r="J111" i="25"/>
  <c r="O110" i="25"/>
  <c r="J110" i="25"/>
  <c r="T110" i="25" s="1"/>
  <c r="O109" i="25"/>
  <c r="J109" i="25"/>
  <c r="O108" i="25"/>
  <c r="J108" i="25"/>
  <c r="T108" i="25" s="1"/>
  <c r="O107" i="25"/>
  <c r="J107" i="25"/>
  <c r="O106" i="25"/>
  <c r="J106" i="25"/>
  <c r="O105" i="25"/>
  <c r="J105" i="25"/>
  <c r="O104" i="25"/>
  <c r="J104" i="25"/>
  <c r="T104" i="25" s="1"/>
  <c r="O103" i="25"/>
  <c r="J103" i="25"/>
  <c r="O102" i="25"/>
  <c r="J102" i="25"/>
  <c r="T102" i="25" s="1"/>
  <c r="O101" i="25"/>
  <c r="J101" i="25"/>
  <c r="O100" i="25"/>
  <c r="J100" i="25"/>
  <c r="T100" i="25" s="1"/>
  <c r="O99" i="25"/>
  <c r="J99" i="25"/>
  <c r="O98" i="25"/>
  <c r="J98" i="25"/>
  <c r="T98" i="25" s="1"/>
  <c r="O97" i="25"/>
  <c r="J97" i="25"/>
  <c r="O96" i="25"/>
  <c r="J96" i="25"/>
  <c r="O95" i="25"/>
  <c r="J95" i="25"/>
  <c r="N89" i="25"/>
  <c r="M89" i="25"/>
  <c r="L89" i="25"/>
  <c r="I89" i="25"/>
  <c r="H89" i="25"/>
  <c r="G89" i="25"/>
  <c r="R88" i="25"/>
  <c r="Q88" i="25"/>
  <c r="Q124" i="25" s="1"/>
  <c r="O88" i="25"/>
  <c r="J88" i="25"/>
  <c r="T88" i="25" s="1"/>
  <c r="E88" i="25"/>
  <c r="D88" i="25"/>
  <c r="R87" i="25"/>
  <c r="Q87" i="25"/>
  <c r="Q123" i="25" s="1"/>
  <c r="O87" i="25"/>
  <c r="J87" i="25"/>
  <c r="E87" i="25"/>
  <c r="D87" i="25"/>
  <c r="R86" i="25"/>
  <c r="Q86" i="25"/>
  <c r="Q122" i="25" s="1"/>
  <c r="O86" i="25"/>
  <c r="J86" i="25"/>
  <c r="T86" i="25" s="1"/>
  <c r="E86" i="25"/>
  <c r="D86" i="25"/>
  <c r="R85" i="25"/>
  <c r="Q85" i="25"/>
  <c r="Q121" i="25" s="1"/>
  <c r="O85" i="25"/>
  <c r="J85" i="25"/>
  <c r="E85" i="25"/>
  <c r="D85" i="25"/>
  <c r="R84" i="25"/>
  <c r="Q84" i="25"/>
  <c r="Q120" i="25" s="1"/>
  <c r="O84" i="25"/>
  <c r="J84" i="25"/>
  <c r="T84" i="25" s="1"/>
  <c r="E84" i="25"/>
  <c r="D84" i="25"/>
  <c r="R83" i="25"/>
  <c r="Q83" i="25"/>
  <c r="Q119" i="25" s="1"/>
  <c r="O83" i="25"/>
  <c r="J83" i="25"/>
  <c r="E83" i="25"/>
  <c r="D83" i="25"/>
  <c r="R82" i="25"/>
  <c r="Q82" i="25"/>
  <c r="Q118" i="25" s="1"/>
  <c r="O82" i="25"/>
  <c r="J82" i="25"/>
  <c r="T82" i="25" s="1"/>
  <c r="E82" i="25"/>
  <c r="D82" i="25"/>
  <c r="R81" i="25"/>
  <c r="Q81" i="25"/>
  <c r="Q117" i="25" s="1"/>
  <c r="O81" i="25"/>
  <c r="J81" i="25"/>
  <c r="E81" i="25"/>
  <c r="D81" i="25"/>
  <c r="R80" i="25"/>
  <c r="Q80" i="25"/>
  <c r="Q116" i="25" s="1"/>
  <c r="O80" i="25"/>
  <c r="J80" i="25"/>
  <c r="T80" i="25" s="1"/>
  <c r="E80" i="25"/>
  <c r="D80" i="25"/>
  <c r="R79" i="25"/>
  <c r="Q79" i="25"/>
  <c r="Q115" i="25" s="1"/>
  <c r="O79" i="25"/>
  <c r="J79" i="25"/>
  <c r="E79" i="25"/>
  <c r="D79" i="25"/>
  <c r="R78" i="25"/>
  <c r="Q78" i="25"/>
  <c r="Q114" i="25" s="1"/>
  <c r="O78" i="25"/>
  <c r="J78" i="25"/>
  <c r="T78" i="25" s="1"/>
  <c r="E78" i="25"/>
  <c r="D78" i="25"/>
  <c r="R77" i="25"/>
  <c r="Q77" i="25"/>
  <c r="Q113" i="25" s="1"/>
  <c r="O77" i="25"/>
  <c r="J77" i="25"/>
  <c r="E77" i="25"/>
  <c r="D77" i="25"/>
  <c r="R76" i="25"/>
  <c r="X76" i="25" s="1"/>
  <c r="Q76" i="25"/>
  <c r="Q112" i="25" s="1"/>
  <c r="O76" i="25"/>
  <c r="J76" i="25"/>
  <c r="T76" i="25" s="1"/>
  <c r="E76" i="25"/>
  <c r="D76" i="25"/>
  <c r="R75" i="25"/>
  <c r="Q75" i="25"/>
  <c r="Q111" i="25" s="1"/>
  <c r="O75" i="25"/>
  <c r="J75" i="25"/>
  <c r="E75" i="25"/>
  <c r="D75" i="25"/>
  <c r="R74" i="25"/>
  <c r="Q74" i="25"/>
  <c r="Q110" i="25" s="1"/>
  <c r="O74" i="25"/>
  <c r="J74" i="25"/>
  <c r="T74" i="25" s="1"/>
  <c r="E74" i="25"/>
  <c r="D74" i="25"/>
  <c r="R73" i="25"/>
  <c r="Q73" i="25"/>
  <c r="Q109" i="25" s="1"/>
  <c r="O73" i="25"/>
  <c r="J73" i="25"/>
  <c r="E73" i="25"/>
  <c r="D73" i="25"/>
  <c r="R72" i="25"/>
  <c r="Q72" i="25"/>
  <c r="Q108" i="25" s="1"/>
  <c r="O72" i="25"/>
  <c r="J72" i="25"/>
  <c r="T72" i="25" s="1"/>
  <c r="E72" i="25"/>
  <c r="D72" i="25"/>
  <c r="R71" i="25"/>
  <c r="Q71" i="25"/>
  <c r="Q107" i="25" s="1"/>
  <c r="O71" i="25"/>
  <c r="J71" i="25"/>
  <c r="E71" i="25"/>
  <c r="D71" i="25"/>
  <c r="R70" i="25"/>
  <c r="Q70" i="25"/>
  <c r="Q106" i="25" s="1"/>
  <c r="O70" i="25"/>
  <c r="J70" i="25"/>
  <c r="E70" i="25"/>
  <c r="D70" i="25"/>
  <c r="R69" i="25"/>
  <c r="Q69" i="25"/>
  <c r="Q105" i="25" s="1"/>
  <c r="O69" i="25"/>
  <c r="J69" i="25"/>
  <c r="E69" i="25"/>
  <c r="D69" i="25"/>
  <c r="R68" i="25"/>
  <c r="Q68" i="25"/>
  <c r="Q104" i="25" s="1"/>
  <c r="O68" i="25"/>
  <c r="J68" i="25"/>
  <c r="T68" i="25" s="1"/>
  <c r="E68" i="25"/>
  <c r="D68" i="25"/>
  <c r="R67" i="25"/>
  <c r="Q67" i="25"/>
  <c r="Q103" i="25" s="1"/>
  <c r="O67" i="25"/>
  <c r="J67" i="25"/>
  <c r="E67" i="25"/>
  <c r="D67" i="25"/>
  <c r="R66" i="25"/>
  <c r="Q66" i="25"/>
  <c r="Q102" i="25" s="1"/>
  <c r="O66" i="25"/>
  <c r="J66" i="25"/>
  <c r="T66" i="25" s="1"/>
  <c r="E66" i="25"/>
  <c r="D66" i="25"/>
  <c r="R65" i="25"/>
  <c r="Q65" i="25"/>
  <c r="Q101" i="25" s="1"/>
  <c r="O65" i="25"/>
  <c r="J65" i="25"/>
  <c r="E65" i="25"/>
  <c r="D65" i="25"/>
  <c r="R64" i="25"/>
  <c r="Q64" i="25"/>
  <c r="Q100" i="25" s="1"/>
  <c r="O64" i="25"/>
  <c r="J64" i="25"/>
  <c r="T64" i="25" s="1"/>
  <c r="E64" i="25"/>
  <c r="D64" i="25"/>
  <c r="R63" i="25"/>
  <c r="Q63" i="25"/>
  <c r="Q99" i="25" s="1"/>
  <c r="O63" i="25"/>
  <c r="J63" i="25"/>
  <c r="E63" i="25"/>
  <c r="D63" i="25"/>
  <c r="R62" i="25"/>
  <c r="Q62" i="25"/>
  <c r="Q98" i="25" s="1"/>
  <c r="O62" i="25"/>
  <c r="J62" i="25"/>
  <c r="T62" i="25" s="1"/>
  <c r="E62" i="25"/>
  <c r="D62" i="25"/>
  <c r="R61" i="25"/>
  <c r="Q61" i="25"/>
  <c r="Q97" i="25" s="1"/>
  <c r="O61" i="25"/>
  <c r="J61" i="25"/>
  <c r="E61" i="25"/>
  <c r="D61" i="25"/>
  <c r="R60" i="25"/>
  <c r="Q60" i="25"/>
  <c r="Q96" i="25" s="1"/>
  <c r="O60" i="25"/>
  <c r="J60" i="25"/>
  <c r="E60" i="25"/>
  <c r="D60" i="25"/>
  <c r="R59" i="25"/>
  <c r="Q59" i="25"/>
  <c r="Q95" i="25" s="1"/>
  <c r="O59" i="25"/>
  <c r="O89" i="25" s="1"/>
  <c r="J59" i="25"/>
  <c r="J89" i="25" s="1"/>
  <c r="E59" i="25"/>
  <c r="E95" i="25" s="1"/>
  <c r="D59" i="25"/>
  <c r="D95" i="25" s="1"/>
  <c r="N53" i="25"/>
  <c r="N127" i="25" s="1"/>
  <c r="M53" i="25"/>
  <c r="M127" i="25" s="1"/>
  <c r="L53" i="25"/>
  <c r="I53" i="25"/>
  <c r="I127" i="25" s="1"/>
  <c r="H53" i="25"/>
  <c r="H127" i="25" s="1"/>
  <c r="G53" i="25"/>
  <c r="G127" i="25" s="1"/>
  <c r="O52" i="25"/>
  <c r="J52" i="25"/>
  <c r="O51" i="25"/>
  <c r="J51" i="25"/>
  <c r="O50" i="25"/>
  <c r="J50" i="25"/>
  <c r="O49" i="25"/>
  <c r="J49" i="25"/>
  <c r="O48" i="25"/>
  <c r="J48" i="25"/>
  <c r="O47" i="25"/>
  <c r="J47" i="25"/>
  <c r="O46" i="25"/>
  <c r="J46" i="25"/>
  <c r="O45" i="25"/>
  <c r="J45" i="25"/>
  <c r="O44" i="25"/>
  <c r="J44" i="25"/>
  <c r="O43" i="25"/>
  <c r="J43" i="25"/>
  <c r="O42" i="25"/>
  <c r="J42" i="25"/>
  <c r="O41" i="25"/>
  <c r="J41" i="25"/>
  <c r="O40" i="25"/>
  <c r="J40" i="25"/>
  <c r="O39" i="25"/>
  <c r="J39" i="25"/>
  <c r="O38" i="25"/>
  <c r="J38" i="25"/>
  <c r="O37" i="25"/>
  <c r="J37" i="25"/>
  <c r="O36" i="25"/>
  <c r="J36" i="25"/>
  <c r="O35" i="25"/>
  <c r="J35" i="25"/>
  <c r="O34" i="25"/>
  <c r="J34" i="25"/>
  <c r="O33" i="25"/>
  <c r="J33" i="25"/>
  <c r="O32" i="25"/>
  <c r="J32" i="25"/>
  <c r="O31" i="25"/>
  <c r="J31" i="25"/>
  <c r="O30" i="25"/>
  <c r="J30" i="25"/>
  <c r="O29" i="25"/>
  <c r="J29" i="25"/>
  <c r="O28" i="25"/>
  <c r="J28" i="25"/>
  <c r="O27" i="25"/>
  <c r="J27" i="25"/>
  <c r="O26" i="25"/>
  <c r="J26" i="25"/>
  <c r="O25" i="25"/>
  <c r="J25" i="25"/>
  <c r="O24" i="25"/>
  <c r="J24" i="25"/>
  <c r="O23" i="25"/>
  <c r="J23" i="25"/>
  <c r="C5" i="25"/>
  <c r="N125" i="24"/>
  <c r="M125" i="24"/>
  <c r="L125" i="24"/>
  <c r="I125" i="24"/>
  <c r="H125" i="24"/>
  <c r="G125" i="24"/>
  <c r="J125" i="24" s="1"/>
  <c r="O124" i="24"/>
  <c r="J124" i="24"/>
  <c r="O123" i="24"/>
  <c r="J123" i="24"/>
  <c r="T123" i="24" s="1"/>
  <c r="O122" i="24"/>
  <c r="J122" i="24"/>
  <c r="O121" i="24"/>
  <c r="J121" i="24"/>
  <c r="T121" i="24" s="1"/>
  <c r="O120" i="24"/>
  <c r="J120" i="24"/>
  <c r="O119" i="24"/>
  <c r="J119" i="24"/>
  <c r="T119" i="24" s="1"/>
  <c r="O118" i="24"/>
  <c r="J118" i="24"/>
  <c r="O117" i="24"/>
  <c r="J117" i="24"/>
  <c r="T117" i="24" s="1"/>
  <c r="O116" i="24"/>
  <c r="J116" i="24"/>
  <c r="O115" i="24"/>
  <c r="J115" i="24"/>
  <c r="T115" i="24" s="1"/>
  <c r="O114" i="24"/>
  <c r="J114" i="24"/>
  <c r="O113" i="24"/>
  <c r="J113" i="24"/>
  <c r="T113" i="24" s="1"/>
  <c r="O112" i="24"/>
  <c r="J112" i="24"/>
  <c r="O111" i="24"/>
  <c r="J111" i="24"/>
  <c r="T111" i="24" s="1"/>
  <c r="O110" i="24"/>
  <c r="J110" i="24"/>
  <c r="O109" i="24"/>
  <c r="J109" i="24"/>
  <c r="T109" i="24" s="1"/>
  <c r="O108" i="24"/>
  <c r="J108" i="24"/>
  <c r="O107" i="24"/>
  <c r="J107" i="24"/>
  <c r="T107" i="24" s="1"/>
  <c r="O106" i="24"/>
  <c r="J106" i="24"/>
  <c r="O105" i="24"/>
  <c r="J105" i="24"/>
  <c r="T105" i="24" s="1"/>
  <c r="O104" i="24"/>
  <c r="J104" i="24"/>
  <c r="O103" i="24"/>
  <c r="J103" i="24"/>
  <c r="T103" i="24" s="1"/>
  <c r="O102" i="24"/>
  <c r="J102" i="24"/>
  <c r="O101" i="24"/>
  <c r="J101" i="24"/>
  <c r="T101" i="24" s="1"/>
  <c r="O100" i="24"/>
  <c r="J100" i="24"/>
  <c r="O99" i="24"/>
  <c r="J99" i="24"/>
  <c r="T99" i="24" s="1"/>
  <c r="O98" i="24"/>
  <c r="J98" i="24"/>
  <c r="O97" i="24"/>
  <c r="J97" i="24"/>
  <c r="T97" i="24" s="1"/>
  <c r="O96" i="24"/>
  <c r="J96" i="24"/>
  <c r="O95" i="24"/>
  <c r="J95" i="24"/>
  <c r="N89" i="24"/>
  <c r="M89" i="24"/>
  <c r="L89" i="24"/>
  <c r="I89" i="24"/>
  <c r="H89" i="24"/>
  <c r="G89" i="24"/>
  <c r="R88" i="24"/>
  <c r="Q88" i="24"/>
  <c r="Q124" i="24" s="1"/>
  <c r="O88" i="24"/>
  <c r="J88" i="24"/>
  <c r="E88" i="24"/>
  <c r="D88" i="24"/>
  <c r="R87" i="24"/>
  <c r="Q87" i="24"/>
  <c r="Q123" i="24" s="1"/>
  <c r="O87" i="24"/>
  <c r="J87" i="24"/>
  <c r="T87" i="24" s="1"/>
  <c r="E87" i="24"/>
  <c r="D87" i="24"/>
  <c r="R86" i="24"/>
  <c r="Q86" i="24"/>
  <c r="Q122" i="24" s="1"/>
  <c r="O86" i="24"/>
  <c r="J86" i="24"/>
  <c r="E86" i="24"/>
  <c r="D86" i="24"/>
  <c r="R85" i="24"/>
  <c r="Q85" i="24"/>
  <c r="Q121" i="24" s="1"/>
  <c r="O85" i="24"/>
  <c r="J85" i="24"/>
  <c r="T85" i="24" s="1"/>
  <c r="E85" i="24"/>
  <c r="D85" i="24"/>
  <c r="R84" i="24"/>
  <c r="Q84" i="24"/>
  <c r="Q120" i="24" s="1"/>
  <c r="O84" i="24"/>
  <c r="J84" i="24"/>
  <c r="E84" i="24"/>
  <c r="D84" i="24"/>
  <c r="R83" i="24"/>
  <c r="Q83" i="24"/>
  <c r="Q119" i="24" s="1"/>
  <c r="O83" i="24"/>
  <c r="J83" i="24"/>
  <c r="T83" i="24" s="1"/>
  <c r="E83" i="24"/>
  <c r="D83" i="24"/>
  <c r="R82" i="24"/>
  <c r="Q82" i="24"/>
  <c r="Q118" i="24" s="1"/>
  <c r="O82" i="24"/>
  <c r="J82" i="24"/>
  <c r="E82" i="24"/>
  <c r="D82" i="24"/>
  <c r="R81" i="24"/>
  <c r="Q81" i="24"/>
  <c r="Q117" i="24" s="1"/>
  <c r="O81" i="24"/>
  <c r="J81" i="24"/>
  <c r="T81" i="24" s="1"/>
  <c r="E81" i="24"/>
  <c r="D81" i="24"/>
  <c r="R80" i="24"/>
  <c r="Q80" i="24"/>
  <c r="Q116" i="24" s="1"/>
  <c r="O80" i="24"/>
  <c r="J80" i="24"/>
  <c r="E80" i="24"/>
  <c r="D80" i="24"/>
  <c r="R79" i="24"/>
  <c r="Q79" i="24"/>
  <c r="Q115" i="24" s="1"/>
  <c r="O79" i="24"/>
  <c r="J79" i="24"/>
  <c r="T79" i="24" s="1"/>
  <c r="E79" i="24"/>
  <c r="D79" i="24"/>
  <c r="R78" i="24"/>
  <c r="Q78" i="24"/>
  <c r="Q114" i="24" s="1"/>
  <c r="O78" i="24"/>
  <c r="J78" i="24"/>
  <c r="E78" i="24"/>
  <c r="D78" i="24"/>
  <c r="R77" i="24"/>
  <c r="Q77" i="24"/>
  <c r="Q113" i="24" s="1"/>
  <c r="O77" i="24"/>
  <c r="J77" i="24"/>
  <c r="T77" i="24" s="1"/>
  <c r="E77" i="24"/>
  <c r="D77" i="24"/>
  <c r="R76" i="24"/>
  <c r="Q76" i="24"/>
  <c r="Q112" i="24" s="1"/>
  <c r="O76" i="24"/>
  <c r="J76" i="24"/>
  <c r="E76" i="24"/>
  <c r="D76" i="24"/>
  <c r="R75" i="24"/>
  <c r="Q75" i="24"/>
  <c r="Q111" i="24" s="1"/>
  <c r="O75" i="24"/>
  <c r="J75" i="24"/>
  <c r="T75" i="24" s="1"/>
  <c r="E75" i="24"/>
  <c r="D75" i="24"/>
  <c r="R74" i="24"/>
  <c r="Q74" i="24"/>
  <c r="Q110" i="24" s="1"/>
  <c r="O74" i="24"/>
  <c r="J74" i="24"/>
  <c r="E74" i="24"/>
  <c r="D74" i="24"/>
  <c r="R73" i="24"/>
  <c r="Q73" i="24"/>
  <c r="Q109" i="24" s="1"/>
  <c r="O73" i="24"/>
  <c r="J73" i="24"/>
  <c r="T73" i="24" s="1"/>
  <c r="E73" i="24"/>
  <c r="D73" i="24"/>
  <c r="R72" i="24"/>
  <c r="Q72" i="24"/>
  <c r="Q108" i="24" s="1"/>
  <c r="O72" i="24"/>
  <c r="J72" i="24"/>
  <c r="E72" i="24"/>
  <c r="D72" i="24"/>
  <c r="R71" i="24"/>
  <c r="Q71" i="24"/>
  <c r="Q107" i="24" s="1"/>
  <c r="O71" i="24"/>
  <c r="J71" i="24"/>
  <c r="T71" i="24" s="1"/>
  <c r="E71" i="24"/>
  <c r="D71" i="24"/>
  <c r="R70" i="24"/>
  <c r="Q70" i="24"/>
  <c r="Q106" i="24" s="1"/>
  <c r="O70" i="24"/>
  <c r="J70" i="24"/>
  <c r="E70" i="24"/>
  <c r="D70" i="24"/>
  <c r="R69" i="24"/>
  <c r="Q69" i="24"/>
  <c r="Q105" i="24" s="1"/>
  <c r="O69" i="24"/>
  <c r="J69" i="24"/>
  <c r="T69" i="24" s="1"/>
  <c r="E69" i="24"/>
  <c r="D69" i="24"/>
  <c r="R68" i="24"/>
  <c r="Q68" i="24"/>
  <c r="Q104" i="24" s="1"/>
  <c r="O68" i="24"/>
  <c r="J68" i="24"/>
  <c r="E68" i="24"/>
  <c r="D68" i="24"/>
  <c r="R67" i="24"/>
  <c r="Q67" i="24"/>
  <c r="Q103" i="24" s="1"/>
  <c r="O67" i="24"/>
  <c r="J67" i="24"/>
  <c r="T67" i="24" s="1"/>
  <c r="E67" i="24"/>
  <c r="D67" i="24"/>
  <c r="R66" i="24"/>
  <c r="Q66" i="24"/>
  <c r="Q102" i="24" s="1"/>
  <c r="O66" i="24"/>
  <c r="J66" i="24"/>
  <c r="E66" i="24"/>
  <c r="D66" i="24"/>
  <c r="R65" i="24"/>
  <c r="Q65" i="24"/>
  <c r="Q101" i="24" s="1"/>
  <c r="O65" i="24"/>
  <c r="J65" i="24"/>
  <c r="T65" i="24" s="1"/>
  <c r="E65" i="24"/>
  <c r="D65" i="24"/>
  <c r="R64" i="24"/>
  <c r="Q64" i="24"/>
  <c r="Q100" i="24" s="1"/>
  <c r="O64" i="24"/>
  <c r="J64" i="24"/>
  <c r="E64" i="24"/>
  <c r="D64" i="24"/>
  <c r="R63" i="24"/>
  <c r="Q63" i="24"/>
  <c r="Q99" i="24" s="1"/>
  <c r="O63" i="24"/>
  <c r="J63" i="24"/>
  <c r="T63" i="24" s="1"/>
  <c r="E63" i="24"/>
  <c r="D63" i="24"/>
  <c r="R62" i="24"/>
  <c r="Q62" i="24"/>
  <c r="Q98" i="24" s="1"/>
  <c r="O62" i="24"/>
  <c r="J62" i="24"/>
  <c r="E62" i="24"/>
  <c r="D62" i="24"/>
  <c r="R61" i="24"/>
  <c r="Q61" i="24"/>
  <c r="Q97" i="24" s="1"/>
  <c r="O61" i="24"/>
  <c r="J61" i="24"/>
  <c r="T61" i="24" s="1"/>
  <c r="E61" i="24"/>
  <c r="D61" i="24"/>
  <c r="R60" i="24"/>
  <c r="Q60" i="24"/>
  <c r="Q96" i="24" s="1"/>
  <c r="O60" i="24"/>
  <c r="J60" i="24"/>
  <c r="E60" i="24"/>
  <c r="D60" i="24"/>
  <c r="R59" i="24"/>
  <c r="Q59" i="24"/>
  <c r="Q95" i="24" s="1"/>
  <c r="O59" i="24"/>
  <c r="J59" i="24"/>
  <c r="J89" i="24" s="1"/>
  <c r="E59" i="24"/>
  <c r="E95" i="24" s="1"/>
  <c r="D59" i="24"/>
  <c r="D95" i="24" s="1"/>
  <c r="N53" i="24"/>
  <c r="N127" i="24" s="1"/>
  <c r="M53" i="24"/>
  <c r="M127" i="24" s="1"/>
  <c r="L53" i="24"/>
  <c r="L127" i="24" s="1"/>
  <c r="I53" i="24"/>
  <c r="H53" i="24"/>
  <c r="H127" i="24" s="1"/>
  <c r="G53" i="24"/>
  <c r="G127" i="24" s="1"/>
  <c r="O52" i="24"/>
  <c r="J52" i="24"/>
  <c r="O51" i="24"/>
  <c r="J51" i="24"/>
  <c r="O50" i="24"/>
  <c r="J50" i="24"/>
  <c r="O49" i="24"/>
  <c r="J49" i="24"/>
  <c r="O48" i="24"/>
  <c r="J48" i="24"/>
  <c r="O47" i="24"/>
  <c r="J47" i="24"/>
  <c r="O46" i="24"/>
  <c r="J46" i="24"/>
  <c r="O45" i="24"/>
  <c r="J45" i="24"/>
  <c r="O44" i="24"/>
  <c r="J44" i="24"/>
  <c r="O43" i="24"/>
  <c r="J43" i="24"/>
  <c r="O42" i="24"/>
  <c r="J42" i="24"/>
  <c r="O41" i="24"/>
  <c r="J41" i="24"/>
  <c r="O40" i="24"/>
  <c r="J40" i="24"/>
  <c r="O39" i="24"/>
  <c r="J39" i="24"/>
  <c r="O38" i="24"/>
  <c r="J38" i="24"/>
  <c r="O37" i="24"/>
  <c r="J37" i="24"/>
  <c r="O36" i="24"/>
  <c r="J36" i="24"/>
  <c r="O35" i="24"/>
  <c r="J35" i="24"/>
  <c r="O34" i="24"/>
  <c r="J34" i="24"/>
  <c r="O33" i="24"/>
  <c r="J33" i="24"/>
  <c r="O32" i="24"/>
  <c r="J32" i="24"/>
  <c r="O31" i="24"/>
  <c r="J31" i="24"/>
  <c r="O30" i="24"/>
  <c r="J30" i="24"/>
  <c r="O29" i="24"/>
  <c r="J29" i="24"/>
  <c r="O28" i="24"/>
  <c r="W28" i="24" s="1"/>
  <c r="J28" i="24"/>
  <c r="O27" i="24"/>
  <c r="J27" i="24"/>
  <c r="O26" i="24"/>
  <c r="W26" i="24" s="1"/>
  <c r="J26" i="24"/>
  <c r="O25" i="24"/>
  <c r="J25" i="24"/>
  <c r="O24" i="24"/>
  <c r="J24" i="24"/>
  <c r="O23" i="24"/>
  <c r="J23" i="24"/>
  <c r="C5" i="24"/>
  <c r="N125" i="23"/>
  <c r="M125" i="23"/>
  <c r="L125" i="23"/>
  <c r="O125" i="23" s="1"/>
  <c r="I125" i="23"/>
  <c r="H125" i="23"/>
  <c r="G125" i="23"/>
  <c r="O124" i="23"/>
  <c r="J124" i="23"/>
  <c r="O123" i="23"/>
  <c r="J123" i="23"/>
  <c r="T123" i="23" s="1"/>
  <c r="O122" i="23"/>
  <c r="J122" i="23"/>
  <c r="O121" i="23"/>
  <c r="J121" i="23"/>
  <c r="T121" i="23" s="1"/>
  <c r="O120" i="23"/>
  <c r="J120" i="23"/>
  <c r="O119" i="23"/>
  <c r="J119" i="23"/>
  <c r="T119" i="23" s="1"/>
  <c r="O118" i="23"/>
  <c r="J118" i="23"/>
  <c r="O117" i="23"/>
  <c r="J117" i="23"/>
  <c r="T117" i="23" s="1"/>
  <c r="O116" i="23"/>
  <c r="J116" i="23"/>
  <c r="O115" i="23"/>
  <c r="J115" i="23"/>
  <c r="T115" i="23" s="1"/>
  <c r="O114" i="23"/>
  <c r="J114" i="23"/>
  <c r="O113" i="23"/>
  <c r="J113" i="23"/>
  <c r="T113" i="23" s="1"/>
  <c r="O112" i="23"/>
  <c r="J112" i="23"/>
  <c r="O111" i="23"/>
  <c r="J111" i="23"/>
  <c r="T111" i="23" s="1"/>
  <c r="O110" i="23"/>
  <c r="J110" i="23"/>
  <c r="O109" i="23"/>
  <c r="J109" i="23"/>
  <c r="T109" i="23" s="1"/>
  <c r="O108" i="23"/>
  <c r="J108" i="23"/>
  <c r="O107" i="23"/>
  <c r="J107" i="23"/>
  <c r="T107" i="23" s="1"/>
  <c r="O106" i="23"/>
  <c r="J106" i="23"/>
  <c r="O105" i="23"/>
  <c r="J105" i="23"/>
  <c r="T105" i="23" s="1"/>
  <c r="O104" i="23"/>
  <c r="J104" i="23"/>
  <c r="O103" i="23"/>
  <c r="J103" i="23"/>
  <c r="T103" i="23" s="1"/>
  <c r="O102" i="23"/>
  <c r="J102" i="23"/>
  <c r="O101" i="23"/>
  <c r="J101" i="23"/>
  <c r="T101" i="23" s="1"/>
  <c r="O100" i="23"/>
  <c r="J100" i="23"/>
  <c r="O99" i="23"/>
  <c r="J99" i="23"/>
  <c r="T99" i="23" s="1"/>
  <c r="O98" i="23"/>
  <c r="J98" i="23"/>
  <c r="O97" i="23"/>
  <c r="J97" i="23"/>
  <c r="T97" i="23" s="1"/>
  <c r="O96" i="23"/>
  <c r="J96" i="23"/>
  <c r="O95" i="23"/>
  <c r="J95" i="23"/>
  <c r="N89" i="23"/>
  <c r="M89" i="23"/>
  <c r="L89" i="23"/>
  <c r="I89" i="23"/>
  <c r="H89" i="23"/>
  <c r="G89" i="23"/>
  <c r="R88" i="23"/>
  <c r="Q88" i="23"/>
  <c r="O88" i="23"/>
  <c r="J88" i="23"/>
  <c r="E88" i="23"/>
  <c r="D88" i="23"/>
  <c r="R87" i="23"/>
  <c r="Q87" i="23"/>
  <c r="O87" i="23"/>
  <c r="J87" i="23"/>
  <c r="T87" i="23" s="1"/>
  <c r="E87" i="23"/>
  <c r="D87" i="23"/>
  <c r="R86" i="23"/>
  <c r="Q86" i="23"/>
  <c r="O86" i="23"/>
  <c r="J86" i="23"/>
  <c r="E86" i="23"/>
  <c r="D86" i="23"/>
  <c r="R85" i="23"/>
  <c r="Q85" i="23"/>
  <c r="O85" i="23"/>
  <c r="J85" i="23"/>
  <c r="T85" i="23" s="1"/>
  <c r="E85" i="23"/>
  <c r="D85" i="23"/>
  <c r="R84" i="23"/>
  <c r="Q84" i="23"/>
  <c r="O84" i="23"/>
  <c r="J84" i="23"/>
  <c r="E84" i="23"/>
  <c r="D84" i="23"/>
  <c r="R83" i="23"/>
  <c r="Q83" i="23"/>
  <c r="O83" i="23"/>
  <c r="J83" i="23"/>
  <c r="T83" i="23" s="1"/>
  <c r="E83" i="23"/>
  <c r="D83" i="23"/>
  <c r="R82" i="23"/>
  <c r="Q82" i="23"/>
  <c r="O82" i="23"/>
  <c r="J82" i="23"/>
  <c r="E82" i="23"/>
  <c r="D82" i="23"/>
  <c r="R81" i="23"/>
  <c r="Q81" i="23"/>
  <c r="O81" i="23"/>
  <c r="J81" i="23"/>
  <c r="T81" i="23" s="1"/>
  <c r="E81" i="23"/>
  <c r="D81" i="23"/>
  <c r="R80" i="23"/>
  <c r="Q80" i="23"/>
  <c r="O80" i="23"/>
  <c r="J80" i="23"/>
  <c r="E80" i="23"/>
  <c r="D80" i="23"/>
  <c r="R79" i="23"/>
  <c r="Q79" i="23"/>
  <c r="O79" i="23"/>
  <c r="J79" i="23"/>
  <c r="T79" i="23" s="1"/>
  <c r="E79" i="23"/>
  <c r="D79" i="23"/>
  <c r="R78" i="23"/>
  <c r="Q78" i="23"/>
  <c r="O78" i="23"/>
  <c r="J78" i="23"/>
  <c r="E78" i="23"/>
  <c r="D78" i="23"/>
  <c r="R77" i="23"/>
  <c r="Q77" i="23"/>
  <c r="O77" i="23"/>
  <c r="J77" i="23"/>
  <c r="T77" i="23" s="1"/>
  <c r="E77" i="23"/>
  <c r="D77" i="23"/>
  <c r="R76" i="23"/>
  <c r="Q76" i="23"/>
  <c r="O76" i="23"/>
  <c r="J76" i="23"/>
  <c r="E76" i="23"/>
  <c r="D76" i="23"/>
  <c r="R75" i="23"/>
  <c r="Q75" i="23"/>
  <c r="O75" i="23"/>
  <c r="J75" i="23"/>
  <c r="T75" i="23" s="1"/>
  <c r="E75" i="23"/>
  <c r="D75" i="23"/>
  <c r="R74" i="23"/>
  <c r="Q74" i="23"/>
  <c r="O74" i="23"/>
  <c r="J74" i="23"/>
  <c r="E74" i="23"/>
  <c r="D74" i="23"/>
  <c r="R73" i="23"/>
  <c r="Q73" i="23"/>
  <c r="O73" i="23"/>
  <c r="J73" i="23"/>
  <c r="T73" i="23" s="1"/>
  <c r="E73" i="23"/>
  <c r="D73" i="23"/>
  <c r="R72" i="23"/>
  <c r="Q72" i="23"/>
  <c r="O72" i="23"/>
  <c r="J72" i="23"/>
  <c r="E72" i="23"/>
  <c r="D72" i="23"/>
  <c r="R71" i="23"/>
  <c r="Q71" i="23"/>
  <c r="O71" i="23"/>
  <c r="J71" i="23"/>
  <c r="T71" i="23" s="1"/>
  <c r="E71" i="23"/>
  <c r="D71" i="23"/>
  <c r="R70" i="23"/>
  <c r="Q70" i="23"/>
  <c r="O70" i="23"/>
  <c r="J70" i="23"/>
  <c r="E70" i="23"/>
  <c r="D70" i="23"/>
  <c r="R69" i="23"/>
  <c r="Q69" i="23"/>
  <c r="O69" i="23"/>
  <c r="J69" i="23"/>
  <c r="T69" i="23" s="1"/>
  <c r="E69" i="23"/>
  <c r="D69" i="23"/>
  <c r="R68" i="23"/>
  <c r="Q68" i="23"/>
  <c r="O68" i="23"/>
  <c r="J68" i="23"/>
  <c r="E68" i="23"/>
  <c r="D68" i="23"/>
  <c r="R67" i="23"/>
  <c r="Q67" i="23"/>
  <c r="O67" i="23"/>
  <c r="J67" i="23"/>
  <c r="T67" i="23" s="1"/>
  <c r="E67" i="23"/>
  <c r="D67" i="23"/>
  <c r="R66" i="23"/>
  <c r="Q66" i="23"/>
  <c r="O66" i="23"/>
  <c r="J66" i="23"/>
  <c r="E66" i="23"/>
  <c r="D66" i="23"/>
  <c r="R65" i="23"/>
  <c r="Q65" i="23"/>
  <c r="O65" i="23"/>
  <c r="J65" i="23"/>
  <c r="T65" i="23" s="1"/>
  <c r="E65" i="23"/>
  <c r="D65" i="23"/>
  <c r="R64" i="23"/>
  <c r="Q64" i="23"/>
  <c r="O64" i="23"/>
  <c r="J64" i="23"/>
  <c r="E64" i="23"/>
  <c r="D64" i="23"/>
  <c r="R63" i="23"/>
  <c r="Q63" i="23"/>
  <c r="O63" i="23"/>
  <c r="J63" i="23"/>
  <c r="T63" i="23" s="1"/>
  <c r="E63" i="23"/>
  <c r="D63" i="23"/>
  <c r="R62" i="23"/>
  <c r="Q62" i="23"/>
  <c r="O62" i="23"/>
  <c r="J62" i="23"/>
  <c r="E62" i="23"/>
  <c r="D62" i="23"/>
  <c r="R61" i="23"/>
  <c r="Q61" i="23"/>
  <c r="O61" i="23"/>
  <c r="J61" i="23"/>
  <c r="T61" i="23" s="1"/>
  <c r="E61" i="23"/>
  <c r="D61" i="23"/>
  <c r="R60" i="23"/>
  <c r="Q60" i="23"/>
  <c r="O60" i="23"/>
  <c r="J60" i="23"/>
  <c r="E60" i="23"/>
  <c r="D60" i="23"/>
  <c r="R59" i="23"/>
  <c r="Q59" i="23"/>
  <c r="O59" i="23"/>
  <c r="J59" i="23"/>
  <c r="J89" i="23" s="1"/>
  <c r="E59" i="23"/>
  <c r="D59" i="23"/>
  <c r="N53" i="23"/>
  <c r="M53" i="23"/>
  <c r="M127" i="23" s="1"/>
  <c r="L53" i="23"/>
  <c r="L127" i="23" s="1"/>
  <c r="I53" i="23"/>
  <c r="I127" i="23" s="1"/>
  <c r="H53" i="23"/>
  <c r="G53" i="23"/>
  <c r="G127" i="23" s="1"/>
  <c r="O52" i="23"/>
  <c r="J52" i="23"/>
  <c r="O51" i="23"/>
  <c r="J51" i="23"/>
  <c r="O50" i="23"/>
  <c r="J50" i="23"/>
  <c r="O49" i="23"/>
  <c r="J49" i="23"/>
  <c r="O48" i="23"/>
  <c r="J48" i="23"/>
  <c r="O47" i="23"/>
  <c r="J47" i="23"/>
  <c r="O46" i="23"/>
  <c r="J46" i="23"/>
  <c r="O45" i="23"/>
  <c r="J45" i="23"/>
  <c r="O44" i="23"/>
  <c r="J44" i="23"/>
  <c r="O43" i="23"/>
  <c r="J43" i="23"/>
  <c r="O42" i="23"/>
  <c r="J42" i="23"/>
  <c r="O41" i="23"/>
  <c r="J41" i="23"/>
  <c r="O40" i="23"/>
  <c r="J40" i="23"/>
  <c r="O39" i="23"/>
  <c r="J39" i="23"/>
  <c r="O38" i="23"/>
  <c r="J38" i="23"/>
  <c r="O37" i="23"/>
  <c r="J37" i="23"/>
  <c r="O36" i="23"/>
  <c r="J36" i="23"/>
  <c r="O35" i="23"/>
  <c r="J35" i="23"/>
  <c r="O34" i="23"/>
  <c r="J34" i="23"/>
  <c r="O33" i="23"/>
  <c r="J33" i="23"/>
  <c r="O32" i="23"/>
  <c r="J32" i="23"/>
  <c r="O31" i="23"/>
  <c r="J31" i="23"/>
  <c r="O30" i="23"/>
  <c r="J30" i="23"/>
  <c r="O29" i="23"/>
  <c r="J29" i="23"/>
  <c r="O28" i="23"/>
  <c r="J28" i="23"/>
  <c r="O27" i="23"/>
  <c r="J27" i="23"/>
  <c r="O26" i="23"/>
  <c r="J26" i="23"/>
  <c r="O25" i="23"/>
  <c r="J25" i="23"/>
  <c r="O24" i="23"/>
  <c r="J24" i="23"/>
  <c r="O23" i="23"/>
  <c r="J23" i="23"/>
  <c r="C5" i="23"/>
  <c r="J12" i="22"/>
  <c r="E12" i="22"/>
  <c r="N49" i="22"/>
  <c r="M49" i="22"/>
  <c r="L49" i="22"/>
  <c r="I49" i="22"/>
  <c r="H49" i="22"/>
  <c r="G49" i="22"/>
  <c r="O48" i="22"/>
  <c r="J48" i="22"/>
  <c r="O47" i="22"/>
  <c r="J47" i="22"/>
  <c r="O46" i="22"/>
  <c r="J46" i="22"/>
  <c r="O45" i="22"/>
  <c r="J45" i="22"/>
  <c r="O44" i="22"/>
  <c r="J44" i="22"/>
  <c r="O43" i="22"/>
  <c r="J43" i="22"/>
  <c r="O42" i="22"/>
  <c r="J42" i="22"/>
  <c r="O41" i="22"/>
  <c r="J41" i="22"/>
  <c r="O40" i="22"/>
  <c r="J40" i="22"/>
  <c r="O39" i="22"/>
  <c r="J39" i="22"/>
  <c r="O38" i="22"/>
  <c r="J38" i="22"/>
  <c r="O37" i="22"/>
  <c r="J37" i="22"/>
  <c r="O36" i="22"/>
  <c r="J36" i="22"/>
  <c r="O35" i="22"/>
  <c r="J35" i="22"/>
  <c r="O34" i="22"/>
  <c r="J34" i="22"/>
  <c r="O33" i="22"/>
  <c r="J33" i="22"/>
  <c r="O32" i="22"/>
  <c r="J32" i="22"/>
  <c r="O31" i="22"/>
  <c r="J31" i="22"/>
  <c r="O30" i="22"/>
  <c r="O29" i="22"/>
  <c r="J29" i="22"/>
  <c r="O28" i="22"/>
  <c r="J28" i="22"/>
  <c r="O27" i="22"/>
  <c r="J27" i="22"/>
  <c r="O26" i="22"/>
  <c r="J26" i="22"/>
  <c r="O25" i="22"/>
  <c r="J25" i="22"/>
  <c r="O24" i="22"/>
  <c r="J24" i="22"/>
  <c r="O23" i="22"/>
  <c r="J23" i="22"/>
  <c r="O22" i="22"/>
  <c r="J22" i="22"/>
  <c r="O21" i="22"/>
  <c r="J21" i="22"/>
  <c r="O20" i="22"/>
  <c r="J20" i="22"/>
  <c r="O19" i="22"/>
  <c r="J19" i="22"/>
  <c r="R101" i="23" l="1"/>
  <c r="X101" i="23" s="1"/>
  <c r="X65" i="23"/>
  <c r="R103" i="23"/>
  <c r="X103" i="23" s="1"/>
  <c r="X67" i="23"/>
  <c r="R109" i="23"/>
  <c r="X109" i="23" s="1"/>
  <c r="X73" i="23"/>
  <c r="R113" i="23"/>
  <c r="X113" i="23" s="1"/>
  <c r="X77" i="23"/>
  <c r="R115" i="23"/>
  <c r="X115" i="23" s="1"/>
  <c r="X79" i="23"/>
  <c r="R117" i="23"/>
  <c r="X117" i="23" s="1"/>
  <c r="X81" i="23"/>
  <c r="R119" i="23"/>
  <c r="X119" i="23" s="1"/>
  <c r="X83" i="23"/>
  <c r="R121" i="23"/>
  <c r="X121" i="23" s="1"/>
  <c r="X85" i="23"/>
  <c r="R123" i="23"/>
  <c r="X123" i="23" s="1"/>
  <c r="X87" i="23"/>
  <c r="J53" i="24"/>
  <c r="J127" i="24" s="1"/>
  <c r="S95" i="24"/>
  <c r="S125" i="24" s="1"/>
  <c r="S132" i="24" s="1"/>
  <c r="S23" i="24"/>
  <c r="S59" i="24"/>
  <c r="X25" i="24"/>
  <c r="S97" i="24"/>
  <c r="S25" i="24"/>
  <c r="S61" i="24"/>
  <c r="T25" i="24"/>
  <c r="S63" i="24"/>
  <c r="S27" i="24"/>
  <c r="S99" i="24"/>
  <c r="U99" i="24" s="1"/>
  <c r="S101" i="24"/>
  <c r="S29" i="24"/>
  <c r="S65" i="24"/>
  <c r="X31" i="24"/>
  <c r="S67" i="24"/>
  <c r="S103" i="24"/>
  <c r="S31" i="24"/>
  <c r="T31" i="24"/>
  <c r="S105" i="24"/>
  <c r="S33" i="24"/>
  <c r="S69" i="24"/>
  <c r="X33" i="24"/>
  <c r="T33" i="24"/>
  <c r="X35" i="24"/>
  <c r="S71" i="24"/>
  <c r="U71" i="24" s="1"/>
  <c r="S35" i="24"/>
  <c r="S107" i="24"/>
  <c r="T35" i="24"/>
  <c r="S109" i="24"/>
  <c r="U109" i="24" s="1"/>
  <c r="S37" i="24"/>
  <c r="X37" i="24"/>
  <c r="S73" i="24"/>
  <c r="T37" i="24"/>
  <c r="X39" i="24"/>
  <c r="S75" i="24"/>
  <c r="S111" i="24"/>
  <c r="S39" i="24"/>
  <c r="T39" i="24"/>
  <c r="X41" i="24"/>
  <c r="S113" i="24"/>
  <c r="S41" i="24"/>
  <c r="S77" i="24"/>
  <c r="T41" i="24"/>
  <c r="X43" i="24"/>
  <c r="S79" i="24"/>
  <c r="U79" i="24" s="1"/>
  <c r="S43" i="24"/>
  <c r="S115" i="24"/>
  <c r="T43" i="24"/>
  <c r="S117" i="24"/>
  <c r="U117" i="24" s="1"/>
  <c r="S45" i="24"/>
  <c r="S81" i="24"/>
  <c r="X45" i="24"/>
  <c r="T45" i="24"/>
  <c r="X47" i="24"/>
  <c r="S83" i="24"/>
  <c r="S119" i="24"/>
  <c r="S47" i="24"/>
  <c r="T47" i="24"/>
  <c r="S121" i="24"/>
  <c r="S49" i="24"/>
  <c r="X49" i="24"/>
  <c r="S85" i="24"/>
  <c r="T49" i="24"/>
  <c r="X51" i="24"/>
  <c r="S87" i="24"/>
  <c r="S51" i="24"/>
  <c r="S123" i="24"/>
  <c r="T51" i="24"/>
  <c r="R95" i="23"/>
  <c r="R99" i="23"/>
  <c r="X99" i="23" s="1"/>
  <c r="X63" i="23"/>
  <c r="R105" i="23"/>
  <c r="X105" i="23" s="1"/>
  <c r="X69" i="23"/>
  <c r="R111" i="23"/>
  <c r="X111" i="23" s="1"/>
  <c r="X75" i="23"/>
  <c r="R97" i="23"/>
  <c r="X61" i="23"/>
  <c r="R107" i="23"/>
  <c r="X107" i="23" s="1"/>
  <c r="X71" i="23"/>
  <c r="U124" i="24"/>
  <c r="R96" i="25"/>
  <c r="R98" i="25"/>
  <c r="X62" i="25"/>
  <c r="W62" i="25"/>
  <c r="R100" i="25"/>
  <c r="X100" i="25" s="1"/>
  <c r="X64" i="25"/>
  <c r="R102" i="25"/>
  <c r="X102" i="25" s="1"/>
  <c r="X66" i="25"/>
  <c r="R108" i="25"/>
  <c r="X108" i="25" s="1"/>
  <c r="X72" i="25"/>
  <c r="R110" i="25"/>
  <c r="X110" i="25" s="1"/>
  <c r="X74" i="25"/>
  <c r="R116" i="25"/>
  <c r="X116" i="25" s="1"/>
  <c r="X80" i="25"/>
  <c r="R122" i="25"/>
  <c r="X122" i="25" s="1"/>
  <c r="X86" i="25"/>
  <c r="R124" i="25"/>
  <c r="X124" i="25" s="1"/>
  <c r="X88" i="25"/>
  <c r="X26" i="26"/>
  <c r="S62" i="26"/>
  <c r="S98" i="26"/>
  <c r="S26" i="26"/>
  <c r="W26" i="26"/>
  <c r="Y26" i="26" s="1"/>
  <c r="T26" i="26"/>
  <c r="S32" i="26"/>
  <c r="S68" i="26"/>
  <c r="X32" i="26"/>
  <c r="S104" i="26"/>
  <c r="T32" i="26"/>
  <c r="X36" i="26"/>
  <c r="S72" i="26"/>
  <c r="S36" i="26"/>
  <c r="S108" i="26"/>
  <c r="T36" i="26"/>
  <c r="X42" i="26"/>
  <c r="S78" i="26"/>
  <c r="S114" i="26"/>
  <c r="S42" i="26"/>
  <c r="T42" i="26"/>
  <c r="U42" i="26" s="1"/>
  <c r="X50" i="26"/>
  <c r="S122" i="26"/>
  <c r="S50" i="26"/>
  <c r="S86" i="26"/>
  <c r="T50" i="26"/>
  <c r="R107" i="27"/>
  <c r="X107" i="27" s="1"/>
  <c r="X71" i="27"/>
  <c r="R111" i="27"/>
  <c r="X111" i="27" s="1"/>
  <c r="X75" i="27"/>
  <c r="R115" i="27"/>
  <c r="X115" i="27" s="1"/>
  <c r="X79" i="27"/>
  <c r="R119" i="27"/>
  <c r="X119" i="27" s="1"/>
  <c r="X83" i="27"/>
  <c r="S23" i="23"/>
  <c r="S27" i="23"/>
  <c r="X31" i="23"/>
  <c r="S31" i="23"/>
  <c r="T31" i="23"/>
  <c r="S35" i="23"/>
  <c r="X35" i="23"/>
  <c r="T35" i="23"/>
  <c r="U35" i="23" s="1"/>
  <c r="S39" i="23"/>
  <c r="X39" i="23"/>
  <c r="T39" i="23"/>
  <c r="S43" i="23"/>
  <c r="U43" i="23" s="1"/>
  <c r="X43" i="23"/>
  <c r="T43" i="23"/>
  <c r="X47" i="23"/>
  <c r="S47" i="23"/>
  <c r="T47" i="23"/>
  <c r="S51" i="23"/>
  <c r="X51" i="23"/>
  <c r="T51" i="23"/>
  <c r="Q96" i="23"/>
  <c r="S96" i="23" s="1"/>
  <c r="S60" i="23"/>
  <c r="Q98" i="23"/>
  <c r="S62" i="23"/>
  <c r="Q100" i="23"/>
  <c r="S64" i="23"/>
  <c r="Q102" i="23"/>
  <c r="S66" i="23"/>
  <c r="Q104" i="23"/>
  <c r="S68" i="23"/>
  <c r="Q106" i="23"/>
  <c r="S106" i="23" s="1"/>
  <c r="S70" i="23"/>
  <c r="Q108" i="23"/>
  <c r="S72" i="23"/>
  <c r="Q110" i="23"/>
  <c r="S74" i="23"/>
  <c r="U74" i="23" s="1"/>
  <c r="Q112" i="23"/>
  <c r="S76" i="23"/>
  <c r="Q114" i="23"/>
  <c r="S78" i="23"/>
  <c r="U78" i="23" s="1"/>
  <c r="Q116" i="23"/>
  <c r="S80" i="23"/>
  <c r="Q118" i="23"/>
  <c r="S82" i="23"/>
  <c r="U82" i="23" s="1"/>
  <c r="Q120" i="23"/>
  <c r="S84" i="23"/>
  <c r="Q122" i="23"/>
  <c r="S86" i="23"/>
  <c r="U86" i="23" s="1"/>
  <c r="Q124" i="23"/>
  <c r="S88" i="23"/>
  <c r="J125" i="23"/>
  <c r="O53" i="24"/>
  <c r="O127" i="24" s="1"/>
  <c r="W25" i="24"/>
  <c r="O89" i="24"/>
  <c r="R96" i="24"/>
  <c r="R98" i="24"/>
  <c r="X62" i="24"/>
  <c r="R100" i="24"/>
  <c r="X100" i="24" s="1"/>
  <c r="X64" i="24"/>
  <c r="R102" i="24"/>
  <c r="X102" i="24" s="1"/>
  <c r="X66" i="24"/>
  <c r="R104" i="24"/>
  <c r="X104" i="24" s="1"/>
  <c r="X68" i="24"/>
  <c r="R106" i="24"/>
  <c r="R108" i="24"/>
  <c r="X108" i="24" s="1"/>
  <c r="X72" i="24"/>
  <c r="R110" i="24"/>
  <c r="X110" i="24" s="1"/>
  <c r="X74" i="24"/>
  <c r="R112" i="24"/>
  <c r="X112" i="24" s="1"/>
  <c r="X76" i="24"/>
  <c r="R114" i="24"/>
  <c r="X114" i="24" s="1"/>
  <c r="X78" i="24"/>
  <c r="R116" i="24"/>
  <c r="X116" i="24" s="1"/>
  <c r="X80" i="24"/>
  <c r="R118" i="24"/>
  <c r="X118" i="24" s="1"/>
  <c r="X82" i="24"/>
  <c r="R120" i="24"/>
  <c r="X120" i="24" s="1"/>
  <c r="X84" i="24"/>
  <c r="R122" i="24"/>
  <c r="X122" i="24" s="1"/>
  <c r="X86" i="24"/>
  <c r="R124" i="24"/>
  <c r="X124" i="24" s="1"/>
  <c r="X88" i="24"/>
  <c r="S96" i="25"/>
  <c r="S24" i="25"/>
  <c r="S60" i="25"/>
  <c r="X26" i="25"/>
  <c r="S62" i="25"/>
  <c r="S98" i="25"/>
  <c r="S26" i="25"/>
  <c r="U26" i="25" s="1"/>
  <c r="T26" i="25"/>
  <c r="W26" i="25"/>
  <c r="S28" i="25"/>
  <c r="S100" i="25"/>
  <c r="U100" i="25" s="1"/>
  <c r="S64" i="25"/>
  <c r="X28" i="25"/>
  <c r="W28" i="25"/>
  <c r="T28" i="25"/>
  <c r="X30" i="25"/>
  <c r="S102" i="25"/>
  <c r="S66" i="25"/>
  <c r="S30" i="25"/>
  <c r="U30" i="25" s="1"/>
  <c r="T30" i="25"/>
  <c r="S32" i="25"/>
  <c r="X32" i="25"/>
  <c r="S104" i="25"/>
  <c r="U104" i="25" s="1"/>
  <c r="S68" i="25"/>
  <c r="T32" i="25"/>
  <c r="S106" i="25"/>
  <c r="S70" i="25"/>
  <c r="S34" i="25"/>
  <c r="X36" i="25"/>
  <c r="S108" i="25"/>
  <c r="U108" i="25" s="1"/>
  <c r="S36" i="25"/>
  <c r="U36" i="25" s="1"/>
  <c r="S72" i="25"/>
  <c r="T36" i="25"/>
  <c r="S74" i="25"/>
  <c r="U74" i="25" s="1"/>
  <c r="X38" i="25"/>
  <c r="S110" i="25"/>
  <c r="S38" i="25"/>
  <c r="T38" i="25"/>
  <c r="X40" i="25"/>
  <c r="S112" i="25"/>
  <c r="S40" i="25"/>
  <c r="S76" i="25"/>
  <c r="U76" i="25" s="1"/>
  <c r="T40" i="25"/>
  <c r="X42" i="25"/>
  <c r="S78" i="25"/>
  <c r="S114" i="25"/>
  <c r="U114" i="25" s="1"/>
  <c r="S42" i="25"/>
  <c r="U42" i="25" s="1"/>
  <c r="T42" i="25"/>
  <c r="S44" i="25"/>
  <c r="X44" i="25"/>
  <c r="S80" i="25"/>
  <c r="S116" i="25"/>
  <c r="T44" i="25"/>
  <c r="X46" i="25"/>
  <c r="S118" i="25"/>
  <c r="S82" i="25"/>
  <c r="S46" i="25"/>
  <c r="T46" i="25"/>
  <c r="S48" i="25"/>
  <c r="S120" i="25"/>
  <c r="S84" i="25"/>
  <c r="X48" i="25"/>
  <c r="T48" i="25"/>
  <c r="S122" i="25"/>
  <c r="S86" i="25"/>
  <c r="X50" i="25"/>
  <c r="S50" i="25"/>
  <c r="U50" i="25" s="1"/>
  <c r="T50" i="25"/>
  <c r="X52" i="25"/>
  <c r="S124" i="25"/>
  <c r="U124" i="25" s="1"/>
  <c r="S52" i="25"/>
  <c r="U52" i="25" s="1"/>
  <c r="S88" i="25"/>
  <c r="T52" i="25"/>
  <c r="U105" i="25"/>
  <c r="U113" i="25"/>
  <c r="U121" i="25"/>
  <c r="R95" i="26"/>
  <c r="R97" i="26"/>
  <c r="X61" i="26"/>
  <c r="W61" i="26"/>
  <c r="R99" i="26"/>
  <c r="X99" i="26" s="1"/>
  <c r="X63" i="26"/>
  <c r="R101" i="26"/>
  <c r="X101" i="26" s="1"/>
  <c r="X65" i="26"/>
  <c r="R103" i="26"/>
  <c r="X103" i="26" s="1"/>
  <c r="X67" i="26"/>
  <c r="R105" i="26"/>
  <c r="X105" i="26" s="1"/>
  <c r="X69" i="26"/>
  <c r="R107" i="26"/>
  <c r="X107" i="26" s="1"/>
  <c r="X71" i="26"/>
  <c r="R109" i="26"/>
  <c r="X109" i="26" s="1"/>
  <c r="X73" i="26"/>
  <c r="R111" i="26"/>
  <c r="X111" i="26" s="1"/>
  <c r="X75" i="26"/>
  <c r="R113" i="26"/>
  <c r="X113" i="26" s="1"/>
  <c r="X77" i="26"/>
  <c r="R115" i="26"/>
  <c r="X115" i="26" s="1"/>
  <c r="X79" i="26"/>
  <c r="R117" i="26"/>
  <c r="X117" i="26" s="1"/>
  <c r="X81" i="26"/>
  <c r="R119" i="26"/>
  <c r="X119" i="26" s="1"/>
  <c r="X83" i="26"/>
  <c r="R121" i="26"/>
  <c r="X121" i="26" s="1"/>
  <c r="X85" i="26"/>
  <c r="R123" i="26"/>
  <c r="X123" i="26" s="1"/>
  <c r="X87" i="26"/>
  <c r="O125" i="26"/>
  <c r="S59" i="27"/>
  <c r="S23" i="27"/>
  <c r="S95" i="27"/>
  <c r="S61" i="27"/>
  <c r="X25" i="27"/>
  <c r="S97" i="27"/>
  <c r="S125" i="27" s="1"/>
  <c r="S132" i="27" s="1"/>
  <c r="S25" i="27"/>
  <c r="W25" i="27"/>
  <c r="T25" i="27"/>
  <c r="S99" i="27"/>
  <c r="S27" i="27"/>
  <c r="S63" i="27"/>
  <c r="S65" i="27"/>
  <c r="U65" i="27" s="1"/>
  <c r="S101" i="27"/>
  <c r="S29" i="27"/>
  <c r="X31" i="27"/>
  <c r="S103" i="27"/>
  <c r="S31" i="27"/>
  <c r="S67" i="27"/>
  <c r="T31" i="27"/>
  <c r="U31" i="27" s="1"/>
  <c r="S69" i="27"/>
  <c r="X33" i="27"/>
  <c r="S105" i="27"/>
  <c r="S33" i="27"/>
  <c r="U33" i="27" s="1"/>
  <c r="T33" i="27"/>
  <c r="X35" i="27"/>
  <c r="S107" i="27"/>
  <c r="S35" i="27"/>
  <c r="S71" i="27"/>
  <c r="T35" i="27"/>
  <c r="S73" i="27"/>
  <c r="S37" i="27"/>
  <c r="U37" i="27" s="1"/>
  <c r="X37" i="27"/>
  <c r="S109" i="27"/>
  <c r="T37" i="27"/>
  <c r="X39" i="27"/>
  <c r="S111" i="27"/>
  <c r="S39" i="27"/>
  <c r="S75" i="27"/>
  <c r="T39" i="27"/>
  <c r="S77" i="27"/>
  <c r="X41" i="27"/>
  <c r="S113" i="27"/>
  <c r="S41" i="27"/>
  <c r="U41" i="27" s="1"/>
  <c r="T41" i="27"/>
  <c r="X43" i="27"/>
  <c r="S115" i="27"/>
  <c r="S43" i="27"/>
  <c r="S79" i="27"/>
  <c r="T43" i="27"/>
  <c r="S81" i="27"/>
  <c r="S117" i="27"/>
  <c r="U117" i="27" s="1"/>
  <c r="X45" i="27"/>
  <c r="S45" i="27"/>
  <c r="T45" i="27"/>
  <c r="X47" i="27"/>
  <c r="S119" i="27"/>
  <c r="S47" i="27"/>
  <c r="S83" i="27"/>
  <c r="T47" i="27"/>
  <c r="S85" i="27"/>
  <c r="X49" i="27"/>
  <c r="S121" i="27"/>
  <c r="S49" i="27"/>
  <c r="U49" i="27" s="1"/>
  <c r="T49" i="27"/>
  <c r="X51" i="27"/>
  <c r="S123" i="27"/>
  <c r="S51" i="27"/>
  <c r="S87" i="27"/>
  <c r="T51" i="27"/>
  <c r="J89" i="27"/>
  <c r="U108" i="27"/>
  <c r="U124" i="27"/>
  <c r="J125" i="27"/>
  <c r="R104" i="25"/>
  <c r="X104" i="25" s="1"/>
  <c r="X68" i="25"/>
  <c r="R106" i="25"/>
  <c r="R114" i="25"/>
  <c r="X114" i="25" s="1"/>
  <c r="X78" i="25"/>
  <c r="R118" i="25"/>
  <c r="X118" i="25" s="1"/>
  <c r="X82" i="25"/>
  <c r="X30" i="26"/>
  <c r="S66" i="26"/>
  <c r="U66" i="26" s="1"/>
  <c r="S102" i="26"/>
  <c r="S30" i="26"/>
  <c r="T30" i="26"/>
  <c r="X38" i="26"/>
  <c r="S38" i="26"/>
  <c r="S74" i="26"/>
  <c r="S110" i="26"/>
  <c r="T38" i="26"/>
  <c r="U38" i="26" s="1"/>
  <c r="X46" i="26"/>
  <c r="S82" i="26"/>
  <c r="S118" i="26"/>
  <c r="S46" i="26"/>
  <c r="U46" i="26" s="1"/>
  <c r="T46" i="26"/>
  <c r="X52" i="26"/>
  <c r="S88" i="26"/>
  <c r="S124" i="26"/>
  <c r="S52" i="26"/>
  <c r="T52" i="26"/>
  <c r="U109" i="26"/>
  <c r="R95" i="27"/>
  <c r="R97" i="27"/>
  <c r="X61" i="27"/>
  <c r="W61" i="27"/>
  <c r="R99" i="27"/>
  <c r="X99" i="27" s="1"/>
  <c r="X63" i="27"/>
  <c r="R101" i="27"/>
  <c r="X101" i="27" s="1"/>
  <c r="X65" i="27"/>
  <c r="R103" i="27"/>
  <c r="X103" i="27" s="1"/>
  <c r="X67" i="27"/>
  <c r="R113" i="27"/>
  <c r="X113" i="27" s="1"/>
  <c r="X77" i="27"/>
  <c r="R117" i="27"/>
  <c r="X117" i="27" s="1"/>
  <c r="X81" i="27"/>
  <c r="R123" i="27"/>
  <c r="X123" i="27" s="1"/>
  <c r="X87" i="27"/>
  <c r="X25" i="23"/>
  <c r="S25" i="23"/>
  <c r="T25" i="23"/>
  <c r="S29" i="23"/>
  <c r="X33" i="23"/>
  <c r="S33" i="23"/>
  <c r="T33" i="23"/>
  <c r="U33" i="23" s="1"/>
  <c r="X37" i="23"/>
  <c r="S37" i="23"/>
  <c r="T37" i="23"/>
  <c r="X41" i="23"/>
  <c r="S41" i="23"/>
  <c r="T41" i="23"/>
  <c r="X45" i="23"/>
  <c r="S45" i="23"/>
  <c r="U45" i="23" s="1"/>
  <c r="T45" i="23"/>
  <c r="X49" i="23"/>
  <c r="S49" i="23"/>
  <c r="T49" i="23"/>
  <c r="U49" i="23" s="1"/>
  <c r="O53" i="23"/>
  <c r="H127" i="23"/>
  <c r="N127" i="23"/>
  <c r="O89" i="23"/>
  <c r="R96" i="23"/>
  <c r="R98" i="23"/>
  <c r="X62" i="23"/>
  <c r="R100" i="23"/>
  <c r="X100" i="23" s="1"/>
  <c r="X64" i="23"/>
  <c r="R102" i="23"/>
  <c r="X102" i="23" s="1"/>
  <c r="X66" i="23"/>
  <c r="R104" i="23"/>
  <c r="X104" i="23" s="1"/>
  <c r="X68" i="23"/>
  <c r="R106" i="23"/>
  <c r="R108" i="23"/>
  <c r="X108" i="23" s="1"/>
  <c r="X72" i="23"/>
  <c r="R110" i="23"/>
  <c r="X110" i="23" s="1"/>
  <c r="X74" i="23"/>
  <c r="R112" i="23"/>
  <c r="X112" i="23" s="1"/>
  <c r="X76" i="23"/>
  <c r="R114" i="23"/>
  <c r="X114" i="23" s="1"/>
  <c r="X78" i="23"/>
  <c r="R116" i="23"/>
  <c r="X116" i="23" s="1"/>
  <c r="X80" i="23"/>
  <c r="R118" i="23"/>
  <c r="X118" i="23" s="1"/>
  <c r="X82" i="23"/>
  <c r="R120" i="23"/>
  <c r="X120" i="23" s="1"/>
  <c r="X84" i="23"/>
  <c r="R122" i="23"/>
  <c r="X122" i="23" s="1"/>
  <c r="X86" i="23"/>
  <c r="R124" i="23"/>
  <c r="X124" i="23" s="1"/>
  <c r="X88" i="23"/>
  <c r="S60" i="24"/>
  <c r="S96" i="24"/>
  <c r="S24" i="24"/>
  <c r="X26" i="24"/>
  <c r="S98" i="24"/>
  <c r="U98" i="24" s="1"/>
  <c r="S26" i="24"/>
  <c r="S62" i="24"/>
  <c r="T26" i="24"/>
  <c r="S64" i="24"/>
  <c r="U64" i="24" s="1"/>
  <c r="X28" i="24"/>
  <c r="S100" i="24"/>
  <c r="S28" i="24"/>
  <c r="T28" i="24"/>
  <c r="X30" i="24"/>
  <c r="S102" i="24"/>
  <c r="U102" i="24" s="1"/>
  <c r="S30" i="24"/>
  <c r="S66" i="24"/>
  <c r="U66" i="24" s="1"/>
  <c r="T30" i="24"/>
  <c r="X32" i="24"/>
  <c r="S68" i="24"/>
  <c r="S32" i="24"/>
  <c r="S104" i="24"/>
  <c r="U104" i="24" s="1"/>
  <c r="T32" i="24"/>
  <c r="S106" i="24"/>
  <c r="S34" i="24"/>
  <c r="S70" i="24"/>
  <c r="X36" i="24"/>
  <c r="S72" i="24"/>
  <c r="U72" i="24" s="1"/>
  <c r="S36" i="24"/>
  <c r="S108" i="24"/>
  <c r="U108" i="24" s="1"/>
  <c r="T36" i="24"/>
  <c r="S110" i="24"/>
  <c r="U110" i="24" s="1"/>
  <c r="S38" i="24"/>
  <c r="X38" i="24"/>
  <c r="S74" i="24"/>
  <c r="T38" i="24"/>
  <c r="S76" i="24"/>
  <c r="X40" i="24"/>
  <c r="S112" i="24"/>
  <c r="U112" i="24" s="1"/>
  <c r="S40" i="24"/>
  <c r="T40" i="24"/>
  <c r="X42" i="24"/>
  <c r="S114" i="24"/>
  <c r="S42" i="24"/>
  <c r="S78" i="24"/>
  <c r="T42" i="24"/>
  <c r="S80" i="24"/>
  <c r="X44" i="24"/>
  <c r="S116" i="24"/>
  <c r="S44" i="24"/>
  <c r="T44" i="24"/>
  <c r="X46" i="24"/>
  <c r="S118" i="24"/>
  <c r="U118" i="24" s="1"/>
  <c r="S46" i="24"/>
  <c r="S82" i="24"/>
  <c r="T46" i="24"/>
  <c r="X48" i="24"/>
  <c r="S84" i="24"/>
  <c r="S48" i="24"/>
  <c r="S120" i="24"/>
  <c r="U120" i="24" s="1"/>
  <c r="T48" i="24"/>
  <c r="S122" i="24"/>
  <c r="U122" i="24" s="1"/>
  <c r="S50" i="24"/>
  <c r="X50" i="24"/>
  <c r="S86" i="24"/>
  <c r="T50" i="24"/>
  <c r="X52" i="24"/>
  <c r="S88" i="24"/>
  <c r="U88" i="24" s="1"/>
  <c r="S52" i="24"/>
  <c r="S124" i="24"/>
  <c r="T52" i="24"/>
  <c r="I127" i="24"/>
  <c r="U97" i="24"/>
  <c r="T62" i="24"/>
  <c r="T64" i="24"/>
  <c r="U101" i="24"/>
  <c r="T66" i="24"/>
  <c r="U103" i="24"/>
  <c r="T68" i="24"/>
  <c r="U68" i="24" s="1"/>
  <c r="U105" i="24"/>
  <c r="U107" i="24"/>
  <c r="T72" i="24"/>
  <c r="T74" i="24"/>
  <c r="U111" i="24"/>
  <c r="T76" i="24"/>
  <c r="U113" i="24"/>
  <c r="T78" i="24"/>
  <c r="U115" i="24"/>
  <c r="T80" i="24"/>
  <c r="T82" i="24"/>
  <c r="U82" i="24" s="1"/>
  <c r="U119" i="24"/>
  <c r="T84" i="24"/>
  <c r="U121" i="24"/>
  <c r="T86" i="24"/>
  <c r="U86" i="24" s="1"/>
  <c r="U123" i="24"/>
  <c r="T88" i="24"/>
  <c r="T98" i="24"/>
  <c r="T100" i="24"/>
  <c r="T102" i="24"/>
  <c r="T104" i="24"/>
  <c r="T108" i="24"/>
  <c r="T110" i="24"/>
  <c r="T112" i="24"/>
  <c r="T114" i="24"/>
  <c r="T116" i="24"/>
  <c r="T118" i="24"/>
  <c r="T120" i="24"/>
  <c r="T122" i="24"/>
  <c r="T124" i="24"/>
  <c r="L127" i="25"/>
  <c r="R95" i="25"/>
  <c r="R97" i="25"/>
  <c r="X61" i="25"/>
  <c r="Y61" i="25" s="1"/>
  <c r="W61" i="25"/>
  <c r="R99" i="25"/>
  <c r="X99" i="25" s="1"/>
  <c r="X63" i="25"/>
  <c r="R101" i="25"/>
  <c r="X101" i="25" s="1"/>
  <c r="X65" i="25"/>
  <c r="R103" i="25"/>
  <c r="X103" i="25" s="1"/>
  <c r="X67" i="25"/>
  <c r="R105" i="25"/>
  <c r="X105" i="25" s="1"/>
  <c r="X69" i="25"/>
  <c r="R107" i="25"/>
  <c r="X107" i="25" s="1"/>
  <c r="X71" i="25"/>
  <c r="R109" i="25"/>
  <c r="X109" i="25" s="1"/>
  <c r="X73" i="25"/>
  <c r="R111" i="25"/>
  <c r="X111" i="25" s="1"/>
  <c r="X75" i="25"/>
  <c r="R113" i="25"/>
  <c r="X113" i="25" s="1"/>
  <c r="X77" i="25"/>
  <c r="R115" i="25"/>
  <c r="X115" i="25" s="1"/>
  <c r="X79" i="25"/>
  <c r="R117" i="25"/>
  <c r="X117" i="25" s="1"/>
  <c r="X81" i="25"/>
  <c r="R119" i="25"/>
  <c r="X119" i="25" s="1"/>
  <c r="X83" i="25"/>
  <c r="R121" i="25"/>
  <c r="X121" i="25" s="1"/>
  <c r="X85" i="25"/>
  <c r="R123" i="25"/>
  <c r="X123" i="25" s="1"/>
  <c r="X87" i="25"/>
  <c r="O125" i="25"/>
  <c r="J53" i="26"/>
  <c r="S95" i="26"/>
  <c r="S23" i="26"/>
  <c r="S59" i="26"/>
  <c r="S97" i="26"/>
  <c r="S25" i="26"/>
  <c r="S61" i="26"/>
  <c r="U61" i="26" s="1"/>
  <c r="X25" i="26"/>
  <c r="T25" i="26"/>
  <c r="W25" i="26"/>
  <c r="S63" i="26"/>
  <c r="S27" i="26"/>
  <c r="S99" i="26"/>
  <c r="U99" i="26" s="1"/>
  <c r="S101" i="26"/>
  <c r="S125" i="26" s="1"/>
  <c r="S132" i="26" s="1"/>
  <c r="S29" i="26"/>
  <c r="S65" i="26"/>
  <c r="S67" i="26"/>
  <c r="X31" i="26"/>
  <c r="S103" i="26"/>
  <c r="S31" i="26"/>
  <c r="T31" i="26"/>
  <c r="S105" i="26"/>
  <c r="U105" i="26" s="1"/>
  <c r="S33" i="26"/>
  <c r="S69" i="26"/>
  <c r="X33" i="26"/>
  <c r="T33" i="26"/>
  <c r="S71" i="26"/>
  <c r="X35" i="26"/>
  <c r="S107" i="26"/>
  <c r="U107" i="26" s="1"/>
  <c r="S35" i="26"/>
  <c r="T35" i="26"/>
  <c r="S109" i="26"/>
  <c r="S37" i="26"/>
  <c r="U37" i="26" s="1"/>
  <c r="X37" i="26"/>
  <c r="S73" i="26"/>
  <c r="T37" i="26"/>
  <c r="S75" i="26"/>
  <c r="U75" i="26" s="1"/>
  <c r="X39" i="26"/>
  <c r="S111" i="26"/>
  <c r="S39" i="26"/>
  <c r="T39" i="26"/>
  <c r="U39" i="26" s="1"/>
  <c r="S113" i="26"/>
  <c r="U113" i="26" s="1"/>
  <c r="S41" i="26"/>
  <c r="S77" i="26"/>
  <c r="X41" i="26"/>
  <c r="T41" i="26"/>
  <c r="S79" i="26"/>
  <c r="X43" i="26"/>
  <c r="S43" i="26"/>
  <c r="U43" i="26" s="1"/>
  <c r="S115" i="26"/>
  <c r="T43" i="26"/>
  <c r="S117" i="26"/>
  <c r="U117" i="26" s="1"/>
  <c r="S45" i="26"/>
  <c r="U45" i="26" s="1"/>
  <c r="X45" i="26"/>
  <c r="S81" i="26"/>
  <c r="T45" i="26"/>
  <c r="S83" i="26"/>
  <c r="U83" i="26" s="1"/>
  <c r="X47" i="26"/>
  <c r="S119" i="26"/>
  <c r="U119" i="26" s="1"/>
  <c r="S47" i="26"/>
  <c r="T47" i="26"/>
  <c r="U47" i="26" s="1"/>
  <c r="S121" i="26"/>
  <c r="U121" i="26" s="1"/>
  <c r="S49" i="26"/>
  <c r="X49" i="26"/>
  <c r="S85" i="26"/>
  <c r="U85" i="26" s="1"/>
  <c r="T49" i="26"/>
  <c r="S87" i="26"/>
  <c r="X51" i="26"/>
  <c r="S123" i="26"/>
  <c r="U123" i="26" s="1"/>
  <c r="S51" i="26"/>
  <c r="T51" i="26"/>
  <c r="G127" i="26"/>
  <c r="M127" i="26"/>
  <c r="J89" i="26"/>
  <c r="T61" i="26"/>
  <c r="U98" i="26"/>
  <c r="T63" i="26"/>
  <c r="T65" i="26"/>
  <c r="U102" i="26"/>
  <c r="T67" i="26"/>
  <c r="U104" i="26"/>
  <c r="T69" i="26"/>
  <c r="T71" i="26"/>
  <c r="U108" i="26"/>
  <c r="T73" i="26"/>
  <c r="U110" i="26"/>
  <c r="T75" i="26"/>
  <c r="T77" i="26"/>
  <c r="U114" i="26"/>
  <c r="T79" i="26"/>
  <c r="U116" i="26"/>
  <c r="T81" i="26"/>
  <c r="U118" i="26"/>
  <c r="T83" i="26"/>
  <c r="U120" i="26"/>
  <c r="T85" i="26"/>
  <c r="U122" i="26"/>
  <c r="T87" i="26"/>
  <c r="U124" i="26"/>
  <c r="T97" i="26"/>
  <c r="T99" i="26"/>
  <c r="T101" i="26"/>
  <c r="T103" i="26"/>
  <c r="T105" i="26"/>
  <c r="T107" i="26"/>
  <c r="T109" i="26"/>
  <c r="T111" i="26"/>
  <c r="U111" i="26" s="1"/>
  <c r="T113" i="26"/>
  <c r="T115" i="26"/>
  <c r="T117" i="26"/>
  <c r="T119" i="26"/>
  <c r="T121" i="26"/>
  <c r="T123" i="26"/>
  <c r="J125" i="26"/>
  <c r="O53" i="27"/>
  <c r="O127" i="27" s="1"/>
  <c r="H127" i="27"/>
  <c r="N127" i="27"/>
  <c r="O89" i="27"/>
  <c r="R96" i="27"/>
  <c r="R98" i="27"/>
  <c r="X62" i="27"/>
  <c r="W62" i="27"/>
  <c r="Y62" i="27" s="1"/>
  <c r="R100" i="27"/>
  <c r="X100" i="27" s="1"/>
  <c r="X64" i="27"/>
  <c r="R102" i="27"/>
  <c r="X102" i="27" s="1"/>
  <c r="X66" i="27"/>
  <c r="R104" i="27"/>
  <c r="X104" i="27" s="1"/>
  <c r="X68" i="27"/>
  <c r="R106" i="27"/>
  <c r="R108" i="27"/>
  <c r="X108" i="27" s="1"/>
  <c r="X72" i="27"/>
  <c r="R110" i="27"/>
  <c r="X110" i="27" s="1"/>
  <c r="X74" i="27"/>
  <c r="R112" i="27"/>
  <c r="X112" i="27" s="1"/>
  <c r="X76" i="27"/>
  <c r="R114" i="27"/>
  <c r="X114" i="27" s="1"/>
  <c r="X78" i="27"/>
  <c r="R116" i="27"/>
  <c r="X116" i="27" s="1"/>
  <c r="X80" i="27"/>
  <c r="R118" i="27"/>
  <c r="X118" i="27" s="1"/>
  <c r="X82" i="27"/>
  <c r="R120" i="27"/>
  <c r="X120" i="27" s="1"/>
  <c r="X84" i="27"/>
  <c r="R122" i="27"/>
  <c r="X122" i="27" s="1"/>
  <c r="X86" i="27"/>
  <c r="R124" i="27"/>
  <c r="X124" i="27" s="1"/>
  <c r="X88" i="27"/>
  <c r="U100" i="24"/>
  <c r="U114" i="24"/>
  <c r="U116" i="24"/>
  <c r="R120" i="25"/>
  <c r="X120" i="25" s="1"/>
  <c r="X84" i="25"/>
  <c r="S96" i="26"/>
  <c r="S24" i="26"/>
  <c r="S60" i="26"/>
  <c r="X28" i="26"/>
  <c r="S100" i="26"/>
  <c r="U100" i="26" s="1"/>
  <c r="S28" i="26"/>
  <c r="U28" i="26" s="1"/>
  <c r="S64" i="26"/>
  <c r="T28" i="26"/>
  <c r="W28" i="26"/>
  <c r="S106" i="26"/>
  <c r="S34" i="26"/>
  <c r="S70" i="26"/>
  <c r="S112" i="26"/>
  <c r="U112" i="26" s="1"/>
  <c r="X40" i="26"/>
  <c r="S40" i="26"/>
  <c r="S76" i="26"/>
  <c r="T40" i="26"/>
  <c r="X44" i="26"/>
  <c r="S116" i="26"/>
  <c r="S44" i="26"/>
  <c r="S80" i="26"/>
  <c r="U80" i="26" s="1"/>
  <c r="T44" i="26"/>
  <c r="S48" i="26"/>
  <c r="S84" i="26"/>
  <c r="X48" i="26"/>
  <c r="S120" i="26"/>
  <c r="T48" i="26"/>
  <c r="U97" i="26"/>
  <c r="U103" i="26"/>
  <c r="U115" i="26"/>
  <c r="R105" i="27"/>
  <c r="X105" i="27" s="1"/>
  <c r="X69" i="27"/>
  <c r="R109" i="27"/>
  <c r="X109" i="27" s="1"/>
  <c r="X73" i="27"/>
  <c r="R121" i="27"/>
  <c r="X121" i="27" s="1"/>
  <c r="X85" i="27"/>
  <c r="S24" i="23"/>
  <c r="X26" i="23"/>
  <c r="S26" i="23"/>
  <c r="T26" i="23"/>
  <c r="X28" i="23"/>
  <c r="S28" i="23"/>
  <c r="T28" i="23"/>
  <c r="X30" i="23"/>
  <c r="S30" i="23"/>
  <c r="T30" i="23"/>
  <c r="X32" i="23"/>
  <c r="S32" i="23"/>
  <c r="T32" i="23"/>
  <c r="S34" i="23"/>
  <c r="X36" i="23"/>
  <c r="S36" i="23"/>
  <c r="T36" i="23"/>
  <c r="X38" i="23"/>
  <c r="S38" i="23"/>
  <c r="T38" i="23"/>
  <c r="S40" i="23"/>
  <c r="X40" i="23"/>
  <c r="T40" i="23"/>
  <c r="X42" i="23"/>
  <c r="S42" i="23"/>
  <c r="T42" i="23"/>
  <c r="X44" i="23"/>
  <c r="S44" i="23"/>
  <c r="T44" i="23"/>
  <c r="X46" i="23"/>
  <c r="S46" i="23"/>
  <c r="T46" i="23"/>
  <c r="X48" i="23"/>
  <c r="S48" i="23"/>
  <c r="T48" i="23"/>
  <c r="S50" i="23"/>
  <c r="X50" i="23"/>
  <c r="T50" i="23"/>
  <c r="X52" i="23"/>
  <c r="S52" i="23"/>
  <c r="T52" i="23"/>
  <c r="Q95" i="23"/>
  <c r="S95" i="23" s="1"/>
  <c r="S59" i="23"/>
  <c r="Q97" i="23"/>
  <c r="S61" i="23"/>
  <c r="T62" i="23"/>
  <c r="Q99" i="23"/>
  <c r="S63" i="23"/>
  <c r="T64" i="23"/>
  <c r="Q101" i="23"/>
  <c r="S65" i="23"/>
  <c r="T66" i="23"/>
  <c r="Q103" i="23"/>
  <c r="S67" i="23"/>
  <c r="U67" i="23" s="1"/>
  <c r="T68" i="23"/>
  <c r="Q105" i="23"/>
  <c r="S69" i="23"/>
  <c r="Q107" i="23"/>
  <c r="S71" i="23"/>
  <c r="T72" i="23"/>
  <c r="Q109" i="23"/>
  <c r="S73" i="23"/>
  <c r="U73" i="23" s="1"/>
  <c r="T74" i="23"/>
  <c r="Q111" i="23"/>
  <c r="S75" i="23"/>
  <c r="T76" i="23"/>
  <c r="U76" i="23" s="1"/>
  <c r="Q113" i="23"/>
  <c r="S77" i="23"/>
  <c r="T78" i="23"/>
  <c r="Q115" i="23"/>
  <c r="S79" i="23"/>
  <c r="T80" i="23"/>
  <c r="Q117" i="23"/>
  <c r="S81" i="23"/>
  <c r="T82" i="23"/>
  <c r="Q119" i="23"/>
  <c r="S83" i="23"/>
  <c r="T84" i="23"/>
  <c r="U84" i="23" s="1"/>
  <c r="Q121" i="23"/>
  <c r="S85" i="23"/>
  <c r="T86" i="23"/>
  <c r="Q123" i="23"/>
  <c r="S87" i="23"/>
  <c r="T88" i="23"/>
  <c r="T98" i="23"/>
  <c r="T100" i="23"/>
  <c r="T102" i="23"/>
  <c r="T104" i="23"/>
  <c r="T108" i="23"/>
  <c r="T110" i="23"/>
  <c r="T112" i="23"/>
  <c r="T114" i="23"/>
  <c r="T116" i="23"/>
  <c r="T118" i="23"/>
  <c r="T120" i="23"/>
  <c r="T122" i="23"/>
  <c r="T124" i="23"/>
  <c r="R95" i="24"/>
  <c r="R97" i="24"/>
  <c r="X61" i="24"/>
  <c r="R99" i="24"/>
  <c r="X99" i="24" s="1"/>
  <c r="X63" i="24"/>
  <c r="R101" i="24"/>
  <c r="X101" i="24" s="1"/>
  <c r="X65" i="24"/>
  <c r="R103" i="24"/>
  <c r="X103" i="24" s="1"/>
  <c r="X67" i="24"/>
  <c r="R105" i="24"/>
  <c r="X105" i="24" s="1"/>
  <c r="X69" i="24"/>
  <c r="R107" i="24"/>
  <c r="X107" i="24" s="1"/>
  <c r="X71" i="24"/>
  <c r="R109" i="24"/>
  <c r="X109" i="24" s="1"/>
  <c r="X73" i="24"/>
  <c r="R111" i="24"/>
  <c r="X111" i="24" s="1"/>
  <c r="X75" i="24"/>
  <c r="R113" i="24"/>
  <c r="X113" i="24" s="1"/>
  <c r="X77" i="24"/>
  <c r="R115" i="24"/>
  <c r="X115" i="24" s="1"/>
  <c r="X79" i="24"/>
  <c r="R117" i="24"/>
  <c r="X117" i="24" s="1"/>
  <c r="X81" i="24"/>
  <c r="X83" i="24"/>
  <c r="R121" i="24"/>
  <c r="X121" i="24" s="1"/>
  <c r="X85" i="24"/>
  <c r="R123" i="24"/>
  <c r="X123" i="24" s="1"/>
  <c r="X87" i="24"/>
  <c r="O125" i="24"/>
  <c r="S59" i="25"/>
  <c r="S23" i="25"/>
  <c r="S95" i="25"/>
  <c r="X25" i="25"/>
  <c r="S61" i="25"/>
  <c r="S97" i="25"/>
  <c r="U97" i="25" s="1"/>
  <c r="S25" i="25"/>
  <c r="U25" i="25" s="1"/>
  <c r="W25" i="25"/>
  <c r="Y25" i="25" s="1"/>
  <c r="T25" i="25"/>
  <c r="S99" i="25"/>
  <c r="U99" i="25" s="1"/>
  <c r="S27" i="25"/>
  <c r="S63" i="25"/>
  <c r="S101" i="25"/>
  <c r="U101" i="25" s="1"/>
  <c r="S65" i="25"/>
  <c r="S29" i="25"/>
  <c r="S103" i="25"/>
  <c r="U103" i="25" s="1"/>
  <c r="S31" i="25"/>
  <c r="X31" i="25"/>
  <c r="S67" i="25"/>
  <c r="T31" i="25"/>
  <c r="X33" i="25"/>
  <c r="S69" i="25"/>
  <c r="S105" i="25"/>
  <c r="S33" i="25"/>
  <c r="U33" i="25" s="1"/>
  <c r="T33" i="25"/>
  <c r="S107" i="25"/>
  <c r="U107" i="25" s="1"/>
  <c r="X35" i="25"/>
  <c r="S35" i="25"/>
  <c r="U35" i="25" s="1"/>
  <c r="S71" i="25"/>
  <c r="T35" i="25"/>
  <c r="X37" i="25"/>
  <c r="S73" i="25"/>
  <c r="S109" i="25"/>
  <c r="U109" i="25" s="1"/>
  <c r="S37" i="25"/>
  <c r="T37" i="25"/>
  <c r="S111" i="25"/>
  <c r="U111" i="25" s="1"/>
  <c r="S39" i="25"/>
  <c r="S75" i="25"/>
  <c r="X39" i="25"/>
  <c r="T39" i="25"/>
  <c r="X41" i="25"/>
  <c r="S77" i="25"/>
  <c r="S113" i="25"/>
  <c r="S41" i="25"/>
  <c r="U41" i="25" s="1"/>
  <c r="T41" i="25"/>
  <c r="S115" i="25"/>
  <c r="U115" i="25" s="1"/>
  <c r="S43" i="25"/>
  <c r="U43" i="25" s="1"/>
  <c r="X43" i="25"/>
  <c r="S79" i="25"/>
  <c r="T43" i="25"/>
  <c r="X45" i="25"/>
  <c r="S117" i="25"/>
  <c r="U117" i="25" s="1"/>
  <c r="S81" i="25"/>
  <c r="S45" i="25"/>
  <c r="T45" i="25"/>
  <c r="S119" i="25"/>
  <c r="U119" i="25" s="1"/>
  <c r="S47" i="25"/>
  <c r="X47" i="25"/>
  <c r="S83" i="25"/>
  <c r="T47" i="25"/>
  <c r="X49" i="25"/>
  <c r="S85" i="25"/>
  <c r="S121" i="25"/>
  <c r="S49" i="25"/>
  <c r="U49" i="25" s="1"/>
  <c r="T49" i="25"/>
  <c r="S123" i="25"/>
  <c r="U123" i="25" s="1"/>
  <c r="X51" i="25"/>
  <c r="S51" i="25"/>
  <c r="U51" i="25" s="1"/>
  <c r="S87" i="25"/>
  <c r="T51" i="25"/>
  <c r="T61" i="25"/>
  <c r="U98" i="25"/>
  <c r="T63" i="25"/>
  <c r="T65" i="25"/>
  <c r="U102" i="25"/>
  <c r="T67" i="25"/>
  <c r="T69" i="25"/>
  <c r="T71" i="25"/>
  <c r="U71" i="25" s="1"/>
  <c r="T73" i="25"/>
  <c r="U110" i="25"/>
  <c r="T75" i="25"/>
  <c r="U75" i="25" s="1"/>
  <c r="U112" i="25"/>
  <c r="T77" i="25"/>
  <c r="T79" i="25"/>
  <c r="U79" i="25" s="1"/>
  <c r="U116" i="25"/>
  <c r="T81" i="25"/>
  <c r="U118" i="25"/>
  <c r="T83" i="25"/>
  <c r="U120" i="25"/>
  <c r="T85" i="25"/>
  <c r="U122" i="25"/>
  <c r="T87" i="25"/>
  <c r="T97" i="25"/>
  <c r="T99" i="25"/>
  <c r="T101" i="25"/>
  <c r="T103" i="25"/>
  <c r="T105" i="25"/>
  <c r="T107" i="25"/>
  <c r="T109" i="25"/>
  <c r="T111" i="25"/>
  <c r="T113" i="25"/>
  <c r="T115" i="25"/>
  <c r="T117" i="25"/>
  <c r="T119" i="25"/>
  <c r="T121" i="25"/>
  <c r="T123" i="25"/>
  <c r="J125" i="25"/>
  <c r="O127" i="26"/>
  <c r="R96" i="26"/>
  <c r="R98" i="26"/>
  <c r="X62" i="26"/>
  <c r="W62" i="26"/>
  <c r="R100" i="26"/>
  <c r="X100" i="26" s="1"/>
  <c r="X64" i="26"/>
  <c r="R102" i="26"/>
  <c r="X102" i="26" s="1"/>
  <c r="X66" i="26"/>
  <c r="R104" i="26"/>
  <c r="X104" i="26" s="1"/>
  <c r="X68" i="26"/>
  <c r="R106" i="26"/>
  <c r="R108" i="26"/>
  <c r="X108" i="26" s="1"/>
  <c r="X72" i="26"/>
  <c r="R110" i="26"/>
  <c r="X110" i="26" s="1"/>
  <c r="X74" i="26"/>
  <c r="R112" i="26"/>
  <c r="X112" i="26" s="1"/>
  <c r="X76" i="26"/>
  <c r="R114" i="26"/>
  <c r="X114" i="26" s="1"/>
  <c r="X78" i="26"/>
  <c r="R116" i="26"/>
  <c r="X116" i="26" s="1"/>
  <c r="X80" i="26"/>
  <c r="R118" i="26"/>
  <c r="X118" i="26" s="1"/>
  <c r="X82" i="26"/>
  <c r="R120" i="26"/>
  <c r="X120" i="26" s="1"/>
  <c r="X84" i="26"/>
  <c r="R122" i="26"/>
  <c r="X122" i="26" s="1"/>
  <c r="X86" i="26"/>
  <c r="R124" i="26"/>
  <c r="X124" i="26" s="1"/>
  <c r="X88" i="26"/>
  <c r="S60" i="27"/>
  <c r="S96" i="27"/>
  <c r="S24" i="27"/>
  <c r="S26" i="27"/>
  <c r="X26" i="27"/>
  <c r="S62" i="27"/>
  <c r="S98" i="27"/>
  <c r="U98" i="27" s="1"/>
  <c r="W26" i="27"/>
  <c r="T26" i="27"/>
  <c r="X28" i="27"/>
  <c r="S100" i="27"/>
  <c r="U100" i="27" s="1"/>
  <c r="S28" i="27"/>
  <c r="S64" i="27"/>
  <c r="W28" i="27"/>
  <c r="T28" i="27"/>
  <c r="U28" i="27" s="1"/>
  <c r="S66" i="27"/>
  <c r="X30" i="27"/>
  <c r="S30" i="27"/>
  <c r="S102" i="27"/>
  <c r="U102" i="27" s="1"/>
  <c r="T30" i="27"/>
  <c r="X32" i="27"/>
  <c r="S32" i="27"/>
  <c r="S68" i="27"/>
  <c r="U68" i="27" s="1"/>
  <c r="S104" i="27"/>
  <c r="U104" i="27" s="1"/>
  <c r="T32" i="27"/>
  <c r="S106" i="27"/>
  <c r="S34" i="27"/>
  <c r="S70" i="27"/>
  <c r="X36" i="27"/>
  <c r="S72" i="27"/>
  <c r="U72" i="27" s="1"/>
  <c r="S108" i="27"/>
  <c r="S36" i="27"/>
  <c r="T36" i="27"/>
  <c r="S110" i="27"/>
  <c r="U110" i="27" s="1"/>
  <c r="S38" i="27"/>
  <c r="S74" i="27"/>
  <c r="X38" i="27"/>
  <c r="T38" i="27"/>
  <c r="U38" i="27" s="1"/>
  <c r="X40" i="27"/>
  <c r="S76" i="27"/>
  <c r="S112" i="27"/>
  <c r="U112" i="27" s="1"/>
  <c r="S40" i="27"/>
  <c r="U40" i="27" s="1"/>
  <c r="T40" i="27"/>
  <c r="S42" i="27"/>
  <c r="X42" i="27"/>
  <c r="S78" i="27"/>
  <c r="U78" i="27" s="1"/>
  <c r="S114" i="27"/>
  <c r="U114" i="27" s="1"/>
  <c r="T42" i="27"/>
  <c r="X44" i="27"/>
  <c r="S116" i="27"/>
  <c r="U116" i="27" s="1"/>
  <c r="S44" i="27"/>
  <c r="S80" i="27"/>
  <c r="T44" i="27"/>
  <c r="S82" i="27"/>
  <c r="S118" i="27"/>
  <c r="U118" i="27" s="1"/>
  <c r="X46" i="27"/>
  <c r="S46" i="27"/>
  <c r="T46" i="27"/>
  <c r="U46" i="27" s="1"/>
  <c r="X48" i="27"/>
  <c r="S48" i="27"/>
  <c r="S84" i="27"/>
  <c r="S120" i="27"/>
  <c r="U120" i="27" s="1"/>
  <c r="T48" i="27"/>
  <c r="X50" i="27"/>
  <c r="S122" i="27"/>
  <c r="U122" i="27" s="1"/>
  <c r="S50" i="27"/>
  <c r="U50" i="27" s="1"/>
  <c r="S86" i="27"/>
  <c r="T50" i="27"/>
  <c r="X52" i="27"/>
  <c r="S88" i="27"/>
  <c r="U88" i="27" s="1"/>
  <c r="S52" i="27"/>
  <c r="S124" i="27"/>
  <c r="T52" i="27"/>
  <c r="U97" i="27"/>
  <c r="T62" i="27"/>
  <c r="U99" i="27"/>
  <c r="T64" i="27"/>
  <c r="U101" i="27"/>
  <c r="T66" i="27"/>
  <c r="U103" i="27"/>
  <c r="T68" i="27"/>
  <c r="U105" i="27"/>
  <c r="U107" i="27"/>
  <c r="T72" i="27"/>
  <c r="U109" i="27"/>
  <c r="T74" i="27"/>
  <c r="U74" i="27" s="1"/>
  <c r="U111" i="27"/>
  <c r="T76" i="27"/>
  <c r="U113" i="27"/>
  <c r="T78" i="27"/>
  <c r="U115" i="27"/>
  <c r="T80" i="27"/>
  <c r="T82" i="27"/>
  <c r="U119" i="27"/>
  <c r="T84" i="27"/>
  <c r="U121" i="27"/>
  <c r="T86" i="27"/>
  <c r="U123" i="27"/>
  <c r="T88" i="27"/>
  <c r="T98" i="27"/>
  <c r="T100" i="27"/>
  <c r="T102" i="27"/>
  <c r="T104" i="27"/>
  <c r="T108" i="27"/>
  <c r="T110" i="27"/>
  <c r="T112" i="27"/>
  <c r="T114" i="27"/>
  <c r="T116" i="27"/>
  <c r="T118" i="27"/>
  <c r="T120" i="27"/>
  <c r="T122" i="27"/>
  <c r="T124" i="27"/>
  <c r="S20" i="22"/>
  <c r="S22" i="22"/>
  <c r="S24" i="22"/>
  <c r="S19" i="22"/>
  <c r="S21" i="22"/>
  <c r="S23" i="22"/>
  <c r="R25" i="22"/>
  <c r="Q25" i="22"/>
  <c r="S25" i="22" s="1"/>
  <c r="R259" i="22"/>
  <c r="R164" i="22"/>
  <c r="R217" i="22"/>
  <c r="Q217" i="22"/>
  <c r="S217" i="22" s="1"/>
  <c r="Q164" i="22"/>
  <c r="S164" i="22" s="1"/>
  <c r="Q259" i="22"/>
  <c r="S259" i="22" s="1"/>
  <c r="R123" i="22"/>
  <c r="Q123" i="22"/>
  <c r="S123" i="22" s="1"/>
  <c r="Q69" i="22"/>
  <c r="S69" i="22" s="1"/>
  <c r="R69" i="22"/>
  <c r="Y25" i="27"/>
  <c r="Y26" i="27"/>
  <c r="Y28" i="27"/>
  <c r="J53" i="27"/>
  <c r="J127" i="27" s="1"/>
  <c r="Y61" i="27"/>
  <c r="U76" i="27"/>
  <c r="U80" i="27"/>
  <c r="U25" i="27"/>
  <c r="U26" i="27"/>
  <c r="U30" i="27"/>
  <c r="U32" i="27"/>
  <c r="U35" i="27"/>
  <c r="U36" i="27"/>
  <c r="U39" i="27"/>
  <c r="U42" i="27"/>
  <c r="U43" i="27"/>
  <c r="U44" i="27"/>
  <c r="U45" i="27"/>
  <c r="U47" i="27"/>
  <c r="U48" i="27"/>
  <c r="U51" i="27"/>
  <c r="U52" i="27"/>
  <c r="U61" i="27"/>
  <c r="U62" i="27"/>
  <c r="U63" i="27"/>
  <c r="U64" i="27"/>
  <c r="U66" i="27"/>
  <c r="U67" i="27"/>
  <c r="U69" i="27"/>
  <c r="U71" i="27"/>
  <c r="U73" i="27"/>
  <c r="U75" i="27"/>
  <c r="U77" i="27"/>
  <c r="U79" i="27"/>
  <c r="U81" i="27"/>
  <c r="U82" i="27"/>
  <c r="U83" i="27"/>
  <c r="U84" i="27"/>
  <c r="U85" i="27"/>
  <c r="U86" i="27"/>
  <c r="U87" i="27"/>
  <c r="U25" i="26"/>
  <c r="Y25" i="26"/>
  <c r="U26" i="26"/>
  <c r="Y28" i="26"/>
  <c r="U30" i="26"/>
  <c r="U31" i="26"/>
  <c r="U32" i="26"/>
  <c r="U33" i="26"/>
  <c r="U35" i="26"/>
  <c r="U36" i="26"/>
  <c r="U40" i="26"/>
  <c r="U41" i="26"/>
  <c r="U44" i="26"/>
  <c r="U48" i="26"/>
  <c r="U49" i="26"/>
  <c r="U50" i="26"/>
  <c r="U51" i="26"/>
  <c r="U52" i="26"/>
  <c r="U62" i="26"/>
  <c r="U63" i="26"/>
  <c r="U64" i="26"/>
  <c r="U65" i="26"/>
  <c r="U67" i="26"/>
  <c r="U68" i="26"/>
  <c r="U69" i="26"/>
  <c r="U71" i="26"/>
  <c r="U72" i="26"/>
  <c r="U73" i="26"/>
  <c r="U74" i="26"/>
  <c r="U76" i="26"/>
  <c r="U78" i="26"/>
  <c r="Y61" i="26"/>
  <c r="Y62" i="26"/>
  <c r="U77" i="26"/>
  <c r="U79" i="26"/>
  <c r="U81" i="26"/>
  <c r="U82" i="26"/>
  <c r="U84" i="26"/>
  <c r="U86" i="26"/>
  <c r="U87" i="26"/>
  <c r="U88" i="26"/>
  <c r="O53" i="25"/>
  <c r="J53" i="25"/>
  <c r="Y62" i="25"/>
  <c r="R112" i="25"/>
  <c r="X112" i="25" s="1"/>
  <c r="U78" i="25"/>
  <c r="U80" i="25"/>
  <c r="S125" i="25"/>
  <c r="S132" i="25" s="1"/>
  <c r="U61" i="25"/>
  <c r="U62" i="25"/>
  <c r="U63" i="25"/>
  <c r="U64" i="25"/>
  <c r="U65" i="25"/>
  <c r="U66" i="25"/>
  <c r="U67" i="25"/>
  <c r="U68" i="25"/>
  <c r="U69" i="25"/>
  <c r="U72" i="25"/>
  <c r="U73" i="25"/>
  <c r="U77" i="25"/>
  <c r="U81" i="25"/>
  <c r="U82" i="25"/>
  <c r="U83" i="25"/>
  <c r="U84" i="25"/>
  <c r="U85" i="25"/>
  <c r="U86" i="25"/>
  <c r="U87" i="25"/>
  <c r="U88" i="25"/>
  <c r="Y25" i="24"/>
  <c r="Y26" i="24"/>
  <c r="Y28" i="24"/>
  <c r="U61" i="24"/>
  <c r="U62" i="24"/>
  <c r="U63" i="24"/>
  <c r="U65" i="24"/>
  <c r="U67" i="24"/>
  <c r="U69" i="24"/>
  <c r="U73" i="24"/>
  <c r="U74" i="24"/>
  <c r="U75" i="24"/>
  <c r="U76" i="24"/>
  <c r="U77" i="24"/>
  <c r="U78" i="24"/>
  <c r="U80" i="24"/>
  <c r="W61" i="24"/>
  <c r="Y61" i="24" s="1"/>
  <c r="W62" i="24"/>
  <c r="Y62" i="24" s="1"/>
  <c r="R119" i="24"/>
  <c r="X119" i="24" s="1"/>
  <c r="U81" i="24"/>
  <c r="U83" i="24"/>
  <c r="U84" i="24"/>
  <c r="U85" i="24"/>
  <c r="U87" i="24"/>
  <c r="J53" i="23"/>
  <c r="J127" i="23" s="1"/>
  <c r="W26" i="23"/>
  <c r="W28" i="23"/>
  <c r="W25" i="23"/>
  <c r="Y25" i="23" s="1"/>
  <c r="U25" i="23"/>
  <c r="U31" i="23"/>
  <c r="U37" i="23"/>
  <c r="U39" i="23"/>
  <c r="U41" i="23"/>
  <c r="U47" i="23"/>
  <c r="U61" i="23"/>
  <c r="U62" i="23"/>
  <c r="U63" i="23"/>
  <c r="U64" i="23"/>
  <c r="U65" i="23"/>
  <c r="U66" i="23"/>
  <c r="U68" i="23"/>
  <c r="U69" i="23"/>
  <c r="U71" i="23"/>
  <c r="U72" i="23"/>
  <c r="U75" i="23"/>
  <c r="U80" i="23"/>
  <c r="W61" i="23"/>
  <c r="Y61" i="23" s="1"/>
  <c r="W62" i="23"/>
  <c r="U77" i="23"/>
  <c r="U79" i="23"/>
  <c r="U81" i="23"/>
  <c r="U83" i="23"/>
  <c r="U85" i="23"/>
  <c r="U87" i="23"/>
  <c r="U88" i="23"/>
  <c r="J49" i="22"/>
  <c r="O49" i="22"/>
  <c r="X98" i="26" l="1"/>
  <c r="W98" i="26"/>
  <c r="S107" i="23"/>
  <c r="U107" i="23" s="1"/>
  <c r="U101" i="23"/>
  <c r="S101" i="23"/>
  <c r="X97" i="26"/>
  <c r="W97" i="26"/>
  <c r="W97" i="23"/>
  <c r="X97" i="23"/>
  <c r="S117" i="23"/>
  <c r="U117" i="23" s="1"/>
  <c r="U109" i="23"/>
  <c r="S109" i="23"/>
  <c r="S103" i="23"/>
  <c r="U103" i="23" s="1"/>
  <c r="X97" i="25"/>
  <c r="W97" i="25"/>
  <c r="W98" i="23"/>
  <c r="X98" i="23"/>
  <c r="U46" i="25"/>
  <c r="U44" i="25"/>
  <c r="U40" i="25"/>
  <c r="U38" i="25"/>
  <c r="Y28" i="25"/>
  <c r="U28" i="25"/>
  <c r="U122" i="23"/>
  <c r="S122" i="23"/>
  <c r="S118" i="23"/>
  <c r="U118" i="23" s="1"/>
  <c r="U114" i="23"/>
  <c r="S114" i="23"/>
  <c r="S110" i="23"/>
  <c r="U110" i="23" s="1"/>
  <c r="U102" i="23"/>
  <c r="S102" i="23"/>
  <c r="S98" i="23"/>
  <c r="U98" i="23" s="1"/>
  <c r="U101" i="26"/>
  <c r="X98" i="25"/>
  <c r="W98" i="25"/>
  <c r="J127" i="25"/>
  <c r="U45" i="25"/>
  <c r="U37" i="25"/>
  <c r="W97" i="24"/>
  <c r="X97" i="24"/>
  <c r="U119" i="23"/>
  <c r="S119" i="23"/>
  <c r="S111" i="23"/>
  <c r="U111" i="23" s="1"/>
  <c r="U105" i="23"/>
  <c r="S105" i="23"/>
  <c r="S97" i="23"/>
  <c r="S125" i="23" s="1"/>
  <c r="S132" i="23" s="1"/>
  <c r="X98" i="27"/>
  <c r="W98" i="27"/>
  <c r="X97" i="27"/>
  <c r="W97" i="27"/>
  <c r="Y97" i="27" s="1"/>
  <c r="U32" i="25"/>
  <c r="Y26" i="25"/>
  <c r="S123" i="23"/>
  <c r="U123" i="23" s="1"/>
  <c r="U115" i="23"/>
  <c r="S115" i="23"/>
  <c r="Y62" i="23"/>
  <c r="O127" i="25"/>
  <c r="U47" i="25"/>
  <c r="U39" i="25"/>
  <c r="U31" i="25"/>
  <c r="S121" i="23"/>
  <c r="U121" i="23" s="1"/>
  <c r="U113" i="23"/>
  <c r="S113" i="23"/>
  <c r="S99" i="23"/>
  <c r="U99" i="23" s="1"/>
  <c r="J127" i="26"/>
  <c r="O127" i="23"/>
  <c r="U48" i="25"/>
  <c r="W98" i="24"/>
  <c r="X98" i="24"/>
  <c r="S124" i="23"/>
  <c r="U124" i="23" s="1"/>
  <c r="U120" i="23"/>
  <c r="S120" i="23"/>
  <c r="S116" i="23"/>
  <c r="U116" i="23" s="1"/>
  <c r="U112" i="23"/>
  <c r="S112" i="23"/>
  <c r="S108" i="23"/>
  <c r="U108" i="23" s="1"/>
  <c r="U104" i="23"/>
  <c r="S104" i="23"/>
  <c r="S100" i="23"/>
  <c r="U100" i="23" s="1"/>
  <c r="Q26" i="22"/>
  <c r="S26" i="22" s="1"/>
  <c r="R26" i="22"/>
  <c r="R218" i="22"/>
  <c r="R165" i="22"/>
  <c r="R260" i="22"/>
  <c r="Q260" i="22"/>
  <c r="S260" i="22" s="1"/>
  <c r="Q165" i="22"/>
  <c r="S165" i="22" s="1"/>
  <c r="Q218" i="22"/>
  <c r="S218" i="22" s="1"/>
  <c r="Q124" i="22"/>
  <c r="S124" i="22" s="1"/>
  <c r="R124" i="22"/>
  <c r="R70" i="22"/>
  <c r="Q70" i="22"/>
  <c r="S70" i="22" s="1"/>
  <c r="S89" i="27"/>
  <c r="S131" i="27" s="1"/>
  <c r="S53" i="27"/>
  <c r="S130" i="27" s="1"/>
  <c r="S89" i="26"/>
  <c r="S131" i="26" s="1"/>
  <c r="S53" i="26"/>
  <c r="S130" i="26" s="1"/>
  <c r="S89" i="25"/>
  <c r="S131" i="25" s="1"/>
  <c r="S53" i="25"/>
  <c r="S130" i="25" s="1"/>
  <c r="U52" i="24"/>
  <c r="U50" i="24"/>
  <c r="U48" i="24"/>
  <c r="U46" i="24"/>
  <c r="U44" i="24"/>
  <c r="U42" i="24"/>
  <c r="U40" i="24"/>
  <c r="U38" i="24"/>
  <c r="U36" i="24"/>
  <c r="U32" i="24"/>
  <c r="U30" i="24"/>
  <c r="U28" i="24"/>
  <c r="U26" i="24"/>
  <c r="S53" i="24"/>
  <c r="S130" i="24" s="1"/>
  <c r="S89" i="24"/>
  <c r="S131" i="24" s="1"/>
  <c r="U51" i="24"/>
  <c r="U49" i="24"/>
  <c r="U47" i="24"/>
  <c r="U45" i="24"/>
  <c r="U43" i="24"/>
  <c r="U41" i="24"/>
  <c r="U39" i="24"/>
  <c r="U37" i="24"/>
  <c r="U35" i="24"/>
  <c r="U33" i="24"/>
  <c r="U31" i="24"/>
  <c r="U25" i="24"/>
  <c r="U48" i="23"/>
  <c r="U46" i="23"/>
  <c r="U44" i="23"/>
  <c r="U42" i="23"/>
  <c r="U40" i="23"/>
  <c r="U38" i="23"/>
  <c r="U36" i="23"/>
  <c r="U32" i="23"/>
  <c r="U30" i="23"/>
  <c r="U28" i="23"/>
  <c r="Y28" i="23"/>
  <c r="U26" i="23"/>
  <c r="Y26" i="23"/>
  <c r="S89" i="23"/>
  <c r="S131" i="23" s="1"/>
  <c r="U52" i="23"/>
  <c r="U51" i="23"/>
  <c r="U50" i="23"/>
  <c r="S53" i="23"/>
  <c r="S130" i="23" s="1"/>
  <c r="Y98" i="24" l="1"/>
  <c r="Y98" i="23"/>
  <c r="Y98" i="25"/>
  <c r="U97" i="23"/>
  <c r="Y97" i="24"/>
  <c r="Y97" i="25"/>
  <c r="Y97" i="23"/>
  <c r="Y98" i="27"/>
  <c r="Y97" i="26"/>
  <c r="Y98" i="26"/>
  <c r="R27" i="22"/>
  <c r="Q27" i="22"/>
  <c r="S27" i="22" s="1"/>
  <c r="R219" i="22"/>
  <c r="R261" i="22"/>
  <c r="R166" i="22"/>
  <c r="Q219" i="22"/>
  <c r="S219" i="22" s="1"/>
  <c r="Q166" i="22"/>
  <c r="S166" i="22" s="1"/>
  <c r="Q261" i="22"/>
  <c r="S261" i="22" s="1"/>
  <c r="Q125" i="22"/>
  <c r="S125" i="22" s="1"/>
  <c r="R125" i="22"/>
  <c r="R71" i="22"/>
  <c r="Q71" i="22"/>
  <c r="S71" i="22" s="1"/>
  <c r="S134" i="26"/>
  <c r="S134" i="27"/>
  <c r="S134" i="25"/>
  <c r="S134" i="24"/>
  <c r="S134" i="23"/>
  <c r="Q28" i="22" l="1"/>
  <c r="S28" i="22" s="1"/>
  <c r="R28" i="22"/>
  <c r="R220" i="22"/>
  <c r="R167" i="22"/>
  <c r="R262" i="22"/>
  <c r="Q262" i="22"/>
  <c r="S262" i="22" s="1"/>
  <c r="Q167" i="22"/>
  <c r="S167" i="22" s="1"/>
  <c r="Q220" i="22"/>
  <c r="S220" i="22" s="1"/>
  <c r="R126" i="22"/>
  <c r="Q126" i="22"/>
  <c r="S126" i="22" s="1"/>
  <c r="Q72" i="22"/>
  <c r="S72" i="22" s="1"/>
  <c r="R72" i="22"/>
  <c r="D56" i="4"/>
  <c r="R29" i="22" l="1"/>
  <c r="Q29" i="22"/>
  <c r="S29" i="22" s="1"/>
  <c r="R263" i="22"/>
  <c r="R221" i="22"/>
  <c r="R168" i="22"/>
  <c r="Q221" i="22"/>
  <c r="S221" i="22" s="1"/>
  <c r="Q263" i="22"/>
  <c r="S263" i="22" s="1"/>
  <c r="Q168" i="22"/>
  <c r="S168" i="22" s="1"/>
  <c r="R127" i="22"/>
  <c r="Q127" i="22"/>
  <c r="S127" i="22" s="1"/>
  <c r="Q73" i="22"/>
  <c r="S73" i="22" s="1"/>
  <c r="R73" i="22"/>
  <c r="D32" i="4"/>
  <c r="D31" i="4"/>
  <c r="C32" i="4"/>
  <c r="C31" i="4"/>
  <c r="C30" i="4"/>
  <c r="C29" i="4"/>
  <c r="Q30" i="22" l="1"/>
  <c r="S30" i="22" s="1"/>
  <c r="R30" i="22"/>
  <c r="R169" i="22"/>
  <c r="R222" i="22"/>
  <c r="R264" i="22"/>
  <c r="Q169" i="22"/>
  <c r="S169" i="22" s="1"/>
  <c r="Q222" i="22"/>
  <c r="S222" i="22" s="1"/>
  <c r="Q264" i="22"/>
  <c r="S264" i="22" s="1"/>
  <c r="R128" i="22"/>
  <c r="Q128" i="22"/>
  <c r="S128" i="22" s="1"/>
  <c r="R74" i="22"/>
  <c r="Q74" i="22"/>
  <c r="S74" i="22" s="1"/>
  <c r="D51" i="4"/>
  <c r="E51" i="4"/>
  <c r="D52" i="4"/>
  <c r="E52" i="4"/>
  <c r="D53" i="4"/>
  <c r="E53" i="4"/>
  <c r="D54" i="4"/>
  <c r="E54" i="4"/>
  <c r="D55" i="4"/>
  <c r="E55" i="4"/>
  <c r="C52" i="4"/>
  <c r="C53" i="4"/>
  <c r="C54" i="4"/>
  <c r="C55" i="4"/>
  <c r="W73" i="22"/>
  <c r="C51" i="4"/>
  <c r="W263" i="22" l="1"/>
  <c r="W168" i="22"/>
  <c r="X27" i="24"/>
  <c r="X24" i="25"/>
  <c r="X59" i="27"/>
  <c r="X27" i="26"/>
  <c r="X60" i="27"/>
  <c r="X24" i="27"/>
  <c r="X24" i="24"/>
  <c r="X70" i="27"/>
  <c r="X23" i="24"/>
  <c r="X27" i="23"/>
  <c r="X34" i="25"/>
  <c r="X23" i="27"/>
  <c r="X34" i="24"/>
  <c r="X29" i="26"/>
  <c r="X24" i="23"/>
  <c r="X23" i="25"/>
  <c r="X70" i="26"/>
  <c r="X29" i="24"/>
  <c r="X23" i="23"/>
  <c r="X59" i="26"/>
  <c r="X29" i="27"/>
  <c r="X24" i="26"/>
  <c r="X34" i="23"/>
  <c r="X27" i="25"/>
  <c r="X60" i="26"/>
  <c r="X34" i="27"/>
  <c r="X27" i="27"/>
  <c r="X29" i="23"/>
  <c r="X23" i="26"/>
  <c r="X34" i="26"/>
  <c r="X29" i="25"/>
  <c r="X106" i="27"/>
  <c r="X95" i="27"/>
  <c r="X96" i="26"/>
  <c r="X106" i="26"/>
  <c r="X96" i="27"/>
  <c r="X95" i="26"/>
  <c r="X128" i="22"/>
  <c r="W128" i="22"/>
  <c r="X19" i="22"/>
  <c r="X62" i="22"/>
  <c r="X117" i="22"/>
  <c r="X116" i="22"/>
  <c r="X63" i="22"/>
  <c r="X118" i="22"/>
  <c r="X159" i="22"/>
  <c r="X20" i="22"/>
  <c r="X64" i="22"/>
  <c r="X160" i="22"/>
  <c r="X21" i="22"/>
  <c r="X119" i="22"/>
  <c r="X213" i="22"/>
  <c r="X65" i="22"/>
  <c r="X66" i="22"/>
  <c r="X120" i="22"/>
  <c r="X161" i="22"/>
  <c r="X214" i="22"/>
  <c r="X22" i="22"/>
  <c r="X256" i="22"/>
  <c r="X23" i="22"/>
  <c r="X121" i="22"/>
  <c r="X257" i="22"/>
  <c r="X215" i="22"/>
  <c r="X162" i="22"/>
  <c r="X67" i="22"/>
  <c r="X258" i="22"/>
  <c r="X24" i="22"/>
  <c r="X122" i="22"/>
  <c r="X68" i="22"/>
  <c r="X216" i="22"/>
  <c r="X163" i="22"/>
  <c r="X69" i="22"/>
  <c r="X106" i="25"/>
  <c r="X25" i="22"/>
  <c r="X95" i="24"/>
  <c r="X259" i="22"/>
  <c r="X95" i="25"/>
  <c r="X95" i="23"/>
  <c r="X123" i="22"/>
  <c r="X106" i="23"/>
  <c r="X217" i="22"/>
  <c r="X96" i="23"/>
  <c r="X106" i="24"/>
  <c r="X164" i="22"/>
  <c r="X96" i="24"/>
  <c r="X96" i="25"/>
  <c r="X218" i="22"/>
  <c r="X124" i="22"/>
  <c r="X260" i="22"/>
  <c r="X70" i="22"/>
  <c r="X165" i="22"/>
  <c r="X26" i="22"/>
  <c r="X125" i="22"/>
  <c r="X27" i="22"/>
  <c r="X166" i="22"/>
  <c r="X261" i="22"/>
  <c r="X219" i="22"/>
  <c r="X71" i="22"/>
  <c r="X262" i="22"/>
  <c r="X220" i="22"/>
  <c r="X28" i="22"/>
  <c r="X126" i="22"/>
  <c r="X167" i="22"/>
  <c r="X72" i="22"/>
  <c r="X168" i="22"/>
  <c r="Y168" i="22" s="1"/>
  <c r="X59" i="23"/>
  <c r="X59" i="24"/>
  <c r="X60" i="24"/>
  <c r="X60" i="25"/>
  <c r="X70" i="24"/>
  <c r="X70" i="25"/>
  <c r="X60" i="23"/>
  <c r="X59" i="25"/>
  <c r="X70" i="23"/>
  <c r="X74" i="22"/>
  <c r="W74" i="22"/>
  <c r="W29" i="22"/>
  <c r="W221" i="22"/>
  <c r="X169" i="22"/>
  <c r="W169" i="22"/>
  <c r="X263" i="22"/>
  <c r="W116" i="22"/>
  <c r="Y116" i="22" s="1"/>
  <c r="W117" i="22"/>
  <c r="W63" i="22"/>
  <c r="Y63" i="22" s="1"/>
  <c r="W62" i="22"/>
  <c r="Y62" i="22" s="1"/>
  <c r="W118" i="22"/>
  <c r="Y118" i="22" s="1"/>
  <c r="W64" i="22"/>
  <c r="W159" i="22"/>
  <c r="W65" i="22"/>
  <c r="Y65" i="22" s="1"/>
  <c r="W160" i="22"/>
  <c r="Y160" i="22" s="1"/>
  <c r="W213" i="22"/>
  <c r="W119" i="22"/>
  <c r="Y119" i="22" s="1"/>
  <c r="W256" i="22"/>
  <c r="Y256" i="22" s="1"/>
  <c r="W66" i="22"/>
  <c r="Y66" i="22" s="1"/>
  <c r="W120" i="22"/>
  <c r="Y120" i="22" s="1"/>
  <c r="W161" i="22"/>
  <c r="Y161" i="22" s="1"/>
  <c r="W214" i="22"/>
  <c r="Y214" i="22" s="1"/>
  <c r="W67" i="22"/>
  <c r="Y67" i="22" s="1"/>
  <c r="W121" i="22"/>
  <c r="W257" i="22"/>
  <c r="W215" i="22"/>
  <c r="Y215" i="22" s="1"/>
  <c r="W162" i="22"/>
  <c r="W68" i="22"/>
  <c r="W22" i="22"/>
  <c r="W23" i="22"/>
  <c r="W163" i="22"/>
  <c r="Y163" i="22" s="1"/>
  <c r="W258" i="22"/>
  <c r="W19" i="22"/>
  <c r="Y19" i="22" s="1"/>
  <c r="W122" i="22"/>
  <c r="W20" i="22"/>
  <c r="Y20" i="22" s="1"/>
  <c r="W24" i="22"/>
  <c r="Y24" i="22" s="1"/>
  <c r="W21" i="22"/>
  <c r="W216" i="22"/>
  <c r="W164" i="22"/>
  <c r="W123" i="22"/>
  <c r="Y123" i="22" s="1"/>
  <c r="W25" i="22"/>
  <c r="W69" i="22"/>
  <c r="W217" i="22"/>
  <c r="Y217" i="22" s="1"/>
  <c r="W259" i="22"/>
  <c r="W70" i="22"/>
  <c r="W26" i="22"/>
  <c r="W218" i="22"/>
  <c r="Y218" i="22" s="1"/>
  <c r="W124" i="22"/>
  <c r="W260" i="22"/>
  <c r="W165" i="22"/>
  <c r="Y165" i="22" s="1"/>
  <c r="W71" i="22"/>
  <c r="Y71" i="22" s="1"/>
  <c r="W261" i="22"/>
  <c r="W166" i="22"/>
  <c r="Y166" i="22" s="1"/>
  <c r="W125" i="22"/>
  <c r="Y125" i="22" s="1"/>
  <c r="W27" i="22"/>
  <c r="Y27" i="22" s="1"/>
  <c r="W219" i="22"/>
  <c r="W167" i="22"/>
  <c r="Y167" i="22" s="1"/>
  <c r="W72" i="22"/>
  <c r="W262" i="22"/>
  <c r="Y262" i="22" s="1"/>
  <c r="W220" i="22"/>
  <c r="W28" i="22"/>
  <c r="W126" i="22"/>
  <c r="X264" i="22"/>
  <c r="W264" i="22"/>
  <c r="X29" i="22"/>
  <c r="X221" i="22"/>
  <c r="X73" i="22"/>
  <c r="Y73" i="22" s="1"/>
  <c r="W127" i="22"/>
  <c r="X222" i="22"/>
  <c r="W222" i="22"/>
  <c r="X127" i="22"/>
  <c r="Y127" i="22" s="1"/>
  <c r="X30" i="22"/>
  <c r="W30" i="22"/>
  <c r="Y263" i="22"/>
  <c r="R31" i="22"/>
  <c r="Q31" i="22"/>
  <c r="S31" i="22" s="1"/>
  <c r="R265" i="22"/>
  <c r="R223" i="22"/>
  <c r="R170" i="22"/>
  <c r="Q223" i="22"/>
  <c r="S223" i="22" s="1"/>
  <c r="Q265" i="22"/>
  <c r="S265" i="22" s="1"/>
  <c r="Q170" i="22"/>
  <c r="S170" i="22" s="1"/>
  <c r="R129" i="22"/>
  <c r="Q129" i="22"/>
  <c r="S129" i="22" s="1"/>
  <c r="Q75" i="22"/>
  <c r="S75" i="22" s="1"/>
  <c r="R75" i="22"/>
  <c r="W60" i="27"/>
  <c r="W64" i="27"/>
  <c r="Y64" i="27" s="1"/>
  <c r="W66" i="27"/>
  <c r="Y66" i="27" s="1"/>
  <c r="W68" i="27"/>
  <c r="Y68" i="27" s="1"/>
  <c r="W70" i="27"/>
  <c r="W72" i="27"/>
  <c r="Y72" i="27" s="1"/>
  <c r="W74" i="27"/>
  <c r="Y74" i="27" s="1"/>
  <c r="W76" i="27"/>
  <c r="Y76" i="27" s="1"/>
  <c r="W78" i="27"/>
  <c r="Y78" i="27" s="1"/>
  <c r="W80" i="27"/>
  <c r="Y80" i="27" s="1"/>
  <c r="W82" i="27"/>
  <c r="Y82" i="27" s="1"/>
  <c r="W84" i="27"/>
  <c r="Y84" i="27" s="1"/>
  <c r="W86" i="27"/>
  <c r="Y86" i="27" s="1"/>
  <c r="W88" i="27"/>
  <c r="Y88" i="27" s="1"/>
  <c r="W65" i="27"/>
  <c r="Y65" i="27" s="1"/>
  <c r="W69" i="27"/>
  <c r="Y69" i="27" s="1"/>
  <c r="W73" i="27"/>
  <c r="Y73" i="27" s="1"/>
  <c r="W77" i="27"/>
  <c r="Y77" i="27" s="1"/>
  <c r="W81" i="27"/>
  <c r="Y81" i="27" s="1"/>
  <c r="W85" i="27"/>
  <c r="Y85" i="27" s="1"/>
  <c r="W60" i="26"/>
  <c r="W64" i="26"/>
  <c r="Y64" i="26" s="1"/>
  <c r="W63" i="27"/>
  <c r="Y63" i="27" s="1"/>
  <c r="W67" i="27"/>
  <c r="Y67" i="27" s="1"/>
  <c r="W71" i="27"/>
  <c r="Y71" i="27" s="1"/>
  <c r="W75" i="27"/>
  <c r="Y75" i="27" s="1"/>
  <c r="W79" i="27"/>
  <c r="Y79" i="27" s="1"/>
  <c r="W83" i="27"/>
  <c r="Y83" i="27" s="1"/>
  <c r="W87" i="27"/>
  <c r="Y87" i="27" s="1"/>
  <c r="W63" i="26"/>
  <c r="Y63" i="26" s="1"/>
  <c r="W65" i="26"/>
  <c r="Y65" i="26" s="1"/>
  <c r="W67" i="26"/>
  <c r="Y67" i="26" s="1"/>
  <c r="W69" i="26"/>
  <c r="Y69" i="26" s="1"/>
  <c r="W71" i="26"/>
  <c r="Y71" i="26" s="1"/>
  <c r="W73" i="26"/>
  <c r="Y73" i="26" s="1"/>
  <c r="W75" i="26"/>
  <c r="Y75" i="26" s="1"/>
  <c r="W77" i="26"/>
  <c r="Y77" i="26" s="1"/>
  <c r="W79" i="26"/>
  <c r="Y79" i="26" s="1"/>
  <c r="W81" i="26"/>
  <c r="Y81" i="26" s="1"/>
  <c r="W83" i="26"/>
  <c r="Y83" i="26" s="1"/>
  <c r="W85" i="26"/>
  <c r="Y85" i="26" s="1"/>
  <c r="W87" i="26"/>
  <c r="Y87" i="26" s="1"/>
  <c r="W60" i="25"/>
  <c r="W64" i="25"/>
  <c r="Y64" i="25" s="1"/>
  <c r="W66" i="25"/>
  <c r="Y66" i="25" s="1"/>
  <c r="W68" i="25"/>
  <c r="Y68" i="25" s="1"/>
  <c r="W70" i="25"/>
  <c r="W72" i="25"/>
  <c r="Y72" i="25" s="1"/>
  <c r="W74" i="25"/>
  <c r="Y74" i="25" s="1"/>
  <c r="W76" i="25"/>
  <c r="Y76" i="25" s="1"/>
  <c r="W78" i="25"/>
  <c r="Y78" i="25" s="1"/>
  <c r="W80" i="25"/>
  <c r="Y80" i="25" s="1"/>
  <c r="W82" i="25"/>
  <c r="Y82" i="25" s="1"/>
  <c r="W84" i="25"/>
  <c r="Y84" i="25" s="1"/>
  <c r="W86" i="25"/>
  <c r="Y86" i="25" s="1"/>
  <c r="W88" i="25"/>
  <c r="Y88" i="25" s="1"/>
  <c r="W66" i="26"/>
  <c r="Y66" i="26" s="1"/>
  <c r="W68" i="26"/>
  <c r="Y68" i="26" s="1"/>
  <c r="W70" i="26"/>
  <c r="W72" i="26"/>
  <c r="Y72" i="26" s="1"/>
  <c r="W74" i="26"/>
  <c r="Y74" i="26" s="1"/>
  <c r="W76" i="26"/>
  <c r="Y76" i="26" s="1"/>
  <c r="W78" i="26"/>
  <c r="Y78" i="26" s="1"/>
  <c r="W80" i="26"/>
  <c r="Y80" i="26" s="1"/>
  <c r="W82" i="26"/>
  <c r="Y82" i="26" s="1"/>
  <c r="W84" i="26"/>
  <c r="Y84" i="26" s="1"/>
  <c r="W86" i="26"/>
  <c r="Y86" i="26" s="1"/>
  <c r="W88" i="26"/>
  <c r="Y88" i="26" s="1"/>
  <c r="W63" i="25"/>
  <c r="Y63" i="25" s="1"/>
  <c r="W65" i="25"/>
  <c r="Y65" i="25" s="1"/>
  <c r="W67" i="25"/>
  <c r="Y67" i="25" s="1"/>
  <c r="W69" i="25"/>
  <c r="Y69" i="25" s="1"/>
  <c r="W71" i="25"/>
  <c r="Y71" i="25" s="1"/>
  <c r="W73" i="25"/>
  <c r="Y73" i="25" s="1"/>
  <c r="W75" i="25"/>
  <c r="Y75" i="25" s="1"/>
  <c r="W77" i="25"/>
  <c r="Y77" i="25" s="1"/>
  <c r="W79" i="25"/>
  <c r="Y79" i="25" s="1"/>
  <c r="W81" i="25"/>
  <c r="Y81" i="25" s="1"/>
  <c r="W83" i="25"/>
  <c r="Y83" i="25" s="1"/>
  <c r="W85" i="25"/>
  <c r="Y85" i="25" s="1"/>
  <c r="W87" i="25"/>
  <c r="Y87" i="25" s="1"/>
  <c r="W59" i="27"/>
  <c r="W59" i="25"/>
  <c r="W82" i="24"/>
  <c r="Y82" i="24" s="1"/>
  <c r="W59" i="24"/>
  <c r="W63" i="24"/>
  <c r="Y63" i="24" s="1"/>
  <c r="W65" i="24"/>
  <c r="Y65" i="24" s="1"/>
  <c r="W67" i="24"/>
  <c r="Y67" i="24" s="1"/>
  <c r="W69" i="24"/>
  <c r="Y69" i="24" s="1"/>
  <c r="W71" i="24"/>
  <c r="Y71" i="24" s="1"/>
  <c r="W73" i="24"/>
  <c r="Y73" i="24" s="1"/>
  <c r="W75" i="24"/>
  <c r="Y75" i="24" s="1"/>
  <c r="W77" i="24"/>
  <c r="Y77" i="24" s="1"/>
  <c r="W79" i="24"/>
  <c r="Y79" i="24" s="1"/>
  <c r="W85" i="24"/>
  <c r="Y85" i="24" s="1"/>
  <c r="W87" i="24"/>
  <c r="Y87" i="24" s="1"/>
  <c r="W60" i="23"/>
  <c r="W64" i="23"/>
  <c r="Y64" i="23" s="1"/>
  <c r="W66" i="23"/>
  <c r="Y66" i="23" s="1"/>
  <c r="W68" i="23"/>
  <c r="Y68" i="23" s="1"/>
  <c r="W70" i="23"/>
  <c r="W72" i="23"/>
  <c r="Y72" i="23" s="1"/>
  <c r="W74" i="23"/>
  <c r="Y74" i="23" s="1"/>
  <c r="W76" i="23"/>
  <c r="Y76" i="23" s="1"/>
  <c r="W78" i="23"/>
  <c r="Y78" i="23" s="1"/>
  <c r="W80" i="23"/>
  <c r="Y80" i="23" s="1"/>
  <c r="W82" i="23"/>
  <c r="Y82" i="23" s="1"/>
  <c r="W84" i="23"/>
  <c r="Y84" i="23" s="1"/>
  <c r="W86" i="23"/>
  <c r="Y86" i="23" s="1"/>
  <c r="W88" i="23"/>
  <c r="Y88" i="23" s="1"/>
  <c r="W59" i="26"/>
  <c r="W60" i="24"/>
  <c r="W66" i="24"/>
  <c r="Y66" i="24" s="1"/>
  <c r="W70" i="24"/>
  <c r="W74" i="24"/>
  <c r="Y74" i="24" s="1"/>
  <c r="W78" i="24"/>
  <c r="Y78" i="24" s="1"/>
  <c r="W84" i="24"/>
  <c r="Y84" i="24" s="1"/>
  <c r="W88" i="24"/>
  <c r="Y88" i="24" s="1"/>
  <c r="W59" i="23"/>
  <c r="W65" i="23"/>
  <c r="Y65" i="23" s="1"/>
  <c r="W69" i="23"/>
  <c r="Y69" i="23" s="1"/>
  <c r="W73" i="23"/>
  <c r="Y73" i="23" s="1"/>
  <c r="W77" i="23"/>
  <c r="Y77" i="23" s="1"/>
  <c r="W81" i="23"/>
  <c r="Y81" i="23" s="1"/>
  <c r="W85" i="23"/>
  <c r="Y85" i="23" s="1"/>
  <c r="W80" i="24"/>
  <c r="Y80" i="24" s="1"/>
  <c r="W64" i="24"/>
  <c r="Y64" i="24" s="1"/>
  <c r="W68" i="24"/>
  <c r="Y68" i="24" s="1"/>
  <c r="W72" i="24"/>
  <c r="Y72" i="24" s="1"/>
  <c r="W76" i="24"/>
  <c r="Y76" i="24" s="1"/>
  <c r="W81" i="24"/>
  <c r="Y81" i="24" s="1"/>
  <c r="W83" i="24"/>
  <c r="Y83" i="24" s="1"/>
  <c r="W86" i="24"/>
  <c r="Y86" i="24" s="1"/>
  <c r="W63" i="23"/>
  <c r="Y63" i="23" s="1"/>
  <c r="W67" i="23"/>
  <c r="Y67" i="23" s="1"/>
  <c r="W71" i="23"/>
  <c r="Y71" i="23" s="1"/>
  <c r="W75" i="23"/>
  <c r="Y75" i="23" s="1"/>
  <c r="W79" i="23"/>
  <c r="Y79" i="23" s="1"/>
  <c r="W83" i="23"/>
  <c r="Y83" i="23" s="1"/>
  <c r="W87" i="23"/>
  <c r="Y87" i="23" s="1"/>
  <c r="W99" i="27"/>
  <c r="Y99" i="27" s="1"/>
  <c r="W101" i="27"/>
  <c r="Y101" i="27" s="1"/>
  <c r="W103" i="27"/>
  <c r="Y103" i="27" s="1"/>
  <c r="W105" i="27"/>
  <c r="Y105" i="27" s="1"/>
  <c r="W107" i="27"/>
  <c r="Y107" i="27" s="1"/>
  <c r="W109" i="27"/>
  <c r="Y109" i="27" s="1"/>
  <c r="W111" i="27"/>
  <c r="Y111" i="27" s="1"/>
  <c r="W113" i="27"/>
  <c r="Y113" i="27" s="1"/>
  <c r="W115" i="27"/>
  <c r="Y115" i="27" s="1"/>
  <c r="W117" i="27"/>
  <c r="Y117" i="27" s="1"/>
  <c r="W119" i="27"/>
  <c r="Y119" i="27" s="1"/>
  <c r="W121" i="27"/>
  <c r="Y121" i="27" s="1"/>
  <c r="W123" i="27"/>
  <c r="Y123" i="27" s="1"/>
  <c r="W96" i="27"/>
  <c r="W102" i="27"/>
  <c r="Y102" i="27" s="1"/>
  <c r="W110" i="27"/>
  <c r="Y110" i="27" s="1"/>
  <c r="W114" i="27"/>
  <c r="Y114" i="27" s="1"/>
  <c r="W118" i="27"/>
  <c r="Y118" i="27" s="1"/>
  <c r="W122" i="27"/>
  <c r="Y122" i="27" s="1"/>
  <c r="W99" i="26"/>
  <c r="Y99" i="26" s="1"/>
  <c r="W101" i="26"/>
  <c r="Y101" i="26" s="1"/>
  <c r="W103" i="26"/>
  <c r="Y103" i="26" s="1"/>
  <c r="W105" i="26"/>
  <c r="Y105" i="26" s="1"/>
  <c r="W107" i="26"/>
  <c r="Y107" i="26" s="1"/>
  <c r="W109" i="26"/>
  <c r="Y109" i="26" s="1"/>
  <c r="W111" i="26"/>
  <c r="Y111" i="26" s="1"/>
  <c r="W113" i="26"/>
  <c r="Y113" i="26" s="1"/>
  <c r="W115" i="26"/>
  <c r="Y115" i="26" s="1"/>
  <c r="W117" i="26"/>
  <c r="Y117" i="26" s="1"/>
  <c r="W119" i="26"/>
  <c r="Y119" i="26" s="1"/>
  <c r="W121" i="26"/>
  <c r="Y121" i="26" s="1"/>
  <c r="W123" i="26"/>
  <c r="Y123" i="26" s="1"/>
  <c r="W100" i="27"/>
  <c r="Y100" i="27" s="1"/>
  <c r="W104" i="27"/>
  <c r="Y104" i="27" s="1"/>
  <c r="W106" i="27"/>
  <c r="W108" i="27"/>
  <c r="Y108" i="27" s="1"/>
  <c r="W112" i="27"/>
  <c r="Y112" i="27" s="1"/>
  <c r="W116" i="27"/>
  <c r="Y116" i="27" s="1"/>
  <c r="W120" i="27"/>
  <c r="Y120" i="27" s="1"/>
  <c r="W124" i="27"/>
  <c r="Y124" i="27" s="1"/>
  <c r="W96" i="26"/>
  <c r="W100" i="26"/>
  <c r="Y100" i="26" s="1"/>
  <c r="W102" i="26"/>
  <c r="Y102" i="26" s="1"/>
  <c r="W104" i="26"/>
  <c r="Y104" i="26" s="1"/>
  <c r="W106" i="26"/>
  <c r="W108" i="26"/>
  <c r="Y108" i="26" s="1"/>
  <c r="W110" i="26"/>
  <c r="Y110" i="26" s="1"/>
  <c r="W112" i="26"/>
  <c r="Y112" i="26" s="1"/>
  <c r="W114" i="26"/>
  <c r="Y114" i="26" s="1"/>
  <c r="W116" i="26"/>
  <c r="Y116" i="26" s="1"/>
  <c r="W118" i="26"/>
  <c r="Y118" i="26" s="1"/>
  <c r="W120" i="26"/>
  <c r="Y120" i="26" s="1"/>
  <c r="W122" i="26"/>
  <c r="Y122" i="26" s="1"/>
  <c r="W124" i="26"/>
  <c r="Y124" i="26" s="1"/>
  <c r="W99" i="25"/>
  <c r="Y99" i="25" s="1"/>
  <c r="W101" i="25"/>
  <c r="Y101" i="25" s="1"/>
  <c r="W103" i="25"/>
  <c r="Y103" i="25" s="1"/>
  <c r="W105" i="25"/>
  <c r="Y105" i="25" s="1"/>
  <c r="W107" i="25"/>
  <c r="Y107" i="25" s="1"/>
  <c r="W109" i="25"/>
  <c r="Y109" i="25" s="1"/>
  <c r="W111" i="25"/>
  <c r="Y111" i="25" s="1"/>
  <c r="W113" i="25"/>
  <c r="Y113" i="25" s="1"/>
  <c r="W115" i="25"/>
  <c r="Y115" i="25" s="1"/>
  <c r="W117" i="25"/>
  <c r="Y117" i="25" s="1"/>
  <c r="W119" i="25"/>
  <c r="Y119" i="25" s="1"/>
  <c r="W121" i="25"/>
  <c r="Y121" i="25" s="1"/>
  <c r="W123" i="25"/>
  <c r="Y123" i="25" s="1"/>
  <c r="W96" i="25"/>
  <c r="W100" i="25"/>
  <c r="Y100" i="25" s="1"/>
  <c r="W102" i="25"/>
  <c r="Y102" i="25" s="1"/>
  <c r="W104" i="25"/>
  <c r="Y104" i="25" s="1"/>
  <c r="W106" i="25"/>
  <c r="W108" i="25"/>
  <c r="Y108" i="25" s="1"/>
  <c r="W110" i="25"/>
  <c r="Y110" i="25" s="1"/>
  <c r="W112" i="25"/>
  <c r="Y112" i="25" s="1"/>
  <c r="W114" i="25"/>
  <c r="Y114" i="25" s="1"/>
  <c r="W116" i="25"/>
  <c r="Y116" i="25" s="1"/>
  <c r="W118" i="25"/>
  <c r="Y118" i="25" s="1"/>
  <c r="W120" i="25"/>
  <c r="Y120" i="25" s="1"/>
  <c r="W122" i="25"/>
  <c r="Y122" i="25" s="1"/>
  <c r="W124" i="25"/>
  <c r="Y124" i="25" s="1"/>
  <c r="W95" i="24"/>
  <c r="W99" i="24"/>
  <c r="Y99" i="24" s="1"/>
  <c r="W101" i="24"/>
  <c r="Y101" i="24" s="1"/>
  <c r="W103" i="24"/>
  <c r="Y103" i="24" s="1"/>
  <c r="W105" i="24"/>
  <c r="Y105" i="24" s="1"/>
  <c r="W107" i="24"/>
  <c r="Y107" i="24" s="1"/>
  <c r="W109" i="24"/>
  <c r="Y109" i="24" s="1"/>
  <c r="W111" i="24"/>
  <c r="Y111" i="24" s="1"/>
  <c r="W113" i="24"/>
  <c r="Y113" i="24" s="1"/>
  <c r="W115" i="24"/>
  <c r="Y115" i="24" s="1"/>
  <c r="W117" i="24"/>
  <c r="Y117" i="24" s="1"/>
  <c r="W120" i="24"/>
  <c r="Y120" i="24" s="1"/>
  <c r="W122" i="24"/>
  <c r="Y122" i="24" s="1"/>
  <c r="W124" i="24"/>
  <c r="Y124" i="24" s="1"/>
  <c r="W95" i="26"/>
  <c r="W96" i="23"/>
  <c r="W100" i="23"/>
  <c r="Y100" i="23" s="1"/>
  <c r="W102" i="23"/>
  <c r="Y102" i="23" s="1"/>
  <c r="W104" i="23"/>
  <c r="Y104" i="23" s="1"/>
  <c r="W106" i="23"/>
  <c r="W108" i="23"/>
  <c r="Y108" i="23" s="1"/>
  <c r="W110" i="23"/>
  <c r="Y110" i="23" s="1"/>
  <c r="W112" i="23"/>
  <c r="Y112" i="23" s="1"/>
  <c r="W114" i="23"/>
  <c r="Y114" i="23" s="1"/>
  <c r="W116" i="23"/>
  <c r="Y116" i="23" s="1"/>
  <c r="W118" i="23"/>
  <c r="Y118" i="23" s="1"/>
  <c r="W120" i="23"/>
  <c r="Y120" i="23" s="1"/>
  <c r="W122" i="23"/>
  <c r="Y122" i="23" s="1"/>
  <c r="W124" i="23"/>
  <c r="Y124" i="23" s="1"/>
  <c r="W96" i="24"/>
  <c r="W100" i="24"/>
  <c r="Y100" i="24" s="1"/>
  <c r="W102" i="24"/>
  <c r="Y102" i="24" s="1"/>
  <c r="W104" i="24"/>
  <c r="Y104" i="24" s="1"/>
  <c r="W106" i="24"/>
  <c r="W108" i="24"/>
  <c r="Y108" i="24" s="1"/>
  <c r="W110" i="24"/>
  <c r="Y110" i="24" s="1"/>
  <c r="W112" i="24"/>
  <c r="Y112" i="24" s="1"/>
  <c r="W114" i="24"/>
  <c r="Y114" i="24" s="1"/>
  <c r="W116" i="24"/>
  <c r="Y116" i="24" s="1"/>
  <c r="W118" i="24"/>
  <c r="Y118" i="24" s="1"/>
  <c r="W121" i="24"/>
  <c r="Y121" i="24" s="1"/>
  <c r="W123" i="24"/>
  <c r="Y123" i="24" s="1"/>
  <c r="W95" i="23"/>
  <c r="W99" i="23"/>
  <c r="Y99" i="23" s="1"/>
  <c r="W101" i="23"/>
  <c r="Y101" i="23" s="1"/>
  <c r="W103" i="23"/>
  <c r="Y103" i="23" s="1"/>
  <c r="W105" i="23"/>
  <c r="Y105" i="23" s="1"/>
  <c r="W107" i="23"/>
  <c r="Y107" i="23" s="1"/>
  <c r="W109" i="23"/>
  <c r="Y109" i="23" s="1"/>
  <c r="W111" i="23"/>
  <c r="Y111" i="23" s="1"/>
  <c r="W113" i="23"/>
  <c r="Y113" i="23" s="1"/>
  <c r="W115" i="23"/>
  <c r="Y115" i="23" s="1"/>
  <c r="W117" i="23"/>
  <c r="Y117" i="23" s="1"/>
  <c r="W119" i="23"/>
  <c r="Y119" i="23" s="1"/>
  <c r="W121" i="23"/>
  <c r="Y121" i="23" s="1"/>
  <c r="W123" i="23"/>
  <c r="Y123" i="23" s="1"/>
  <c r="W95" i="25"/>
  <c r="W95" i="27"/>
  <c r="W119" i="24"/>
  <c r="Y119" i="24" s="1"/>
  <c r="W27" i="27"/>
  <c r="Y27" i="27" s="1"/>
  <c r="W29" i="27"/>
  <c r="W31" i="27"/>
  <c r="Y31" i="27" s="1"/>
  <c r="W33" i="27"/>
  <c r="Y33" i="27" s="1"/>
  <c r="W35" i="27"/>
  <c r="Y35" i="27" s="1"/>
  <c r="W37" i="27"/>
  <c r="Y37" i="27" s="1"/>
  <c r="W39" i="27"/>
  <c r="Y39" i="27" s="1"/>
  <c r="W41" i="27"/>
  <c r="Y41" i="27" s="1"/>
  <c r="W43" i="27"/>
  <c r="Y43" i="27" s="1"/>
  <c r="W45" i="27"/>
  <c r="Y45" i="27" s="1"/>
  <c r="W47" i="27"/>
  <c r="Y47" i="27" s="1"/>
  <c r="W24" i="27"/>
  <c r="W32" i="27"/>
  <c r="Y32" i="27" s="1"/>
  <c r="W34" i="27"/>
  <c r="Y34" i="27" s="1"/>
  <c r="W36" i="27"/>
  <c r="Y36" i="27" s="1"/>
  <c r="W40" i="27"/>
  <c r="Y40" i="27" s="1"/>
  <c r="W44" i="27"/>
  <c r="Y44" i="27" s="1"/>
  <c r="W48" i="27"/>
  <c r="Y48" i="27" s="1"/>
  <c r="W50" i="27"/>
  <c r="Y50" i="27" s="1"/>
  <c r="W52" i="27"/>
  <c r="Y52" i="27" s="1"/>
  <c r="W30" i="27"/>
  <c r="Y30" i="27" s="1"/>
  <c r="W38" i="27"/>
  <c r="Y38" i="27" s="1"/>
  <c r="W42" i="27"/>
  <c r="Y42" i="27" s="1"/>
  <c r="W46" i="27"/>
  <c r="Y46" i="27" s="1"/>
  <c r="W49" i="27"/>
  <c r="Y49" i="27" s="1"/>
  <c r="W51" i="27"/>
  <c r="Y51" i="27" s="1"/>
  <c r="W24" i="26"/>
  <c r="W30" i="26"/>
  <c r="Y30" i="26" s="1"/>
  <c r="W32" i="26"/>
  <c r="Y32" i="26" s="1"/>
  <c r="W34" i="26"/>
  <c r="W36" i="26"/>
  <c r="Y36" i="26" s="1"/>
  <c r="W38" i="26"/>
  <c r="Y38" i="26" s="1"/>
  <c r="W40" i="26"/>
  <c r="Y40" i="26" s="1"/>
  <c r="W42" i="26"/>
  <c r="Y42" i="26" s="1"/>
  <c r="W44" i="26"/>
  <c r="Y44" i="26" s="1"/>
  <c r="W46" i="26"/>
  <c r="Y46" i="26" s="1"/>
  <c r="W48" i="26"/>
  <c r="Y48" i="26" s="1"/>
  <c r="W50" i="26"/>
  <c r="Y50" i="26" s="1"/>
  <c r="W52" i="26"/>
  <c r="Y52" i="26" s="1"/>
  <c r="W27" i="25"/>
  <c r="W29" i="25"/>
  <c r="W31" i="25"/>
  <c r="Y31" i="25" s="1"/>
  <c r="W33" i="25"/>
  <c r="Y33" i="25" s="1"/>
  <c r="W35" i="25"/>
  <c r="Y35" i="25" s="1"/>
  <c r="W37" i="25"/>
  <c r="Y37" i="25" s="1"/>
  <c r="W39" i="25"/>
  <c r="Y39" i="25" s="1"/>
  <c r="W41" i="25"/>
  <c r="Y41" i="25" s="1"/>
  <c r="W43" i="25"/>
  <c r="Y43" i="25" s="1"/>
  <c r="W45" i="25"/>
  <c r="Y45" i="25" s="1"/>
  <c r="W47" i="25"/>
  <c r="Y47" i="25" s="1"/>
  <c r="W49" i="25"/>
  <c r="Y49" i="25" s="1"/>
  <c r="W51" i="25"/>
  <c r="Y51" i="25" s="1"/>
  <c r="W27" i="26"/>
  <c r="W29" i="26"/>
  <c r="W31" i="26"/>
  <c r="Y31" i="26" s="1"/>
  <c r="W33" i="26"/>
  <c r="Y33" i="26" s="1"/>
  <c r="W35" i="26"/>
  <c r="Y35" i="26" s="1"/>
  <c r="W37" i="26"/>
  <c r="Y37" i="26" s="1"/>
  <c r="W39" i="26"/>
  <c r="Y39" i="26" s="1"/>
  <c r="W41" i="26"/>
  <c r="Y41" i="26" s="1"/>
  <c r="W43" i="26"/>
  <c r="Y43" i="26" s="1"/>
  <c r="W45" i="26"/>
  <c r="Y45" i="26" s="1"/>
  <c r="W47" i="26"/>
  <c r="Y47" i="26" s="1"/>
  <c r="W49" i="26"/>
  <c r="Y49" i="26" s="1"/>
  <c r="W51" i="26"/>
  <c r="Y51" i="26" s="1"/>
  <c r="W24" i="25"/>
  <c r="W30" i="25"/>
  <c r="Y30" i="25" s="1"/>
  <c r="W32" i="25"/>
  <c r="Y32" i="25" s="1"/>
  <c r="W34" i="25"/>
  <c r="W36" i="25"/>
  <c r="Y36" i="25" s="1"/>
  <c r="W38" i="25"/>
  <c r="Y38" i="25" s="1"/>
  <c r="W40" i="25"/>
  <c r="Y40" i="25" s="1"/>
  <c r="W42" i="25"/>
  <c r="Y42" i="25" s="1"/>
  <c r="W44" i="25"/>
  <c r="Y44" i="25" s="1"/>
  <c r="W46" i="25"/>
  <c r="Y46" i="25" s="1"/>
  <c r="W48" i="25"/>
  <c r="Y48" i="25" s="1"/>
  <c r="W50" i="25"/>
  <c r="Y50" i="25" s="1"/>
  <c r="W52" i="25"/>
  <c r="Y52" i="25" s="1"/>
  <c r="W50" i="23"/>
  <c r="Y50" i="23" s="1"/>
  <c r="W52" i="23"/>
  <c r="Y52" i="23" s="1"/>
  <c r="W24" i="24"/>
  <c r="Y24" i="24" s="1"/>
  <c r="W29" i="24"/>
  <c r="Y29" i="24" s="1"/>
  <c r="W31" i="24"/>
  <c r="Y31" i="24" s="1"/>
  <c r="W33" i="24"/>
  <c r="Y33" i="24" s="1"/>
  <c r="W35" i="24"/>
  <c r="Y35" i="24" s="1"/>
  <c r="W37" i="24"/>
  <c r="Y37" i="24" s="1"/>
  <c r="W39" i="24"/>
  <c r="Y39" i="24" s="1"/>
  <c r="W41" i="24"/>
  <c r="Y41" i="24" s="1"/>
  <c r="W43" i="24"/>
  <c r="Y43" i="24" s="1"/>
  <c r="W45" i="24"/>
  <c r="Y45" i="24" s="1"/>
  <c r="W47" i="24"/>
  <c r="Y47" i="24" s="1"/>
  <c r="W49" i="24"/>
  <c r="Y49" i="24" s="1"/>
  <c r="W51" i="24"/>
  <c r="Y51" i="24" s="1"/>
  <c r="W23" i="27"/>
  <c r="W51" i="23"/>
  <c r="Y51" i="23" s="1"/>
  <c r="W27" i="24"/>
  <c r="Y27" i="24" s="1"/>
  <c r="W30" i="24"/>
  <c r="Y30" i="24" s="1"/>
  <c r="W32" i="24"/>
  <c r="Y32" i="24" s="1"/>
  <c r="W34" i="24"/>
  <c r="Y34" i="24" s="1"/>
  <c r="W36" i="24"/>
  <c r="Y36" i="24" s="1"/>
  <c r="W38" i="24"/>
  <c r="Y38" i="24" s="1"/>
  <c r="W40" i="24"/>
  <c r="Y40" i="24" s="1"/>
  <c r="W42" i="24"/>
  <c r="Y42" i="24" s="1"/>
  <c r="W44" i="24"/>
  <c r="Y44" i="24" s="1"/>
  <c r="W46" i="24"/>
  <c r="Y46" i="24" s="1"/>
  <c r="W48" i="24"/>
  <c r="Y48" i="24" s="1"/>
  <c r="W50" i="24"/>
  <c r="Y50" i="24" s="1"/>
  <c r="W52" i="24"/>
  <c r="Y52" i="24" s="1"/>
  <c r="W23" i="26"/>
  <c r="W23" i="25"/>
  <c r="W23" i="24"/>
  <c r="W23" i="23"/>
  <c r="W24" i="23"/>
  <c r="W30" i="23"/>
  <c r="Y30" i="23" s="1"/>
  <c r="W32" i="23"/>
  <c r="Y32" i="23" s="1"/>
  <c r="W34" i="23"/>
  <c r="W36" i="23"/>
  <c r="Y36" i="23" s="1"/>
  <c r="W38" i="23"/>
  <c r="Y38" i="23" s="1"/>
  <c r="W40" i="23"/>
  <c r="Y40" i="23" s="1"/>
  <c r="W42" i="23"/>
  <c r="Y42" i="23" s="1"/>
  <c r="W44" i="23"/>
  <c r="Y44" i="23" s="1"/>
  <c r="W46" i="23"/>
  <c r="Y46" i="23" s="1"/>
  <c r="W48" i="23"/>
  <c r="Y48" i="23" s="1"/>
  <c r="W27" i="23"/>
  <c r="W29" i="23"/>
  <c r="W31" i="23"/>
  <c r="Y31" i="23" s="1"/>
  <c r="W33" i="23"/>
  <c r="Y33" i="23" s="1"/>
  <c r="W35" i="23"/>
  <c r="Y35" i="23" s="1"/>
  <c r="W37" i="23"/>
  <c r="Y37" i="23" s="1"/>
  <c r="W39" i="23"/>
  <c r="Y39" i="23" s="1"/>
  <c r="W41" i="23"/>
  <c r="Y41" i="23" s="1"/>
  <c r="W43" i="23"/>
  <c r="Y43" i="23" s="1"/>
  <c r="W45" i="23"/>
  <c r="Y45" i="23" s="1"/>
  <c r="W47" i="23"/>
  <c r="Y47" i="23" s="1"/>
  <c r="W49" i="23"/>
  <c r="Y49" i="23" s="1"/>
  <c r="F55" i="4"/>
  <c r="F54" i="4"/>
  <c r="F53" i="4"/>
  <c r="F52" i="4"/>
  <c r="F51" i="4"/>
  <c r="Y28" i="22" l="1"/>
  <c r="Y260" i="22"/>
  <c r="Y219" i="22"/>
  <c r="Y68" i="22"/>
  <c r="Y121" i="22"/>
  <c r="Y126" i="22"/>
  <c r="Y216" i="22"/>
  <c r="Y70" i="22"/>
  <c r="Y25" i="22"/>
  <c r="Y21" i="22"/>
  <c r="Y22" i="22"/>
  <c r="Y257" i="22"/>
  <c r="Y159" i="22"/>
  <c r="Y258" i="22"/>
  <c r="Y117" i="22"/>
  <c r="Y221" i="22"/>
  <c r="Y29" i="22"/>
  <c r="X75" i="22"/>
  <c r="W75" i="22"/>
  <c r="Y220" i="22"/>
  <c r="Y261" i="22"/>
  <c r="Y124" i="22"/>
  <c r="Y259" i="22"/>
  <c r="Y213" i="22"/>
  <c r="Y64" i="22"/>
  <c r="X223" i="22"/>
  <c r="W223" i="22"/>
  <c r="Y164" i="22"/>
  <c r="Y162" i="22"/>
  <c r="X170" i="22"/>
  <c r="W170" i="22"/>
  <c r="X129" i="22"/>
  <c r="W129" i="22"/>
  <c r="X265" i="22"/>
  <c r="W265" i="22"/>
  <c r="Y72" i="22"/>
  <c r="Y26" i="22"/>
  <c r="Y69" i="22"/>
  <c r="Y122" i="22"/>
  <c r="Y23" i="22"/>
  <c r="Y30" i="22"/>
  <c r="W31" i="22"/>
  <c r="X31" i="22"/>
  <c r="Y128" i="22"/>
  <c r="Q32" i="22"/>
  <c r="S32" i="22" s="1"/>
  <c r="R32" i="22"/>
  <c r="Y222" i="22"/>
  <c r="Y169" i="22"/>
  <c r="R266" i="22"/>
  <c r="Y264" i="22"/>
  <c r="Y74" i="22"/>
  <c r="R171" i="22"/>
  <c r="R224" i="22"/>
  <c r="Q266" i="22"/>
  <c r="S266" i="22" s="1"/>
  <c r="Q171" i="22"/>
  <c r="S171" i="22" s="1"/>
  <c r="Q224" i="22"/>
  <c r="S224" i="22" s="1"/>
  <c r="R130" i="22"/>
  <c r="Q130" i="22"/>
  <c r="S130" i="22" s="1"/>
  <c r="R76" i="22"/>
  <c r="Q76" i="22"/>
  <c r="S76" i="22" s="1"/>
  <c r="Y27" i="23"/>
  <c r="Y34" i="23"/>
  <c r="Y27" i="26"/>
  <c r="Y24" i="26"/>
  <c r="X125" i="26"/>
  <c r="X132" i="26" s="1"/>
  <c r="X89" i="23"/>
  <c r="X131" i="23" s="1"/>
  <c r="X89" i="26"/>
  <c r="X131" i="26" s="1"/>
  <c r="X125" i="24"/>
  <c r="X132" i="24" s="1"/>
  <c r="Y106" i="24"/>
  <c r="Y96" i="23"/>
  <c r="Y96" i="26"/>
  <c r="Y24" i="25"/>
  <c r="Y70" i="23"/>
  <c r="Y60" i="25"/>
  <c r="Y60" i="26"/>
  <c r="Y60" i="27"/>
  <c r="Y23" i="26"/>
  <c r="W53" i="26"/>
  <c r="W130" i="26" s="1"/>
  <c r="Y106" i="27"/>
  <c r="X53" i="23"/>
  <c r="X130" i="23" s="1"/>
  <c r="Y29" i="25"/>
  <c r="X53" i="24"/>
  <c r="X130" i="24" s="1"/>
  <c r="X125" i="23"/>
  <c r="X132" i="23" s="1"/>
  <c r="X125" i="25"/>
  <c r="X132" i="25" s="1"/>
  <c r="X125" i="27"/>
  <c r="X132" i="27" s="1"/>
  <c r="Y29" i="23"/>
  <c r="Y24" i="23"/>
  <c r="W53" i="25"/>
  <c r="W130" i="25" s="1"/>
  <c r="Y23" i="25"/>
  <c r="Y29" i="26"/>
  <c r="Y34" i="26"/>
  <c r="Y24" i="27"/>
  <c r="Y29" i="27"/>
  <c r="Y95" i="25"/>
  <c r="W125" i="25"/>
  <c r="W132" i="25" s="1"/>
  <c r="Y95" i="23"/>
  <c r="W125" i="23"/>
  <c r="W132" i="23" s="1"/>
  <c r="W125" i="26"/>
  <c r="W132" i="26" s="1"/>
  <c r="Y95" i="26"/>
  <c r="Y95" i="24"/>
  <c r="W125" i="24"/>
  <c r="W132" i="24" s="1"/>
  <c r="Y106" i="25"/>
  <c r="Y96" i="25"/>
  <c r="Y96" i="27"/>
  <c r="X89" i="24"/>
  <c r="X131" i="24" s="1"/>
  <c r="X89" i="25"/>
  <c r="X131" i="25" s="1"/>
  <c r="X53" i="25"/>
  <c r="X130" i="25" s="1"/>
  <c r="Y27" i="25"/>
  <c r="Y34" i="25"/>
  <c r="X53" i="26"/>
  <c r="X130" i="26" s="1"/>
  <c r="X53" i="27"/>
  <c r="X130" i="27" s="1"/>
  <c r="Y70" i="24"/>
  <c r="Y60" i="24"/>
  <c r="W89" i="27"/>
  <c r="W131" i="27" s="1"/>
  <c r="Y59" i="27"/>
  <c r="Y23" i="23"/>
  <c r="W53" i="23"/>
  <c r="W130" i="23" s="1"/>
  <c r="W53" i="24"/>
  <c r="W130" i="24" s="1"/>
  <c r="Y23" i="24"/>
  <c r="Y53" i="24" s="1"/>
  <c r="Y130" i="24" s="1"/>
  <c r="W53" i="27"/>
  <c r="W130" i="27" s="1"/>
  <c r="Y23" i="27"/>
  <c r="W125" i="27"/>
  <c r="W132" i="27" s="1"/>
  <c r="Y95" i="27"/>
  <c r="Y96" i="24"/>
  <c r="Y106" i="23"/>
  <c r="Y106" i="26"/>
  <c r="X89" i="27"/>
  <c r="X131" i="27" s="1"/>
  <c r="Y59" i="23"/>
  <c r="W89" i="23"/>
  <c r="W131" i="23" s="1"/>
  <c r="Y59" i="26"/>
  <c r="W89" i="26"/>
  <c r="W131" i="26" s="1"/>
  <c r="Y60" i="23"/>
  <c r="Y59" i="24"/>
  <c r="W89" i="24"/>
  <c r="W131" i="24" s="1"/>
  <c r="Y59" i="25"/>
  <c r="W89" i="25"/>
  <c r="W131" i="25" s="1"/>
  <c r="Y70" i="26"/>
  <c r="Y70" i="25"/>
  <c r="Y70" i="27"/>
  <c r="X76" i="22" l="1"/>
  <c r="W76" i="22"/>
  <c r="X130" i="22"/>
  <c r="W130" i="22"/>
  <c r="X224" i="22"/>
  <c r="W224" i="22"/>
  <c r="X266" i="22"/>
  <c r="W266" i="22"/>
  <c r="X171" i="22"/>
  <c r="W171" i="22"/>
  <c r="X32" i="22"/>
  <c r="W32" i="22"/>
  <c r="Y31" i="22"/>
  <c r="Y75" i="22"/>
  <c r="R33" i="22"/>
  <c r="Q33" i="22"/>
  <c r="S33" i="22" s="1"/>
  <c r="Y265" i="22"/>
  <c r="R225" i="22"/>
  <c r="Y223" i="22"/>
  <c r="R172" i="22"/>
  <c r="Y170" i="22"/>
  <c r="R267" i="22"/>
  <c r="Y129" i="22"/>
  <c r="Q225" i="22"/>
  <c r="S225" i="22" s="1"/>
  <c r="Q172" i="22"/>
  <c r="S172" i="22" s="1"/>
  <c r="Q267" i="22"/>
  <c r="S267" i="22" s="1"/>
  <c r="R131" i="22"/>
  <c r="Q131" i="22"/>
  <c r="S131" i="22" s="1"/>
  <c r="Q77" i="22"/>
  <c r="S77" i="22" s="1"/>
  <c r="R77" i="22"/>
  <c r="Y53" i="23"/>
  <c r="Y130" i="23" s="1"/>
  <c r="Y89" i="24"/>
  <c r="Y131" i="24" s="1"/>
  <c r="Y125" i="27"/>
  <c r="Y132" i="27" s="1"/>
  <c r="Y53" i="27"/>
  <c r="Y130" i="27" s="1"/>
  <c r="Y89" i="26"/>
  <c r="Y131" i="26" s="1"/>
  <c r="Y125" i="24"/>
  <c r="Y132" i="24" s="1"/>
  <c r="Y89" i="23"/>
  <c r="Y131" i="23" s="1"/>
  <c r="W134" i="23"/>
  <c r="X134" i="26"/>
  <c r="Y125" i="26"/>
  <c r="Y132" i="26" s="1"/>
  <c r="W134" i="25"/>
  <c r="Y53" i="26"/>
  <c r="Y130" i="26" s="1"/>
  <c r="Y89" i="25"/>
  <c r="Y131" i="25" s="1"/>
  <c r="W134" i="27"/>
  <c r="W134" i="24"/>
  <c r="Y89" i="27"/>
  <c r="Y131" i="27" s="1"/>
  <c r="X134" i="27"/>
  <c r="X134" i="25"/>
  <c r="Y125" i="23"/>
  <c r="Y132" i="23" s="1"/>
  <c r="Y125" i="25"/>
  <c r="Y132" i="25" s="1"/>
  <c r="Y53" i="25"/>
  <c r="Y130" i="25" s="1"/>
  <c r="X134" i="24"/>
  <c r="X134" i="23"/>
  <c r="W134" i="26"/>
  <c r="C28" i="4"/>
  <c r="G30" i="4"/>
  <c r="K30" i="4" s="1"/>
  <c r="G29" i="4"/>
  <c r="K29" i="4" s="1"/>
  <c r="F31" i="4"/>
  <c r="J31" i="4" s="1"/>
  <c r="E30" i="4"/>
  <c r="E29" i="4"/>
  <c r="G31" i="4"/>
  <c r="K31" i="4" s="1"/>
  <c r="F30" i="4"/>
  <c r="J30" i="4" s="1"/>
  <c r="F29" i="4"/>
  <c r="J29" i="4" s="1"/>
  <c r="E31" i="4"/>
  <c r="D30" i="4"/>
  <c r="D28" i="4"/>
  <c r="D29" i="4"/>
  <c r="X77" i="22" l="1"/>
  <c r="W77" i="22"/>
  <c r="X267" i="22"/>
  <c r="W267" i="22"/>
  <c r="X225" i="22"/>
  <c r="W225" i="22"/>
  <c r="T20" i="22"/>
  <c r="U20" i="22" s="1"/>
  <c r="T23" i="22"/>
  <c r="U23" i="22" s="1"/>
  <c r="T27" i="22"/>
  <c r="U27" i="22" s="1"/>
  <c r="T31" i="22"/>
  <c r="U31" i="22" s="1"/>
  <c r="T35" i="22"/>
  <c r="T39" i="22"/>
  <c r="T43" i="22"/>
  <c r="T47" i="22"/>
  <c r="T141" i="22"/>
  <c r="T127" i="22"/>
  <c r="U127" i="22" s="1"/>
  <c r="T125" i="22"/>
  <c r="U125" i="22" s="1"/>
  <c r="T121" i="22"/>
  <c r="U121" i="22" s="1"/>
  <c r="T119" i="22"/>
  <c r="U119" i="22" s="1"/>
  <c r="T91" i="22"/>
  <c r="T89" i="22"/>
  <c r="T85" i="22"/>
  <c r="T83" i="22"/>
  <c r="T79" i="22"/>
  <c r="T77" i="22"/>
  <c r="U77" i="22" s="1"/>
  <c r="T73" i="22"/>
  <c r="U73" i="22" s="1"/>
  <c r="T71" i="22"/>
  <c r="U71" i="22" s="1"/>
  <c r="T69" i="22"/>
  <c r="U69" i="22" s="1"/>
  <c r="T65" i="22"/>
  <c r="U65" i="22" s="1"/>
  <c r="T63" i="22"/>
  <c r="U63" i="22" s="1"/>
  <c r="T24" i="22"/>
  <c r="U24" i="22" s="1"/>
  <c r="T28" i="22"/>
  <c r="U28" i="22" s="1"/>
  <c r="T36" i="22"/>
  <c r="T40" i="22"/>
  <c r="T44" i="22"/>
  <c r="T285" i="22"/>
  <c r="T283" i="22"/>
  <c r="T281" i="22"/>
  <c r="T279" i="22"/>
  <c r="T277" i="22"/>
  <c r="T275" i="22"/>
  <c r="T273" i="22"/>
  <c r="T271" i="22"/>
  <c r="T269" i="22"/>
  <c r="T267" i="22"/>
  <c r="U267" i="22" s="1"/>
  <c r="T265" i="22"/>
  <c r="U265" i="22" s="1"/>
  <c r="T263" i="22"/>
  <c r="U263" i="22" s="1"/>
  <c r="T261" i="22"/>
  <c r="U261" i="22" s="1"/>
  <c r="T259" i="22"/>
  <c r="U259" i="22" s="1"/>
  <c r="T257" i="22"/>
  <c r="U257" i="22" s="1"/>
  <c r="T242" i="22"/>
  <c r="T240" i="22"/>
  <c r="T238" i="22"/>
  <c r="T236" i="22"/>
  <c r="T234" i="22"/>
  <c r="T232" i="22"/>
  <c r="T230" i="22"/>
  <c r="T228" i="22"/>
  <c r="T226" i="22"/>
  <c r="T224" i="22"/>
  <c r="U224" i="22" s="1"/>
  <c r="T222" i="22"/>
  <c r="U222" i="22" s="1"/>
  <c r="T220" i="22"/>
  <c r="U220" i="22" s="1"/>
  <c r="T218" i="22"/>
  <c r="U218" i="22" s="1"/>
  <c r="T216" i="22"/>
  <c r="U216" i="22" s="1"/>
  <c r="T214" i="22"/>
  <c r="U214" i="22" s="1"/>
  <c r="T188" i="22"/>
  <c r="T186" i="22"/>
  <c r="T184" i="22"/>
  <c r="T182" i="22"/>
  <c r="T180" i="22"/>
  <c r="T178" i="22"/>
  <c r="T176" i="22"/>
  <c r="T174" i="22"/>
  <c r="T172" i="22"/>
  <c r="U172" i="22" s="1"/>
  <c r="T170" i="22"/>
  <c r="U170" i="22" s="1"/>
  <c r="T168" i="22"/>
  <c r="U168" i="22" s="1"/>
  <c r="T166" i="22"/>
  <c r="U166" i="22" s="1"/>
  <c r="T164" i="22"/>
  <c r="U164" i="22" s="1"/>
  <c r="T162" i="22"/>
  <c r="U162" i="22" s="1"/>
  <c r="T160" i="22"/>
  <c r="U160" i="22" s="1"/>
  <c r="T145" i="22"/>
  <c r="T143" i="22"/>
  <c r="T139" i="22"/>
  <c r="T137" i="22"/>
  <c r="T135" i="22"/>
  <c r="T133" i="22"/>
  <c r="T131" i="22"/>
  <c r="T129" i="22"/>
  <c r="U129" i="22" s="1"/>
  <c r="T123" i="22"/>
  <c r="U123" i="22" s="1"/>
  <c r="T117" i="22"/>
  <c r="U117" i="22" s="1"/>
  <c r="T87" i="22"/>
  <c r="T81" i="22"/>
  <c r="T75" i="22"/>
  <c r="U75" i="22" s="1"/>
  <c r="T67" i="22"/>
  <c r="U67" i="22" s="1"/>
  <c r="T32" i="22"/>
  <c r="U32" i="22" s="1"/>
  <c r="T48" i="22"/>
  <c r="T284" i="22"/>
  <c r="T276" i="22"/>
  <c r="T268" i="22"/>
  <c r="T260" i="22"/>
  <c r="U260" i="22" s="1"/>
  <c r="T239" i="22"/>
  <c r="T231" i="22"/>
  <c r="T223" i="22"/>
  <c r="U223" i="22" s="1"/>
  <c r="T215" i="22"/>
  <c r="U215" i="22" s="1"/>
  <c r="T183" i="22"/>
  <c r="T175" i="22"/>
  <c r="T167" i="22"/>
  <c r="U167" i="22" s="1"/>
  <c r="T25" i="22"/>
  <c r="U25" i="22" s="1"/>
  <c r="T33" i="22"/>
  <c r="T41" i="22"/>
  <c r="T78" i="22"/>
  <c r="T70" i="22"/>
  <c r="U70" i="22" s="1"/>
  <c r="T62" i="22"/>
  <c r="U62" i="22" s="1"/>
  <c r="T26" i="22"/>
  <c r="U26" i="22" s="1"/>
  <c r="T42" i="22"/>
  <c r="T19" i="22"/>
  <c r="T272" i="22"/>
  <c r="T235" i="22"/>
  <c r="T219" i="22"/>
  <c r="U219" i="22" s="1"/>
  <c r="T179" i="22"/>
  <c r="T163" i="22"/>
  <c r="U163" i="22" s="1"/>
  <c r="T29" i="22"/>
  <c r="U29" i="22" s="1"/>
  <c r="T45" i="22"/>
  <c r="T270" i="22"/>
  <c r="T241" i="22"/>
  <c r="T233" i="22"/>
  <c r="T217" i="22"/>
  <c r="U217" i="22" s="1"/>
  <c r="T185" i="22"/>
  <c r="T169" i="22"/>
  <c r="U169" i="22" s="1"/>
  <c r="T161" i="22"/>
  <c r="U161" i="22" s="1"/>
  <c r="T140" i="22"/>
  <c r="T132" i="22"/>
  <c r="T124" i="22"/>
  <c r="U124" i="22" s="1"/>
  <c r="T116" i="22"/>
  <c r="U116" i="22" s="1"/>
  <c r="T88" i="22"/>
  <c r="T80" i="22"/>
  <c r="T72" i="22"/>
  <c r="U72" i="22" s="1"/>
  <c r="T68" i="22"/>
  <c r="U68" i="22" s="1"/>
  <c r="T22" i="22"/>
  <c r="U22" i="22" s="1"/>
  <c r="T30" i="22"/>
  <c r="U30" i="22" s="1"/>
  <c r="T282" i="22"/>
  <c r="T274" i="22"/>
  <c r="T266" i="22"/>
  <c r="U266" i="22" s="1"/>
  <c r="T258" i="22"/>
  <c r="U258" i="22" s="1"/>
  <c r="T237" i="22"/>
  <c r="T229" i="22"/>
  <c r="T221" i="22"/>
  <c r="U221" i="22" s="1"/>
  <c r="T213" i="22"/>
  <c r="U213" i="22" s="1"/>
  <c r="T181" i="22"/>
  <c r="T173" i="22"/>
  <c r="T165" i="22"/>
  <c r="U165" i="22" s="1"/>
  <c r="T159" i="22"/>
  <c r="U159" i="22" s="1"/>
  <c r="T142" i="22"/>
  <c r="T138" i="22"/>
  <c r="T134" i="22"/>
  <c r="T130" i="22"/>
  <c r="U130" i="22" s="1"/>
  <c r="T126" i="22"/>
  <c r="U126" i="22" s="1"/>
  <c r="T122" i="22"/>
  <c r="U122" i="22" s="1"/>
  <c r="T118" i="22"/>
  <c r="U118" i="22" s="1"/>
  <c r="T90" i="22"/>
  <c r="T86" i="22"/>
  <c r="T82" i="22"/>
  <c r="T74" i="22"/>
  <c r="U74" i="22" s="1"/>
  <c r="T66" i="22"/>
  <c r="U66" i="22" s="1"/>
  <c r="T34" i="22"/>
  <c r="T280" i="22"/>
  <c r="T264" i="22"/>
  <c r="U264" i="22" s="1"/>
  <c r="T256" i="22"/>
  <c r="U256" i="22" s="1"/>
  <c r="T227" i="22"/>
  <c r="T187" i="22"/>
  <c r="T171" i="22"/>
  <c r="U171" i="22" s="1"/>
  <c r="T21" i="22"/>
  <c r="U21" i="22" s="1"/>
  <c r="T37" i="22"/>
  <c r="T278" i="22"/>
  <c r="T262" i="22"/>
  <c r="U262" i="22" s="1"/>
  <c r="T225" i="22"/>
  <c r="T177" i="22"/>
  <c r="T144" i="22"/>
  <c r="T136" i="22"/>
  <c r="T128" i="22"/>
  <c r="U128" i="22" s="1"/>
  <c r="T120" i="22"/>
  <c r="U120" i="22" s="1"/>
  <c r="T84" i="22"/>
  <c r="T76" i="22"/>
  <c r="U76" i="22" s="1"/>
  <c r="T64" i="22"/>
  <c r="U64" i="22" s="1"/>
  <c r="T38" i="22"/>
  <c r="T46" i="22"/>
  <c r="U131" i="22"/>
  <c r="U225" i="22"/>
  <c r="X172" i="22"/>
  <c r="W172" i="22"/>
  <c r="U33" i="22"/>
  <c r="X131" i="22"/>
  <c r="W131" i="22"/>
  <c r="Y32" i="22"/>
  <c r="W33" i="22"/>
  <c r="X33" i="22"/>
  <c r="Q34" i="22"/>
  <c r="S34" i="22" s="1"/>
  <c r="U34" i="22" s="1"/>
  <c r="Y266" i="22"/>
  <c r="Y171" i="22"/>
  <c r="R34" i="22"/>
  <c r="R268" i="22"/>
  <c r="R173" i="22"/>
  <c r="R226" i="22"/>
  <c r="Y130" i="22"/>
  <c r="Y224" i="22"/>
  <c r="Y76" i="22"/>
  <c r="Q226" i="22"/>
  <c r="S226" i="22" s="1"/>
  <c r="U226" i="22" s="1"/>
  <c r="Q268" i="22"/>
  <c r="S268" i="22" s="1"/>
  <c r="U268" i="22" s="1"/>
  <c r="Q173" i="22"/>
  <c r="S173" i="22" s="1"/>
  <c r="U173" i="22" s="1"/>
  <c r="R132" i="22"/>
  <c r="Q132" i="22"/>
  <c r="S132" i="22" s="1"/>
  <c r="U132" i="22" s="1"/>
  <c r="Q78" i="22"/>
  <c r="S78" i="22" s="1"/>
  <c r="U78" i="22" s="1"/>
  <c r="R78" i="22"/>
  <c r="Y134" i="24"/>
  <c r="Y134" i="23"/>
  <c r="Y134" i="27"/>
  <c r="Y134" i="26"/>
  <c r="T60" i="27"/>
  <c r="U60" i="27" s="1"/>
  <c r="T70" i="27"/>
  <c r="U70" i="27" s="1"/>
  <c r="T59" i="27"/>
  <c r="T60" i="26"/>
  <c r="U60" i="26" s="1"/>
  <c r="T70" i="26"/>
  <c r="U70" i="26" s="1"/>
  <c r="T59" i="26"/>
  <c r="T60" i="24"/>
  <c r="U60" i="24" s="1"/>
  <c r="T70" i="24"/>
  <c r="U70" i="24" s="1"/>
  <c r="T59" i="24"/>
  <c r="T60" i="25"/>
  <c r="U60" i="25" s="1"/>
  <c r="T70" i="25"/>
  <c r="U70" i="25" s="1"/>
  <c r="T59" i="25"/>
  <c r="T59" i="23"/>
  <c r="T60" i="23"/>
  <c r="U60" i="23" s="1"/>
  <c r="T70" i="23"/>
  <c r="U70" i="23" s="1"/>
  <c r="Y134" i="25"/>
  <c r="T96" i="27"/>
  <c r="U96" i="27" s="1"/>
  <c r="T106" i="27"/>
  <c r="U106" i="27" s="1"/>
  <c r="T95" i="27"/>
  <c r="T96" i="26"/>
  <c r="U96" i="26" s="1"/>
  <c r="T106" i="26"/>
  <c r="U106" i="26" s="1"/>
  <c r="T95" i="26"/>
  <c r="T96" i="25"/>
  <c r="U96" i="25" s="1"/>
  <c r="T106" i="25"/>
  <c r="U106" i="25" s="1"/>
  <c r="T95" i="25"/>
  <c r="T96" i="24"/>
  <c r="U96" i="24" s="1"/>
  <c r="T106" i="24"/>
  <c r="U106" i="24" s="1"/>
  <c r="T95" i="24"/>
  <c r="T95" i="23"/>
  <c r="T96" i="23"/>
  <c r="U96" i="23" s="1"/>
  <c r="T106" i="23"/>
  <c r="U106" i="23" s="1"/>
  <c r="T24" i="27"/>
  <c r="U24" i="27" s="1"/>
  <c r="T34" i="27"/>
  <c r="U34" i="27" s="1"/>
  <c r="T29" i="27"/>
  <c r="U29" i="27" s="1"/>
  <c r="T27" i="27"/>
  <c r="U27" i="27" s="1"/>
  <c r="T23" i="27"/>
  <c r="T27" i="26"/>
  <c r="U27" i="26" s="1"/>
  <c r="T29" i="26"/>
  <c r="U29" i="26" s="1"/>
  <c r="T27" i="25"/>
  <c r="U27" i="25" s="1"/>
  <c r="T29" i="25"/>
  <c r="U29" i="25" s="1"/>
  <c r="T23" i="25"/>
  <c r="T27" i="24"/>
  <c r="U27" i="24" s="1"/>
  <c r="T29" i="24"/>
  <c r="U29" i="24" s="1"/>
  <c r="T24" i="26"/>
  <c r="U24" i="26" s="1"/>
  <c r="T34" i="26"/>
  <c r="U34" i="26" s="1"/>
  <c r="T23" i="26"/>
  <c r="T24" i="25"/>
  <c r="U24" i="25" s="1"/>
  <c r="T34" i="25"/>
  <c r="U34" i="25" s="1"/>
  <c r="T24" i="24"/>
  <c r="U24" i="24" s="1"/>
  <c r="T34" i="24"/>
  <c r="U34" i="24" s="1"/>
  <c r="T27" i="23"/>
  <c r="U27" i="23" s="1"/>
  <c r="T29" i="23"/>
  <c r="U29" i="23" s="1"/>
  <c r="T23" i="24"/>
  <c r="T24" i="23"/>
  <c r="U24" i="23" s="1"/>
  <c r="T34" i="23"/>
  <c r="U34" i="23" s="1"/>
  <c r="T23" i="23"/>
  <c r="I29" i="4"/>
  <c r="I30" i="4"/>
  <c r="I31" i="4"/>
  <c r="X78" i="22" l="1"/>
  <c r="W78" i="22"/>
  <c r="X268" i="22"/>
  <c r="W268" i="22"/>
  <c r="X226" i="22"/>
  <c r="W226" i="22"/>
  <c r="X132" i="22"/>
  <c r="W132" i="22"/>
  <c r="X173" i="22"/>
  <c r="W173" i="22"/>
  <c r="X34" i="22"/>
  <c r="W34" i="22"/>
  <c r="Y33" i="22"/>
  <c r="Y267" i="22"/>
  <c r="R35" i="22"/>
  <c r="Q35" i="22"/>
  <c r="S35" i="22" s="1"/>
  <c r="U35" i="22" s="1"/>
  <c r="Y77" i="22"/>
  <c r="R227" i="22"/>
  <c r="R174" i="22"/>
  <c r="Y225" i="22"/>
  <c r="Y172" i="22"/>
  <c r="R269" i="22"/>
  <c r="Y131" i="22"/>
  <c r="Q174" i="22"/>
  <c r="S174" i="22" s="1"/>
  <c r="U174" i="22" s="1"/>
  <c r="Q227" i="22"/>
  <c r="S227" i="22" s="1"/>
  <c r="U227" i="22" s="1"/>
  <c r="Q269" i="22"/>
  <c r="S269" i="22" s="1"/>
  <c r="U269" i="22" s="1"/>
  <c r="R133" i="22"/>
  <c r="Q133" i="22"/>
  <c r="S133" i="22" s="1"/>
  <c r="U133" i="22" s="1"/>
  <c r="R79" i="22"/>
  <c r="Q79" i="22"/>
  <c r="S79" i="22" s="1"/>
  <c r="U79" i="22" s="1"/>
  <c r="U19" i="22"/>
  <c r="T53" i="24"/>
  <c r="T130" i="24" s="1"/>
  <c r="U23" i="24"/>
  <c r="U53" i="24" s="1"/>
  <c r="U130" i="24" s="1"/>
  <c r="T53" i="25"/>
  <c r="T130" i="25" s="1"/>
  <c r="U23" i="25"/>
  <c r="U53" i="25" s="1"/>
  <c r="U130" i="25" s="1"/>
  <c r="U95" i="24"/>
  <c r="U125" i="24" s="1"/>
  <c r="U132" i="24" s="1"/>
  <c r="T125" i="24"/>
  <c r="T132" i="24" s="1"/>
  <c r="T125" i="26"/>
  <c r="T132" i="26" s="1"/>
  <c r="U95" i="26"/>
  <c r="U125" i="26" s="1"/>
  <c r="U132" i="26" s="1"/>
  <c r="U59" i="25"/>
  <c r="U89" i="25" s="1"/>
  <c r="U131" i="25" s="1"/>
  <c r="T89" i="25"/>
  <c r="T131" i="25" s="1"/>
  <c r="T89" i="26"/>
  <c r="T131" i="26" s="1"/>
  <c r="U59" i="26"/>
  <c r="U89" i="26" s="1"/>
  <c r="U131" i="26" s="1"/>
  <c r="T53" i="23"/>
  <c r="T130" i="23" s="1"/>
  <c r="U23" i="23"/>
  <c r="U53" i="23" s="1"/>
  <c r="U130" i="23" s="1"/>
  <c r="U23" i="26"/>
  <c r="U53" i="26" s="1"/>
  <c r="U130" i="26" s="1"/>
  <c r="T53" i="26"/>
  <c r="T130" i="26" s="1"/>
  <c r="U23" i="27"/>
  <c r="U53" i="27" s="1"/>
  <c r="U130" i="27" s="1"/>
  <c r="T53" i="27"/>
  <c r="T130" i="27" s="1"/>
  <c r="T125" i="23"/>
  <c r="T132" i="23" s="1"/>
  <c r="U95" i="23"/>
  <c r="U125" i="23" s="1"/>
  <c r="U132" i="23" s="1"/>
  <c r="T125" i="25"/>
  <c r="T132" i="25" s="1"/>
  <c r="U95" i="25"/>
  <c r="U125" i="25" s="1"/>
  <c r="U132" i="25" s="1"/>
  <c r="T125" i="27"/>
  <c r="T132" i="27" s="1"/>
  <c r="U95" i="27"/>
  <c r="U125" i="27" s="1"/>
  <c r="U132" i="27" s="1"/>
  <c r="T89" i="23"/>
  <c r="T131" i="23" s="1"/>
  <c r="U59" i="23"/>
  <c r="U89" i="23" s="1"/>
  <c r="U131" i="23" s="1"/>
  <c r="T89" i="24"/>
  <c r="T131" i="24" s="1"/>
  <c r="U59" i="24"/>
  <c r="U89" i="24" s="1"/>
  <c r="U131" i="24" s="1"/>
  <c r="T89" i="27"/>
  <c r="T131" i="27" s="1"/>
  <c r="U59" i="27"/>
  <c r="U89" i="27" s="1"/>
  <c r="U131" i="27" s="1"/>
  <c r="X133" i="22" l="1"/>
  <c r="W133" i="22"/>
  <c r="X174" i="22"/>
  <c r="W174" i="22"/>
  <c r="X269" i="22"/>
  <c r="W269" i="22"/>
  <c r="X227" i="22"/>
  <c r="W227" i="22"/>
  <c r="X79" i="22"/>
  <c r="W79" i="22"/>
  <c r="W35" i="22"/>
  <c r="X35" i="22"/>
  <c r="Y34" i="22"/>
  <c r="R36" i="22"/>
  <c r="Q36" i="22"/>
  <c r="S36" i="22" s="1"/>
  <c r="U36" i="22" s="1"/>
  <c r="Y268" i="22"/>
  <c r="Y132" i="22"/>
  <c r="R175" i="22"/>
  <c r="Y173" i="22"/>
  <c r="R228" i="22"/>
  <c r="Y226" i="22"/>
  <c r="R270" i="22"/>
  <c r="Y78" i="22"/>
  <c r="Q270" i="22"/>
  <c r="S270" i="22" s="1"/>
  <c r="U270" i="22" s="1"/>
  <c r="Q175" i="22"/>
  <c r="S175" i="22" s="1"/>
  <c r="U175" i="22" s="1"/>
  <c r="Q228" i="22"/>
  <c r="S228" i="22" s="1"/>
  <c r="U228" i="22" s="1"/>
  <c r="R134" i="22"/>
  <c r="Q134" i="22"/>
  <c r="S134" i="22" s="1"/>
  <c r="U134" i="22" s="1"/>
  <c r="R80" i="22"/>
  <c r="Q80" i="22"/>
  <c r="S80" i="22" s="1"/>
  <c r="U80" i="22" s="1"/>
  <c r="T134" i="27"/>
  <c r="T134" i="26"/>
  <c r="U134" i="23"/>
  <c r="U134" i="25"/>
  <c r="U134" i="24"/>
  <c r="U134" i="27"/>
  <c r="U134" i="26"/>
  <c r="T134" i="23"/>
  <c r="T134" i="25"/>
  <c r="T134" i="24"/>
  <c r="X270" i="22" l="1"/>
  <c r="W270" i="22"/>
  <c r="X175" i="22"/>
  <c r="W175" i="22"/>
  <c r="X80" i="22"/>
  <c r="W80" i="22"/>
  <c r="X228" i="22"/>
  <c r="W228" i="22"/>
  <c r="X134" i="22"/>
  <c r="W134" i="22"/>
  <c r="X36" i="22"/>
  <c r="W36" i="22"/>
  <c r="Y35" i="22"/>
  <c r="Y133" i="22"/>
  <c r="Q37" i="22"/>
  <c r="S37" i="22" s="1"/>
  <c r="U37" i="22" s="1"/>
  <c r="R37" i="22"/>
  <c r="R229" i="22"/>
  <c r="R176" i="22"/>
  <c r="R271" i="22"/>
  <c r="Y269" i="22"/>
  <c r="Y79" i="22"/>
  <c r="Y227" i="22"/>
  <c r="Y174" i="22"/>
  <c r="Q229" i="22"/>
  <c r="S229" i="22" s="1"/>
  <c r="U229" i="22" s="1"/>
  <c r="Q271" i="22"/>
  <c r="S271" i="22" s="1"/>
  <c r="U271" i="22" s="1"/>
  <c r="Q176" i="22"/>
  <c r="S176" i="22" s="1"/>
  <c r="U176" i="22" s="1"/>
  <c r="R135" i="22"/>
  <c r="Q135" i="22"/>
  <c r="S135" i="22" s="1"/>
  <c r="U135" i="22" s="1"/>
  <c r="Q81" i="22"/>
  <c r="S81" i="22" s="1"/>
  <c r="U81" i="22" s="1"/>
  <c r="R81" i="22"/>
  <c r="C5" i="22"/>
  <c r="X135" i="22" l="1"/>
  <c r="W135" i="22"/>
  <c r="X81" i="22"/>
  <c r="W81" i="22"/>
  <c r="X176" i="22"/>
  <c r="W176" i="22"/>
  <c r="X229" i="22"/>
  <c r="W229" i="22"/>
  <c r="X271" i="22"/>
  <c r="W271" i="22"/>
  <c r="W37" i="22"/>
  <c r="X37" i="22"/>
  <c r="Y36" i="22"/>
  <c r="Y134" i="22"/>
  <c r="Y228" i="22"/>
  <c r="R38" i="22"/>
  <c r="Q38" i="22"/>
  <c r="S38" i="22" s="1"/>
  <c r="U38" i="22" s="1"/>
  <c r="Y270" i="22"/>
  <c r="R272" i="22"/>
  <c r="Y80" i="22"/>
  <c r="R177" i="22"/>
  <c r="Y175" i="22"/>
  <c r="R230" i="22"/>
  <c r="Q177" i="22"/>
  <c r="S177" i="22" s="1"/>
  <c r="U177" i="22" s="1"/>
  <c r="Q230" i="22"/>
  <c r="S230" i="22" s="1"/>
  <c r="U230" i="22" s="1"/>
  <c r="Q272" i="22"/>
  <c r="S272" i="22" s="1"/>
  <c r="U272" i="22" s="1"/>
  <c r="R136" i="22"/>
  <c r="Q136" i="22"/>
  <c r="S136" i="22" s="1"/>
  <c r="U136" i="22" s="1"/>
  <c r="R82" i="22"/>
  <c r="Q82" i="22"/>
  <c r="S82" i="22" s="1"/>
  <c r="U82" i="22" s="1"/>
  <c r="X82" i="22" l="1"/>
  <c r="W82" i="22"/>
  <c r="X177" i="22"/>
  <c r="W177" i="22"/>
  <c r="X136" i="22"/>
  <c r="W136" i="22"/>
  <c r="X230" i="22"/>
  <c r="W230" i="22"/>
  <c r="X272" i="22"/>
  <c r="W272" i="22"/>
  <c r="Y37" i="22"/>
  <c r="X38" i="22"/>
  <c r="W38" i="22"/>
  <c r="R39" i="22"/>
  <c r="Q39" i="22"/>
  <c r="S39" i="22" s="1"/>
  <c r="U39" i="22" s="1"/>
  <c r="Y271" i="22"/>
  <c r="Y81" i="22"/>
  <c r="R178" i="22"/>
  <c r="R231" i="22"/>
  <c r="Y229" i="22"/>
  <c r="Y176" i="22"/>
  <c r="R273" i="22"/>
  <c r="Y135" i="22"/>
  <c r="Q273" i="22"/>
  <c r="S273" i="22" s="1"/>
  <c r="U273" i="22" s="1"/>
  <c r="Q178" i="22"/>
  <c r="S178" i="22" s="1"/>
  <c r="U178" i="22" s="1"/>
  <c r="Q231" i="22"/>
  <c r="S231" i="22" s="1"/>
  <c r="U231" i="22" s="1"/>
  <c r="R137" i="22"/>
  <c r="Q137" i="22"/>
  <c r="S137" i="22" s="1"/>
  <c r="U137" i="22" s="1"/>
  <c r="R83" i="22"/>
  <c r="Q83" i="22"/>
  <c r="S83" i="22" s="1"/>
  <c r="U83" i="22" s="1"/>
  <c r="X231" i="22" l="1"/>
  <c r="W231" i="22"/>
  <c r="X273" i="22"/>
  <c r="W273" i="22"/>
  <c r="X178" i="22"/>
  <c r="W178" i="22"/>
  <c r="X83" i="22"/>
  <c r="W83" i="22"/>
  <c r="X137" i="22"/>
  <c r="W137" i="22"/>
  <c r="Y38" i="22"/>
  <c r="W39" i="22"/>
  <c r="X39" i="22"/>
  <c r="Y230" i="22"/>
  <c r="Q40" i="22"/>
  <c r="S40" i="22" s="1"/>
  <c r="U40" i="22" s="1"/>
  <c r="R40" i="22"/>
  <c r="Y136" i="22"/>
  <c r="R274" i="22"/>
  <c r="Y272" i="22"/>
  <c r="R232" i="22"/>
  <c r="Y82" i="22"/>
  <c r="R179" i="22"/>
  <c r="Y177" i="22"/>
  <c r="Q232" i="22"/>
  <c r="S232" i="22" s="1"/>
  <c r="U232" i="22" s="1"/>
  <c r="Q274" i="22"/>
  <c r="S274" i="22" s="1"/>
  <c r="U274" i="22" s="1"/>
  <c r="Q179" i="22"/>
  <c r="S179" i="22" s="1"/>
  <c r="U179" i="22" s="1"/>
  <c r="R138" i="22"/>
  <c r="Q138" i="22"/>
  <c r="S138" i="22" s="1"/>
  <c r="U138" i="22" s="1"/>
  <c r="Q84" i="22"/>
  <c r="S84" i="22" s="1"/>
  <c r="U84" i="22" s="1"/>
  <c r="R84" i="22"/>
  <c r="X84" i="22" l="1"/>
  <c r="W84" i="22"/>
  <c r="X179" i="22"/>
  <c r="W179" i="22"/>
  <c r="X274" i="22"/>
  <c r="W274" i="22"/>
  <c r="X232" i="22"/>
  <c r="W232" i="22"/>
  <c r="X138" i="22"/>
  <c r="W138" i="22"/>
  <c r="X40" i="22"/>
  <c r="W40" i="22"/>
  <c r="Y39" i="22"/>
  <c r="R41" i="22"/>
  <c r="Q41" i="22"/>
  <c r="S41" i="22" s="1"/>
  <c r="U41" i="22" s="1"/>
  <c r="Y273" i="22"/>
  <c r="Y83" i="22"/>
  <c r="R180" i="22"/>
  <c r="Y178" i="22"/>
  <c r="R233" i="22"/>
  <c r="Y231" i="22"/>
  <c r="R275" i="22"/>
  <c r="Y137" i="22"/>
  <c r="Q180" i="22"/>
  <c r="S180" i="22" s="1"/>
  <c r="U180" i="22" s="1"/>
  <c r="Q233" i="22"/>
  <c r="S233" i="22" s="1"/>
  <c r="U233" i="22" s="1"/>
  <c r="Q275" i="22"/>
  <c r="S275" i="22" s="1"/>
  <c r="U275" i="22" s="1"/>
  <c r="R139" i="22"/>
  <c r="Q139" i="22"/>
  <c r="S139" i="22" s="1"/>
  <c r="U139" i="22" s="1"/>
  <c r="R85" i="22"/>
  <c r="Q85" i="22"/>
  <c r="S85" i="22" s="1"/>
  <c r="U85" i="22" s="1"/>
  <c r="X139" i="22" l="1"/>
  <c r="W139" i="22"/>
  <c r="X180" i="22"/>
  <c r="W180" i="22"/>
  <c r="X85" i="22"/>
  <c r="W85" i="22"/>
  <c r="X233" i="22"/>
  <c r="W233" i="22"/>
  <c r="X275" i="22"/>
  <c r="W275" i="22"/>
  <c r="Y40" i="22"/>
  <c r="W41" i="22"/>
  <c r="X41" i="22"/>
  <c r="Q42" i="22"/>
  <c r="S42" i="22" s="1"/>
  <c r="U42" i="22" s="1"/>
  <c r="R42" i="22"/>
  <c r="Y84" i="22"/>
  <c r="R181" i="22"/>
  <c r="Y138" i="22"/>
  <c r="R276" i="22"/>
  <c r="Y274" i="22"/>
  <c r="R234" i="22"/>
  <c r="Y232" i="22"/>
  <c r="Y179" i="22"/>
  <c r="Q276" i="22"/>
  <c r="S276" i="22" s="1"/>
  <c r="U276" i="22" s="1"/>
  <c r="Q181" i="22"/>
  <c r="S181" i="22" s="1"/>
  <c r="U181" i="22" s="1"/>
  <c r="Q234" i="22"/>
  <c r="S234" i="22" s="1"/>
  <c r="U234" i="22" s="1"/>
  <c r="Q140" i="22"/>
  <c r="S140" i="22" s="1"/>
  <c r="U140" i="22" s="1"/>
  <c r="R140" i="22"/>
  <c r="R86" i="22"/>
  <c r="Q86" i="22"/>
  <c r="S86" i="22" s="1"/>
  <c r="U86" i="22" s="1"/>
  <c r="X234" i="22" l="1"/>
  <c r="W234" i="22"/>
  <c r="X181" i="22"/>
  <c r="W181" i="22"/>
  <c r="X140" i="22"/>
  <c r="W140" i="22"/>
  <c r="X276" i="22"/>
  <c r="W276" i="22"/>
  <c r="X86" i="22"/>
  <c r="W86" i="22"/>
  <c r="Y41" i="22"/>
  <c r="X42" i="22"/>
  <c r="W42" i="22"/>
  <c r="R43" i="22"/>
  <c r="Q43" i="22"/>
  <c r="S43" i="22" s="1"/>
  <c r="U43" i="22" s="1"/>
  <c r="Y139" i="22"/>
  <c r="Y233" i="22"/>
  <c r="R277" i="22"/>
  <c r="Y275" i="22"/>
  <c r="Y85" i="22"/>
  <c r="R182" i="22"/>
  <c r="Y180" i="22"/>
  <c r="R235" i="22"/>
  <c r="Q235" i="22"/>
  <c r="S235" i="22" s="1"/>
  <c r="U235" i="22" s="1"/>
  <c r="Q277" i="22"/>
  <c r="S277" i="22" s="1"/>
  <c r="U277" i="22" s="1"/>
  <c r="Q182" i="22"/>
  <c r="S182" i="22" s="1"/>
  <c r="U182" i="22" s="1"/>
  <c r="Q141" i="22"/>
  <c r="S141" i="22" s="1"/>
  <c r="U141" i="22" s="1"/>
  <c r="R141" i="22"/>
  <c r="R87" i="22"/>
  <c r="Q87" i="22"/>
  <c r="S87" i="22" s="1"/>
  <c r="U87" i="22" s="1"/>
  <c r="X235" i="22" l="1"/>
  <c r="W235" i="22"/>
  <c r="X182" i="22"/>
  <c r="W182" i="22"/>
  <c r="X141" i="22"/>
  <c r="W141" i="22"/>
  <c r="X277" i="22"/>
  <c r="W277" i="22"/>
  <c r="X87" i="22"/>
  <c r="W87" i="22"/>
  <c r="Y42" i="22"/>
  <c r="W43" i="22"/>
  <c r="X43" i="22"/>
  <c r="Y86" i="22"/>
  <c r="Q44" i="22"/>
  <c r="S44" i="22" s="1"/>
  <c r="U44" i="22" s="1"/>
  <c r="R44" i="22"/>
  <c r="R236" i="22"/>
  <c r="Y234" i="22"/>
  <c r="Y140" i="22"/>
  <c r="R183" i="22"/>
  <c r="Y181" i="22"/>
  <c r="Y276" i="22"/>
  <c r="R278" i="22"/>
  <c r="Q183" i="22"/>
  <c r="S183" i="22" s="1"/>
  <c r="U183" i="22" s="1"/>
  <c r="Q236" i="22"/>
  <c r="S236" i="22" s="1"/>
  <c r="U236" i="22" s="1"/>
  <c r="Q278" i="22"/>
  <c r="S278" i="22" s="1"/>
  <c r="U278" i="22" s="1"/>
  <c r="R142" i="22"/>
  <c r="Q142" i="22"/>
  <c r="S142" i="22" s="1"/>
  <c r="U142" i="22" s="1"/>
  <c r="Q88" i="22"/>
  <c r="S88" i="22" s="1"/>
  <c r="U88" i="22" s="1"/>
  <c r="R88" i="22"/>
  <c r="X88" i="22" l="1"/>
  <c r="W88" i="22"/>
  <c r="X236" i="22"/>
  <c r="W236" i="22"/>
  <c r="X183" i="22"/>
  <c r="W183" i="22"/>
  <c r="X142" i="22"/>
  <c r="W142" i="22"/>
  <c r="X278" i="22"/>
  <c r="W278" i="22"/>
  <c r="X44" i="22"/>
  <c r="W44" i="22"/>
  <c r="Y43" i="22"/>
  <c r="R45" i="22"/>
  <c r="Q45" i="22"/>
  <c r="S45" i="22" s="1"/>
  <c r="U45" i="22" s="1"/>
  <c r="Y277" i="22"/>
  <c r="Y182" i="22"/>
  <c r="Y87" i="22"/>
  <c r="R279" i="22"/>
  <c r="R184" i="22"/>
  <c r="R237" i="22"/>
  <c r="Y235" i="22"/>
  <c r="Y141" i="22"/>
  <c r="Q279" i="22"/>
  <c r="S279" i="22" s="1"/>
  <c r="U279" i="22" s="1"/>
  <c r="Q184" i="22"/>
  <c r="S184" i="22" s="1"/>
  <c r="U184" i="22" s="1"/>
  <c r="Q237" i="22"/>
  <c r="S237" i="22" s="1"/>
  <c r="U237" i="22" s="1"/>
  <c r="R143" i="22"/>
  <c r="Q143" i="22"/>
  <c r="S143" i="22" s="1"/>
  <c r="U143" i="22" s="1"/>
  <c r="R89" i="22"/>
  <c r="Q89" i="22"/>
  <c r="S89" i="22" s="1"/>
  <c r="U89" i="22" s="1"/>
  <c r="X143" i="22" l="1"/>
  <c r="W143" i="22"/>
  <c r="X279" i="22"/>
  <c r="W279" i="22"/>
  <c r="X89" i="22"/>
  <c r="W89" i="22"/>
  <c r="X237" i="22"/>
  <c r="W237" i="22"/>
  <c r="X184" i="22"/>
  <c r="W184" i="22"/>
  <c r="Y44" i="22"/>
  <c r="W45" i="22"/>
  <c r="X45" i="22"/>
  <c r="Y183" i="22"/>
  <c r="Y142" i="22"/>
  <c r="Q46" i="22"/>
  <c r="S46" i="22" s="1"/>
  <c r="U46" i="22" s="1"/>
  <c r="R46" i="22"/>
  <c r="Y278" i="22"/>
  <c r="R238" i="22"/>
  <c r="Y236" i="22"/>
  <c r="R185" i="22"/>
  <c r="Y88" i="22"/>
  <c r="R280" i="22"/>
  <c r="Q238" i="22"/>
  <c r="S238" i="22" s="1"/>
  <c r="U238" i="22" s="1"/>
  <c r="Q280" i="22"/>
  <c r="S280" i="22" s="1"/>
  <c r="U280" i="22" s="1"/>
  <c r="Q185" i="22"/>
  <c r="S185" i="22" s="1"/>
  <c r="U185" i="22" s="1"/>
  <c r="R144" i="22"/>
  <c r="Q144" i="22"/>
  <c r="S144" i="22" s="1"/>
  <c r="U144" i="22" s="1"/>
  <c r="R90" i="22"/>
  <c r="Q90" i="22"/>
  <c r="S90" i="22" s="1"/>
  <c r="U90" i="22" s="1"/>
  <c r="X90" i="22" l="1"/>
  <c r="W90" i="22"/>
  <c r="X185" i="22"/>
  <c r="W185" i="22"/>
  <c r="X144" i="22"/>
  <c r="W144" i="22"/>
  <c r="X280" i="22"/>
  <c r="W280" i="22"/>
  <c r="X238" i="22"/>
  <c r="W238" i="22"/>
  <c r="Y45" i="22"/>
  <c r="X46" i="22"/>
  <c r="W46" i="22"/>
  <c r="Q47" i="22"/>
  <c r="S47" i="22" s="1"/>
  <c r="U47" i="22" s="1"/>
  <c r="R47" i="22"/>
  <c r="Y279" i="22"/>
  <c r="Y184" i="22"/>
  <c r="Y89" i="22"/>
  <c r="R239" i="22"/>
  <c r="R281" i="22"/>
  <c r="R186" i="22"/>
  <c r="Y237" i="22"/>
  <c r="Y143" i="22"/>
  <c r="Q186" i="22"/>
  <c r="S186" i="22" s="1"/>
  <c r="U186" i="22" s="1"/>
  <c r="Q239" i="22"/>
  <c r="S239" i="22" s="1"/>
  <c r="U239" i="22" s="1"/>
  <c r="Q281" i="22"/>
  <c r="S281" i="22" s="1"/>
  <c r="U281" i="22" s="1"/>
  <c r="R145" i="22"/>
  <c r="Q145" i="22"/>
  <c r="S145" i="22" s="1"/>
  <c r="U145" i="22" s="1"/>
  <c r="U147" i="22" s="1"/>
  <c r="G16" i="30" s="1"/>
  <c r="R91" i="22"/>
  <c r="Q91" i="22"/>
  <c r="S91" i="22" s="1"/>
  <c r="U91" i="22" s="1"/>
  <c r="X91" i="22" l="1"/>
  <c r="W91" i="22"/>
  <c r="X186" i="22"/>
  <c r="W186" i="22"/>
  <c r="X281" i="22"/>
  <c r="W281" i="22"/>
  <c r="X145" i="22"/>
  <c r="W145" i="22"/>
  <c r="X239" i="22"/>
  <c r="W239" i="22"/>
  <c r="Y46" i="22"/>
  <c r="W47" i="22"/>
  <c r="X47" i="22"/>
  <c r="U93" i="22"/>
  <c r="F16" i="30" s="1"/>
  <c r="R48" i="22"/>
  <c r="Q48" i="22"/>
  <c r="S48" i="22" s="1"/>
  <c r="U48" i="22" s="1"/>
  <c r="Y238" i="22"/>
  <c r="R187" i="22"/>
  <c r="R282" i="22"/>
  <c r="Y144" i="22"/>
  <c r="Y185" i="22"/>
  <c r="Y280" i="22"/>
  <c r="R240" i="22"/>
  <c r="Y90" i="22"/>
  <c r="Q282" i="22"/>
  <c r="S282" i="22" s="1"/>
  <c r="U282" i="22" s="1"/>
  <c r="Q187" i="22"/>
  <c r="S187" i="22" s="1"/>
  <c r="U187" i="22" s="1"/>
  <c r="Q240" i="22"/>
  <c r="S240" i="22" s="1"/>
  <c r="U240" i="22" s="1"/>
  <c r="X240" i="22" l="1"/>
  <c r="W240" i="22"/>
  <c r="X282" i="22"/>
  <c r="W282" i="22"/>
  <c r="X187" i="22"/>
  <c r="W187" i="22"/>
  <c r="Y47" i="22"/>
  <c r="W48" i="22"/>
  <c r="X48" i="22"/>
  <c r="U50" i="22"/>
  <c r="E16" i="30" s="1"/>
  <c r="Y145" i="22"/>
  <c r="Y147" i="22" s="1"/>
  <c r="G18" i="30" s="1"/>
  <c r="Y281" i="22"/>
  <c r="Y186" i="22"/>
  <c r="R188" i="22"/>
  <c r="R241" i="22"/>
  <c r="Y239" i="22"/>
  <c r="Y91" i="22"/>
  <c r="R283" i="22"/>
  <c r="Q241" i="22"/>
  <c r="S241" i="22" s="1"/>
  <c r="U241" i="22" s="1"/>
  <c r="Q283" i="22"/>
  <c r="S283" i="22" s="1"/>
  <c r="U283" i="22" s="1"/>
  <c r="Q188" i="22"/>
  <c r="S188" i="22" s="1"/>
  <c r="U188" i="22" s="1"/>
  <c r="U190" i="22" s="1"/>
  <c r="H16" i="30" s="1"/>
  <c r="X241" i="22" l="1"/>
  <c r="W241" i="22"/>
  <c r="X283" i="22"/>
  <c r="W283" i="22"/>
  <c r="X188" i="22"/>
  <c r="W188" i="22"/>
  <c r="Y48" i="22"/>
  <c r="Y50" i="22" s="1"/>
  <c r="E18" i="30" s="1"/>
  <c r="Y240" i="22"/>
  <c r="Y93" i="22"/>
  <c r="F18" i="30" s="1"/>
  <c r="Y282" i="22"/>
  <c r="R242" i="22"/>
  <c r="R284" i="22"/>
  <c r="Y187" i="22"/>
  <c r="Q284" i="22"/>
  <c r="S284" i="22" s="1"/>
  <c r="U284" i="22" s="1"/>
  <c r="Q242" i="22"/>
  <c r="S242" i="22" s="1"/>
  <c r="U242" i="22" s="1"/>
  <c r="U244" i="22" s="1"/>
  <c r="I16" i="30" s="1"/>
  <c r="X284" i="22" l="1"/>
  <c r="W284" i="22"/>
  <c r="X242" i="22"/>
  <c r="W242" i="22"/>
  <c r="Y188" i="22"/>
  <c r="Y190" i="22" s="1"/>
  <c r="H18" i="30" s="1"/>
  <c r="Y241" i="22"/>
  <c r="R285" i="22"/>
  <c r="Y283" i="22"/>
  <c r="Q285" i="22"/>
  <c r="S285" i="22" s="1"/>
  <c r="U285" i="22" s="1"/>
  <c r="U287" i="22" s="1"/>
  <c r="J16" i="30" s="1"/>
  <c r="X285" i="22" l="1"/>
  <c r="W285" i="22"/>
  <c r="Y242" i="22"/>
  <c r="Y284" i="22"/>
  <c r="Y244" i="22" l="1"/>
  <c r="I18" i="30" s="1"/>
  <c r="Y285" i="22"/>
  <c r="Y287" i="22" s="1"/>
  <c r="J18" i="30" s="1"/>
</calcChain>
</file>

<file path=xl/comments1.xml><?xml version="1.0" encoding="utf-8"?>
<comments xmlns="http://schemas.openxmlformats.org/spreadsheetml/2006/main">
  <authors>
    <author>Keizer</author>
  </authors>
  <commentList>
    <comment ref="B7" authorId="0" shapeId="0">
      <text>
        <r>
          <rPr>
            <sz val="9"/>
            <color indexed="81"/>
            <rFont val="Tahoma"/>
            <family val="2"/>
          </rPr>
          <t xml:space="preserve">
GPL 2014-2015, feb 2014.
OCW, feb 2014.</t>
        </r>
      </text>
    </comment>
  </commentList>
</comments>
</file>

<file path=xl/sharedStrings.xml><?xml version="1.0" encoding="utf-8"?>
<sst xmlns="http://schemas.openxmlformats.org/spreadsheetml/2006/main" count="1433" uniqueCount="169">
  <si>
    <t>kernonderwijs</t>
  </si>
  <si>
    <t>VSO</t>
  </si>
  <si>
    <t>Vast bedrag per school</t>
  </si>
  <si>
    <t>per leerling SO &lt;8</t>
  </si>
  <si>
    <t>per leerling SO &gt;=8</t>
  </si>
  <si>
    <t>per leerling VSO</t>
  </si>
  <si>
    <t xml:space="preserve">per leerling P&amp;A </t>
  </si>
  <si>
    <t>Vast bedrag SO</t>
  </si>
  <si>
    <t>Vast bedrag VSO</t>
  </si>
  <si>
    <t>nee</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</si>
  <si>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</si>
  <si>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</si>
  <si>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</si>
  <si>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</si>
  <si>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</si>
  <si>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</si>
  <si>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</si>
  <si>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</si>
  <si>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</si>
  <si>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</si>
  <si>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</si>
  <si>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</si>
  <si>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</si>
  <si>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</si>
  <si>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</si>
  <si>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</si>
  <si>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</si>
  <si>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</si>
  <si>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</si>
  <si>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cluster 4</t>
  </si>
  <si>
    <t>LG</t>
  </si>
  <si>
    <t>ZMLK</t>
  </si>
  <si>
    <t>schooljaar</t>
  </si>
  <si>
    <t>2015/16</t>
  </si>
  <si>
    <t>2016/17</t>
  </si>
  <si>
    <t>2017/18</t>
  </si>
  <si>
    <t>2018/19</t>
  </si>
  <si>
    <t>2019/20</t>
  </si>
  <si>
    <t>teldatum</t>
  </si>
  <si>
    <t>kalenderjaar</t>
  </si>
  <si>
    <t>GPL bedragen</t>
  </si>
  <si>
    <t>OP (landelijk)</t>
  </si>
  <si>
    <t>OP leeftijdsgecorrigeerd : voet</t>
  </si>
  <si>
    <t>OP leeftijdsgecorrigeerd : bedrag * GGL</t>
  </si>
  <si>
    <t>Landelijke GGL =</t>
  </si>
  <si>
    <t>2014/15</t>
  </si>
  <si>
    <t>2020/21</t>
  </si>
  <si>
    <t>SO</t>
  </si>
  <si>
    <t>Naam school</t>
  </si>
  <si>
    <t>Brinnummer</t>
  </si>
  <si>
    <t>Samenstelling school</t>
  </si>
  <si>
    <t>LZ</t>
  </si>
  <si>
    <t>Peildatum</t>
  </si>
  <si>
    <t>MG</t>
  </si>
  <si>
    <t>afdeling MG</t>
  </si>
  <si>
    <t>ja</t>
  </si>
  <si>
    <t>SO &lt; 8 jr</t>
  </si>
  <si>
    <t>Samenwerkingsverbanden</t>
  </si>
  <si>
    <t xml:space="preserve">Totaal </t>
  </si>
  <si>
    <t>naam</t>
  </si>
  <si>
    <t>nummer</t>
  </si>
  <si>
    <t>Tot</t>
  </si>
  <si>
    <t>budget</t>
  </si>
  <si>
    <t>SO 8 jr en ouder</t>
  </si>
  <si>
    <t>Overdrachten VSO</t>
  </si>
  <si>
    <t>Totaal SO &lt; 8 jr</t>
  </si>
  <si>
    <t>Totaal VSO</t>
  </si>
  <si>
    <t>basis</t>
  </si>
  <si>
    <t>ondersteuning</t>
  </si>
  <si>
    <t>Totaal SO &gt;= 8 jr</t>
  </si>
  <si>
    <t>Vast bedrag SOVSO</t>
  </si>
  <si>
    <t>Totaal aantal leerlingen</t>
  </si>
  <si>
    <t>2021/22</t>
  </si>
  <si>
    <t>2022/23</t>
  </si>
  <si>
    <t xml:space="preserve">per cumi-leerling P&amp;A </t>
  </si>
  <si>
    <t>cumi-leerling</t>
  </si>
  <si>
    <t>Kalenderjaar</t>
  </si>
  <si>
    <t>Personeel</t>
  </si>
  <si>
    <t>Schooljaar</t>
  </si>
  <si>
    <t>MI 2014 bekostiging, kalenderjaar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</si>
  <si>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</si>
  <si>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</si>
  <si>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</si>
  <si>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</si>
  <si>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</si>
  <si>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</si>
  <si>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</si>
  <si>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</si>
  <si>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basisbek.</t>
  </si>
  <si>
    <t>van SWV</t>
  </si>
  <si>
    <t>MI bekost.</t>
  </si>
  <si>
    <t xml:space="preserve">Bé Keizer, e-mail: be.keizer@wxs.nl </t>
  </si>
  <si>
    <t>99ZZ</t>
  </si>
  <si>
    <t xml:space="preserve">B </t>
  </si>
  <si>
    <t>C</t>
  </si>
  <si>
    <t>D</t>
  </si>
  <si>
    <t>E</t>
  </si>
  <si>
    <t>F</t>
  </si>
  <si>
    <t xml:space="preserve">G </t>
  </si>
  <si>
    <t xml:space="preserve">H </t>
  </si>
  <si>
    <t>I</t>
  </si>
  <si>
    <t>J</t>
  </si>
  <si>
    <t>Overig</t>
  </si>
  <si>
    <t>Werkblad Tabellen (tab)</t>
  </si>
  <si>
    <t>extra voor regulier MG afdeling</t>
  </si>
  <si>
    <t>De werking van de groeiregeling</t>
  </si>
  <si>
    <t xml:space="preserve"> 1 februari 2015</t>
  </si>
  <si>
    <t>nieuwe TLV's</t>
  </si>
  <si>
    <t>uitschrijvingen</t>
  </si>
  <si>
    <t>Gegevens groei i.v.m. overdrachtsbekostiging</t>
  </si>
  <si>
    <t>SWV personele bekostiging</t>
  </si>
  <si>
    <t>pers groei budget</t>
  </si>
  <si>
    <t>Totaal groeibekostiging</t>
  </si>
  <si>
    <t>T.g.v. schooljaar</t>
  </si>
  <si>
    <t xml:space="preserve">resp. kalenderjaar </t>
  </si>
  <si>
    <t>personele bekostiging</t>
  </si>
  <si>
    <t>materiële bekostiging</t>
  </si>
  <si>
    <t xml:space="preserve"> 2016/17</t>
  </si>
  <si>
    <t>2016</t>
  </si>
  <si>
    <t>2017</t>
  </si>
  <si>
    <t xml:space="preserve"> 1 februari 2016</t>
  </si>
  <si>
    <t xml:space="preserve"> 1 februari 2017</t>
  </si>
  <si>
    <t xml:space="preserve"> 1 februari 2018</t>
  </si>
  <si>
    <t>2018</t>
  </si>
  <si>
    <t xml:space="preserve"> 1 februari 2019</t>
  </si>
  <si>
    <t>2019</t>
  </si>
  <si>
    <t xml:space="preserve"> 1 februari 2020</t>
  </si>
  <si>
    <t>2020</t>
  </si>
  <si>
    <t>Overdrachtsbekostiging SWV in verband met groei op basis van peildatum 1 februari</t>
  </si>
  <si>
    <t>SWV materiële bekostiging</t>
  </si>
  <si>
    <t>MI 2015 bekostiging, kalenderjaar</t>
  </si>
  <si>
    <t>A</t>
  </si>
  <si>
    <t xml:space="preserve">OBP </t>
  </si>
  <si>
    <t>in geld (prijspeil 2014-2015 voorlopig)</t>
  </si>
  <si>
    <t xml:space="preserve">De groeiregeling voor 2014-2015 wordt nog automatisch toegekend door DUO aan de school op basis van de groeiteldatum 16 jan. 2014. Dat is de laatste keer en voor de schooljaren daarna geldt de groeiregeling op basis van de peildatum 1 februari.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</si>
  <si>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t>Gegevens groei i.v.m. overdrachtsbekostiging peildatum</t>
  </si>
  <si>
    <t>Naam SWV</t>
  </si>
  <si>
    <t xml:space="preserve">School </t>
  </si>
  <si>
    <t xml:space="preserve"> 2016</t>
  </si>
  <si>
    <t xml:space="preserve"> 2017/18</t>
  </si>
  <si>
    <t xml:space="preserve"> 2017</t>
  </si>
  <si>
    <t xml:space="preserve"> 2018/19</t>
  </si>
  <si>
    <t xml:space="preserve"> 2018</t>
  </si>
  <si>
    <t xml:space="preserve"> 2019/20</t>
  </si>
  <si>
    <t xml:space="preserve"> 2019</t>
  </si>
  <si>
    <t xml:space="preserve"> 2020/21</t>
  </si>
  <si>
    <t xml:space="preserve"> 2020</t>
  </si>
  <si>
    <t>Personele groeibekostiging</t>
  </si>
  <si>
    <t>Materiële groeibekostiging</t>
  </si>
  <si>
    <t>Dit instrument is een door de PO-Raad en VO-Raad opgesteld hulpmiddel om een goed beeld te krijgen van de bekostiging van de groei op basis van de peildatum 1 februari 2015 en latere jaren.</t>
  </si>
  <si>
    <t xml:space="preserve">De witte cellen in het werkblad 1 februari binnen het lichtgrijze kader dienen ingevuld te worden met de juiste gegevens. Alle cellen met een donkergele achtergrond zijn beschermd en bevatten formules. Alle cellen met een lichtgele achtergrond bevatten ook formules, maar die kunnen worden overschreven. De formules in deze lichtgele cellen nemen de gegevens over van het voorafgaande schooljaar en zullen in principe aangepast moeten worden. </t>
  </si>
  <si>
    <t>SWV VO ergens</t>
  </si>
  <si>
    <t>mat groei budget</t>
  </si>
  <si>
    <r>
      <t>In deze applicatie zijn de bedragen opgenomen van de voorlopig vastgestelde GPL's (V)SO voor 2014-2015 van maart 2014</t>
    </r>
    <r>
      <rPr>
        <b/>
        <sz val="11"/>
        <rFont val="Calibri"/>
        <family val="2"/>
      </rPr>
      <t>.</t>
    </r>
  </si>
  <si>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</si>
  <si>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Gertjan van den Berg, e-mail: gert-janvanderberg@vo-raad.nl</t>
  </si>
  <si>
    <t>Kortheidshalve worden de ondersteuningscategorien laag, midden en hoog in de hierna volgende werkbladen aangeduid als cat 1, cat 2 resp. cat 3.</t>
  </si>
  <si>
    <r>
      <t xml:space="preserve">Het model is beveiligd met het wachtwoord: </t>
    </r>
    <r>
      <rPr>
        <b/>
        <sz val="11"/>
        <rFont val="Calibri"/>
        <family val="2"/>
      </rPr>
      <t>voraad</t>
    </r>
    <r>
      <rPr>
        <sz val="11"/>
        <rFont val="Calibri"/>
        <family val="2"/>
      </rPr>
      <t xml:space="preserve"> onder Start/Opmaak/Blad beveiligen.</t>
    </r>
  </si>
  <si>
    <t>Brinnr</t>
  </si>
  <si>
    <t xml:space="preserve">Bovendien moet de groei verminderd worden met de leerlingen die in dezelfde periode uitgeschreven worden. Niet alleen uitgeschreven bij de betreffende school, maar uitgeschreven worden uit het VSO cluster 3 en 4 als zodanig. Leerlingen die uitgeschreven worden omdat ze overgaan naar een andere school voor VSO van cluster 3 en 4 (doorstroom, geen uitstroom) blijven in dit kader dus buiten beschouwing. </t>
  </si>
  <si>
    <t>VO5502</t>
  </si>
  <si>
    <r>
      <t xml:space="preserve">Wettelijk is alleen geregeld dat het samenwerkingsverband verplicht is de ondersteuningsbekostiging personeel over te dragen per leerling. De PO-Raad en de VO-Raad adviseren om ook de personele basisbekostiging en de materiële basis- en ondersteuninsgbekostiging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Q en R) en dat wordt dan ook vastgelegd in dit instrument.</t>
    </r>
  </si>
  <si>
    <t>DUO verzorgt Kijkglas 3 waarin opgave wordt gedaan van de aantallen leerlingen per categorie, naar leeftijdsgroep en onderverdeeld naar SO resp. VSO.  Daarbij wordt de weergave gegeven van de groei en de uitschrijving zoals hier aangegeven, plus ook de aantallen die onder de doorstroom vallen. Daarmee kunnen op eenvoudige wijze de aantallen in dit instrument worden overgenomen en vinden vervolgens de berekeningen plaats.</t>
  </si>
  <si>
    <t>Toelichting Groeiregeling SWV VO - VSO vanaf 1 augustus 2015 op basis van 1 februari daaraan voorafgaand                       14 oktober 2014</t>
  </si>
  <si>
    <t>De overige gegevens, waaronder de exploitatiebekostiging 2015, zijn bijgewerkt tot begin oktober 2014.</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</si>
  <si>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De berekening vindt voor de personele en voor de materiële bekostiging afzonderlijk plaats. De uitkomst wordt op 0 gesteld als de uitkomst van de berekening personeel resp. materieel kleiner dan 0 wordt.</t>
    </r>
  </si>
  <si>
    <r>
      <t xml:space="preserve">In de tabellen zijn de gegevens opgenomen die betrekking hebben op de onderliggende normeringen voor de bekostiging. De bedragen betreffen deels de laatst bekende bedragen personele bekostiging zoals die voor het schooljaar </t>
    </r>
    <r>
      <rPr>
        <b/>
        <sz val="11"/>
        <rFont val="Calibri"/>
        <family val="2"/>
      </rPr>
      <t>2014-2015</t>
    </r>
    <r>
      <rPr>
        <sz val="11"/>
        <rFont val="Calibri"/>
        <family val="2"/>
      </rPr>
      <t xml:space="preserve"> per maart 2014 zijn vastgesteld; voor MI is dit het het kalenderjaar </t>
    </r>
    <r>
      <rPr>
        <b/>
        <sz val="11"/>
        <rFont val="Calibri"/>
        <family val="2"/>
      </rPr>
      <t>2014 en ook die van 2015</t>
    </r>
    <r>
      <rPr>
        <sz val="11"/>
        <rFont val="Calibri"/>
        <family val="2"/>
      </rPr>
      <t>. Andere bedragen die met de nieuwe bekostigingssystematiek te maken hebben zoals die per 1 augustus 2014 van kracht worden voor het (V)SO zijn de voorlopige berekende bedragen met het nu bekende prijspeil 2014-2015. De bedragen worden t.z.t. weer bijgesteld als gevolg van met name indexering en zullen dan in de tabellen worden aangepast. U kunt dit zelf doen door de bedragen in de lichtgele cellen aan te passen.</t>
    </r>
  </si>
  <si>
    <t>De overige gegevens, waaronder de MI-bekostiging (V)SO 2015, zijn bijgewerkt tot begin oktober 2015.</t>
  </si>
  <si>
    <t>Kortheidshalve worden de categorien laag, midden en hoog aan geduid als cat 1, cat 2 resp. cat 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</si>
</sst>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_ &quot;€&quot;\ * #,##0_ ;_ &quot;€&quot;\ * \-#,##0_ ;_ &quot;€&quot;\ * &quot;-&quot;??_ ;_ @_ "/>
    <numFmt numFmtId="171" formatCode="#,##0.00_ ;\-#,##0.00\ "/>
  </numFmts>
  <fonts count="42" x14ac:knownFonts="1">
    <font>
      <sz val="10"/>
      <color theme="1"/>
      <name val="Arial"/>
      <family val="2"/>
    </font>
    <font>
      <sz val="10"/>
      <color theme="1"/>
      <name val="Arial"/>
      <family val="2"/>
    </font>
    <font>
      <sz val="10"/>
      <name val="Calibri"/>
      <family val="2"/>
      <scheme val="minor"/>
    </font>
    <font>
      <sz val="12"/>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4"/>
      <color rgb="FFC0000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i/>
      <sz val="10"/>
      <color theme="0"/>
      <name val="Calibri"/>
      <family val="2"/>
    </font>
    <font>
      <b/>
      <i/>
      <sz val="10"/>
      <color theme="0"/>
      <name val="Calibri"/>
      <family val="2"/>
    </font>
    <font>
      <sz val="10"/>
      <color theme="0" tint="-0.34998626667073579"/>
      <name val="Calibri"/>
      <family val="2"/>
      <scheme val="minor"/>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sz val="11"/>
      <name val="Calibri"/>
      <family val="2"/>
      <scheme val="minor"/>
    </font>
    <font>
      <b/>
      <i/>
      <sz val="11"/>
      <color rgb="FF00B050"/>
      <name val="Calibri"/>
      <family val="2"/>
    </font>
    <font>
      <b/>
      <sz val="10"/>
      <color theme="1"/>
      <name val="Arial"/>
      <family val="2"/>
    </font>
    <font>
      <b/>
      <i/>
      <sz val="10"/>
      <color theme="1"/>
      <name val="Calibri"/>
      <family val="2"/>
      <scheme val="minor"/>
    </font>
    <font>
      <b/>
      <sz val="12"/>
      <name val="Calibri"/>
      <family val="2"/>
      <scheme val="minor"/>
    </font>
    <font>
      <b/>
      <sz val="12"/>
      <color indexed="10"/>
      <name val="Calibri"/>
      <family val="2"/>
      <scheme val="minor"/>
    </font>
    <font>
      <b/>
      <sz val="11"/>
      <color theme="1"/>
      <name val="Arial"/>
      <family val="2"/>
    </font>
    <font>
      <b/>
      <sz val="12"/>
      <color theme="1"/>
      <name val="Arial"/>
      <family val="2"/>
    </font>
    <font>
      <sz val="10"/>
      <color theme="0" tint="-0.14999847407452621"/>
      <name val="Calibri"/>
      <family val="2"/>
      <scheme val="minor"/>
    </font>
    <font>
      <sz val="9"/>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rgb="FFF7FAD6"/>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s>
  <cellStyleXfs count="3">
    <xf numFmtId="0" fontId="0" fillId="0" borderId="0"/>
    <xf numFmtId="44"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281">
    <xf numFmtId="0" fontId="0" fillId="0" borderId="0" xfId="0"/>
    <xf numFmtId="0" fontId="4" fillId="3" borderId="6" xfId="0" applyFont="1" applyFill="1" applyBorder="1" applyAlignment="1" applyProtection="1">
      <alignment horizontal="left"/>
    </xf>
    <xf numFmtId="0" fontId="4" fillId="3" borderId="6" xfId="0" applyFont="1" applyFill="1" applyBorder="1" applyProtection="1"/>
    <xf numFmtId="0" fontId="2" fillId="0" borderId="0" xfId="0" applyFont="1" applyFill="1" applyBorder="1" applyAlignment="1" applyProtection="1">
      <alignment horizontal="left" vertical="center"/>
    </xf>
    <xf numFmtId="0" fontId="4" fillId="3" borderId="0" xfId="0" applyNumberFormat="1" applyFont="1" applyFill="1" applyBorder="1" applyAlignment="1" applyProtection="1">
      <alignment horizontal="justify" vertical="top" wrapText="1"/>
    </xf>
    <xf numFmtId="0" fontId="4" fillId="3" borderId="19" xfId="0" applyFont="1" applyFill="1" applyBorder="1" applyProtection="1"/>
    <xf numFmtId="0" fontId="4" fillId="3" borderId="0" xfId="0" applyFont="1" applyFill="1" applyProtection="1"/>
    <xf numFmtId="0" fontId="4" fillId="3" borderId="0" xfId="0" applyFont="1" applyFill="1" applyBorder="1" applyAlignment="1" applyProtection="1">
      <alignment horizontal="center"/>
    </xf>
    <xf numFmtId="0" fontId="4" fillId="2" borderId="1"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164" fontId="10" fillId="2" borderId="0" xfId="0" applyNumberFormat="1" applyFont="1" applyFill="1" applyBorder="1" applyAlignment="1" applyProtection="1">
      <alignment horizontal="center"/>
    </xf>
    <xf numFmtId="0" fontId="4" fillId="2" borderId="4"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4" fillId="2" borderId="5" xfId="0" applyFont="1" applyFill="1" applyBorder="1" applyProtection="1"/>
    <xf numFmtId="0" fontId="4" fillId="3" borderId="7" xfId="0" applyFont="1" applyFill="1" applyBorder="1" applyAlignment="1" applyProtection="1">
      <alignment horizontal="center"/>
    </xf>
    <xf numFmtId="0" fontId="4" fillId="3" borderId="20" xfId="0" applyFont="1" applyFill="1" applyBorder="1" applyProtection="1"/>
    <xf numFmtId="0" fontId="12" fillId="3" borderId="0" xfId="0" applyFont="1" applyFill="1" applyProtection="1"/>
    <xf numFmtId="0" fontId="12" fillId="2" borderId="4" xfId="0" applyFont="1" applyFill="1" applyBorder="1" applyProtection="1"/>
    <xf numFmtId="0" fontId="12" fillId="3" borderId="6" xfId="0" applyFont="1" applyFill="1" applyBorder="1" applyProtection="1"/>
    <xf numFmtId="49" fontId="12" fillId="3" borderId="6" xfId="0" applyNumberFormat="1" applyFont="1" applyFill="1" applyBorder="1" applyAlignment="1" applyProtection="1">
      <alignment horizontal="left"/>
    </xf>
    <xf numFmtId="167" fontId="12" fillId="3" borderId="6" xfId="0" applyNumberFormat="1" applyFont="1" applyFill="1" applyBorder="1" applyAlignment="1" applyProtection="1">
      <alignment horizontal="center"/>
    </xf>
    <xf numFmtId="0" fontId="12" fillId="3" borderId="6" xfId="0" applyFont="1" applyFill="1" applyBorder="1" applyAlignment="1" applyProtection="1">
      <alignment horizontal="center"/>
    </xf>
    <xf numFmtId="0" fontId="12" fillId="3" borderId="19" xfId="0" applyFont="1" applyFill="1" applyBorder="1" applyProtection="1"/>
    <xf numFmtId="0" fontId="12" fillId="2" borderId="5" xfId="0" applyFont="1" applyFill="1" applyBorder="1" applyProtection="1"/>
    <xf numFmtId="0" fontId="10" fillId="3" borderId="0" xfId="0" applyFont="1" applyFill="1" applyProtection="1"/>
    <xf numFmtId="0" fontId="6" fillId="3" borderId="6" xfId="0" applyFont="1" applyFill="1" applyBorder="1" applyAlignment="1" applyProtection="1">
      <alignment horizontal="left"/>
    </xf>
    <xf numFmtId="0" fontId="10" fillId="3" borderId="6" xfId="0" applyFont="1" applyFill="1" applyBorder="1" applyAlignment="1" applyProtection="1">
      <alignment horizontal="center"/>
    </xf>
    <xf numFmtId="0" fontId="10" fillId="3" borderId="19" xfId="0" applyFont="1" applyFill="1" applyBorder="1" applyProtection="1"/>
    <xf numFmtId="0" fontId="10" fillId="2" borderId="5" xfId="0" applyFont="1" applyFill="1" applyBorder="1" applyProtection="1"/>
    <xf numFmtId="0" fontId="6" fillId="3" borderId="6" xfId="0" applyFont="1" applyFill="1" applyBorder="1" applyProtection="1"/>
    <xf numFmtId="0" fontId="13" fillId="3" borderId="6" xfId="0" applyFont="1" applyFill="1" applyBorder="1" applyAlignment="1" applyProtection="1">
      <alignment horizontal="center"/>
    </xf>
    <xf numFmtId="0" fontId="6" fillId="3" borderId="6" xfId="0" applyFont="1" applyFill="1" applyBorder="1" applyAlignment="1" applyProtection="1">
      <alignment horizontal="center"/>
    </xf>
    <xf numFmtId="0" fontId="8" fillId="3" borderId="19" xfId="0" applyFont="1" applyFill="1" applyBorder="1" applyProtection="1"/>
    <xf numFmtId="0" fontId="4" fillId="3" borderId="6" xfId="0" applyFont="1" applyFill="1" applyBorder="1" applyAlignment="1" applyProtection="1">
      <alignment horizontal="center"/>
    </xf>
    <xf numFmtId="2" fontId="4" fillId="3" borderId="6" xfId="0" applyNumberFormat="1" applyFont="1" applyFill="1" applyBorder="1" applyProtection="1"/>
    <xf numFmtId="0" fontId="4" fillId="2" borderId="6" xfId="0" applyFont="1" applyFill="1" applyBorder="1" applyAlignment="1" applyProtection="1">
      <alignment horizontal="center"/>
      <protection locked="0"/>
    </xf>
    <xf numFmtId="165" fontId="6" fillId="3" borderId="6" xfId="0" applyNumberFormat="1" applyFont="1" applyFill="1" applyBorder="1" applyProtection="1"/>
    <xf numFmtId="3" fontId="14" fillId="5" borderId="6" xfId="0" applyNumberFormat="1" applyFont="1" applyFill="1" applyBorder="1" applyAlignment="1" applyProtection="1">
      <alignment horizontal="center"/>
    </xf>
    <xf numFmtId="169" fontId="14" fillId="3" borderId="6" xfId="0" applyNumberFormat="1" applyFont="1" applyFill="1" applyBorder="1" applyAlignment="1" applyProtection="1">
      <alignment horizontal="center"/>
    </xf>
    <xf numFmtId="0" fontId="4" fillId="3" borderId="0" xfId="0" applyFont="1" applyFill="1" applyBorder="1" applyProtection="1"/>
    <xf numFmtId="0" fontId="8" fillId="3" borderId="6" xfId="0" applyFont="1" applyFill="1" applyBorder="1" applyAlignment="1" applyProtection="1">
      <alignment horizontal="center"/>
    </xf>
    <xf numFmtId="169" fontId="14" fillId="3" borderId="8" xfId="0" applyNumberFormat="1" applyFont="1" applyFill="1" applyBorder="1" applyAlignment="1" applyProtection="1">
      <alignment horizontal="center"/>
    </xf>
    <xf numFmtId="0" fontId="4" fillId="3" borderId="22" xfId="0" applyFont="1" applyFill="1" applyBorder="1" applyProtection="1"/>
    <xf numFmtId="0" fontId="8" fillId="3" borderId="6" xfId="0" applyFont="1" applyFill="1" applyBorder="1" applyProtection="1"/>
    <xf numFmtId="169" fontId="6" fillId="4" borderId="8" xfId="0" applyNumberFormat="1" applyFont="1" applyFill="1" applyBorder="1" applyAlignment="1" applyProtection="1">
      <alignment horizontal="center"/>
    </xf>
    <xf numFmtId="169" fontId="14" fillId="3" borderId="0" xfId="0" applyNumberFormat="1" applyFont="1" applyFill="1" applyBorder="1" applyAlignment="1" applyProtection="1">
      <alignment horizontal="center"/>
    </xf>
    <xf numFmtId="0" fontId="4" fillId="2" borderId="9" xfId="0" applyFont="1" applyFill="1" applyBorder="1" applyProtection="1"/>
    <xf numFmtId="0" fontId="4" fillId="2" borderId="10" xfId="0" applyFont="1" applyFill="1" applyBorder="1" applyProtection="1"/>
    <xf numFmtId="0" fontId="4" fillId="2" borderId="10" xfId="0" applyFont="1" applyFill="1" applyBorder="1" applyAlignment="1" applyProtection="1">
      <alignment horizontal="center"/>
    </xf>
    <xf numFmtId="0" fontId="15" fillId="2" borderId="10" xfId="0" applyFont="1" applyFill="1" applyBorder="1" applyAlignment="1" applyProtection="1">
      <alignment horizontal="right"/>
    </xf>
    <xf numFmtId="0" fontId="4" fillId="2" borderId="11" xfId="0" applyFont="1" applyFill="1" applyBorder="1" applyProtection="1"/>
    <xf numFmtId="169" fontId="6" fillId="4" borderId="0" xfId="0" applyNumberFormat="1" applyFont="1" applyFill="1" applyBorder="1" applyAlignment="1" applyProtection="1">
      <alignment horizontal="center"/>
    </xf>
    <xf numFmtId="0" fontId="16" fillId="0" borderId="4" xfId="0" applyFont="1" applyBorder="1" applyAlignment="1" applyProtection="1">
      <alignment horizontal="left"/>
    </xf>
    <xf numFmtId="0" fontId="4" fillId="3" borderId="0" xfId="0" applyFont="1" applyFill="1" applyAlignment="1" applyProtection="1">
      <alignment horizontal="left"/>
    </xf>
    <xf numFmtId="0" fontId="4"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10" xfId="0" applyFont="1" applyFill="1" applyBorder="1" applyAlignment="1" applyProtection="1">
      <alignment horizontal="left"/>
    </xf>
    <xf numFmtId="0" fontId="4" fillId="4" borderId="6" xfId="0" applyFont="1" applyFill="1" applyBorder="1" applyProtection="1"/>
    <xf numFmtId="0" fontId="4" fillId="4" borderId="6" xfId="0" applyFont="1" applyFill="1" applyBorder="1" applyAlignment="1" applyProtection="1">
      <alignment horizontal="center"/>
    </xf>
    <xf numFmtId="0" fontId="8" fillId="3" borderId="0" xfId="0" applyFont="1" applyFill="1" applyBorder="1" applyAlignment="1" applyProtection="1">
      <alignment horizontal="center"/>
    </xf>
    <xf numFmtId="0" fontId="10" fillId="2" borderId="0" xfId="0" applyFont="1" applyFill="1" applyBorder="1" applyProtection="1"/>
    <xf numFmtId="0" fontId="6" fillId="2" borderId="0" xfId="0" applyFont="1" applyFill="1" applyBorder="1" applyProtection="1"/>
    <xf numFmtId="0" fontId="18" fillId="2" borderId="0" xfId="0" applyFont="1" applyFill="1" applyBorder="1" applyAlignment="1" applyProtection="1">
      <alignment horizontal="left"/>
    </xf>
    <xf numFmtId="0" fontId="21" fillId="3" borderId="6" xfId="0" applyFont="1" applyFill="1" applyBorder="1" applyAlignment="1" applyProtection="1">
      <alignment horizontal="left"/>
    </xf>
    <xf numFmtId="0" fontId="21" fillId="3" borderId="6" xfId="0" applyFont="1" applyFill="1" applyBorder="1" applyAlignment="1" applyProtection="1">
      <alignment horizontal="center"/>
    </xf>
    <xf numFmtId="0" fontId="22" fillId="2" borderId="4" xfId="0" applyFont="1" applyFill="1" applyBorder="1" applyProtection="1"/>
    <xf numFmtId="0" fontId="17" fillId="3" borderId="6" xfId="0" applyFont="1" applyFill="1" applyBorder="1" applyAlignment="1" applyProtection="1">
      <alignment horizontal="left"/>
    </xf>
    <xf numFmtId="0" fontId="21" fillId="3" borderId="6" xfId="0" applyFont="1" applyFill="1" applyBorder="1" applyProtection="1"/>
    <xf numFmtId="0" fontId="6" fillId="2" borderId="4" xfId="0" applyFont="1" applyFill="1" applyBorder="1" applyProtection="1"/>
    <xf numFmtId="0" fontId="17" fillId="3" borderId="6" xfId="0" applyFont="1" applyFill="1" applyBorder="1" applyAlignment="1" applyProtection="1">
      <alignment horizontal="right"/>
    </xf>
    <xf numFmtId="0" fontId="21" fillId="2" borderId="4" xfId="0" applyFont="1" applyFill="1" applyBorder="1" applyProtection="1"/>
    <xf numFmtId="0" fontId="17" fillId="3" borderId="6" xfId="0" applyFont="1" applyFill="1" applyBorder="1" applyAlignment="1" applyProtection="1">
      <alignment horizontal="center"/>
    </xf>
    <xf numFmtId="169" fontId="6" fillId="3" borderId="6" xfId="0" applyNumberFormat="1" applyFont="1" applyFill="1" applyBorder="1" applyAlignment="1" applyProtection="1">
      <alignment horizontal="center"/>
    </xf>
    <xf numFmtId="0" fontId="17" fillId="3" borderId="6" xfId="0" applyFont="1" applyFill="1" applyBorder="1" applyProtection="1"/>
    <xf numFmtId="0" fontId="2" fillId="3" borderId="0" xfId="0" applyFont="1" applyFill="1" applyProtection="1"/>
    <xf numFmtId="0" fontId="2" fillId="3" borderId="6" xfId="0" applyFont="1" applyFill="1" applyBorder="1" applyProtection="1"/>
    <xf numFmtId="0" fontId="2" fillId="3" borderId="6" xfId="0" applyFont="1" applyFill="1" applyBorder="1" applyAlignment="1" applyProtection="1">
      <alignment horizontal="center"/>
    </xf>
    <xf numFmtId="0" fontId="26" fillId="2" borderId="0" xfId="0" applyFont="1" applyFill="1" applyAlignment="1">
      <alignment horizontal="left" wrapText="1"/>
    </xf>
    <xf numFmtId="0" fontId="27" fillId="2" borderId="0" xfId="0" applyFont="1" applyFill="1"/>
    <xf numFmtId="0" fontId="28" fillId="2" borderId="0" xfId="0" applyFont="1" applyFill="1" applyAlignment="1">
      <alignment horizontal="left"/>
    </xf>
    <xf numFmtId="0" fontId="19" fillId="2" borderId="0" xfId="0" applyFont="1" applyFill="1"/>
    <xf numFmtId="0" fontId="19" fillId="2" borderId="0" xfId="0" applyFont="1" applyFill="1" applyAlignment="1">
      <alignment wrapText="1"/>
    </xf>
    <xf numFmtId="0" fontId="20" fillId="2" borderId="0" xfId="0" applyFont="1" applyFill="1" applyAlignment="1">
      <alignment wrapText="1"/>
    </xf>
    <xf numFmtId="44" fontId="4" fillId="0" borderId="6" xfId="0" applyNumberFormat="1" applyFont="1" applyFill="1" applyBorder="1" applyAlignment="1" applyProtection="1">
      <alignment horizontal="center"/>
      <protection locked="0"/>
    </xf>
    <xf numFmtId="169" fontId="6" fillId="3" borderId="0" xfId="0" applyNumberFormat="1" applyFont="1" applyFill="1" applyBorder="1" applyAlignment="1" applyProtection="1">
      <alignment horizontal="center"/>
    </xf>
    <xf numFmtId="0" fontId="31" fillId="2" borderId="0" xfId="2" applyFont="1" applyFill="1" applyAlignment="1" applyProtection="1">
      <alignment wrapText="1"/>
    </xf>
    <xf numFmtId="0" fontId="11"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4" fillId="3" borderId="6" xfId="0" applyNumberFormat="1" applyFont="1" applyFill="1" applyBorder="1" applyAlignment="1" applyProtection="1">
      <alignment horizontal="center"/>
    </xf>
    <xf numFmtId="0" fontId="21" fillId="3" borderId="0" xfId="0" applyFont="1" applyFill="1" applyProtection="1"/>
    <xf numFmtId="0" fontId="22" fillId="3" borderId="6" xfId="0" applyFont="1" applyFill="1" applyBorder="1" applyAlignment="1" applyProtection="1">
      <alignment horizontal="left"/>
    </xf>
    <xf numFmtId="49" fontId="13" fillId="3" borderId="6" xfId="0" applyNumberFormat="1" applyFont="1" applyFill="1" applyBorder="1" applyAlignment="1" applyProtection="1">
      <alignment horizontal="left"/>
    </xf>
    <xf numFmtId="0" fontId="13" fillId="3" borderId="6" xfId="0" applyFont="1" applyFill="1" applyBorder="1" applyProtection="1"/>
    <xf numFmtId="0" fontId="22" fillId="3" borderId="6" xfId="0" applyFont="1" applyFill="1" applyBorder="1" applyProtection="1"/>
    <xf numFmtId="0" fontId="22" fillId="3" borderId="0" xfId="0" applyFont="1" applyFill="1" applyProtection="1"/>
    <xf numFmtId="167" fontId="22" fillId="3" borderId="6" xfId="0" applyNumberFormat="1" applyFont="1" applyFill="1" applyBorder="1" applyAlignment="1" applyProtection="1">
      <alignment horizontal="center"/>
    </xf>
    <xf numFmtId="0" fontId="22" fillId="3" borderId="6" xfId="0" applyFont="1" applyFill="1" applyBorder="1" applyAlignment="1" applyProtection="1">
      <alignment horizontal="center"/>
    </xf>
    <xf numFmtId="49" fontId="22" fillId="3" borderId="6" xfId="0" applyNumberFormat="1" applyFont="1" applyFill="1" applyBorder="1" applyAlignment="1" applyProtection="1">
      <alignment horizontal="left"/>
    </xf>
    <xf numFmtId="0" fontId="4" fillId="2" borderId="0" xfId="0" applyFont="1" applyFill="1" applyProtection="1"/>
    <xf numFmtId="165" fontId="6" fillId="2" borderId="0" xfId="0" applyNumberFormat="1" applyFont="1" applyFill="1" applyBorder="1" applyProtection="1"/>
    <xf numFmtId="3" fontId="14" fillId="2" borderId="0" xfId="0" applyNumberFormat="1" applyFont="1" applyFill="1" applyBorder="1" applyAlignment="1" applyProtection="1">
      <alignment horizontal="center"/>
    </xf>
    <xf numFmtId="169" fontId="14" fillId="2" borderId="0" xfId="0" applyNumberFormat="1" applyFont="1" applyFill="1" applyBorder="1" applyAlignment="1" applyProtection="1">
      <alignment horizontal="center"/>
    </xf>
    <xf numFmtId="165" fontId="17" fillId="3" borderId="6" xfId="0" applyNumberFormat="1" applyFont="1" applyFill="1" applyBorder="1" applyProtection="1"/>
    <xf numFmtId="3" fontId="24" fillId="5" borderId="6" xfId="0" applyNumberFormat="1" applyFont="1" applyFill="1" applyBorder="1" applyAlignment="1" applyProtection="1">
      <alignment horizontal="center"/>
    </xf>
    <xf numFmtId="169" fontId="24" fillId="3" borderId="6" xfId="0" applyNumberFormat="1" applyFont="1" applyFill="1" applyBorder="1" applyAlignment="1" applyProtection="1">
      <alignment horizontal="center"/>
    </xf>
    <xf numFmtId="165" fontId="21" fillId="3" borderId="6" xfId="0" applyNumberFormat="1" applyFont="1" applyFill="1" applyBorder="1" applyProtection="1"/>
    <xf numFmtId="3" fontId="23" fillId="5" borderId="6" xfId="0" applyNumberFormat="1" applyFont="1" applyFill="1" applyBorder="1" applyAlignment="1" applyProtection="1">
      <alignment horizontal="center"/>
    </xf>
    <xf numFmtId="169" fontId="23" fillId="3" borderId="6" xfId="0" applyNumberFormat="1" applyFont="1" applyFill="1" applyBorder="1" applyAlignment="1" applyProtection="1">
      <alignment horizontal="center"/>
    </xf>
    <xf numFmtId="0" fontId="2" fillId="2" borderId="0" xfId="0" applyFont="1" applyFill="1" applyBorder="1" applyAlignment="1" applyProtection="1">
      <alignment horizontal="center"/>
    </xf>
    <xf numFmtId="0" fontId="4" fillId="0" borderId="6" xfId="0" applyFont="1" applyFill="1" applyBorder="1" applyProtection="1">
      <protection locked="0"/>
    </xf>
    <xf numFmtId="0" fontId="4" fillId="0" borderId="6" xfId="0" applyFont="1" applyFill="1" applyBorder="1" applyAlignment="1" applyProtection="1">
      <alignment horizontal="center"/>
      <protection locked="0"/>
    </xf>
    <xf numFmtId="168" fontId="12" fillId="3" borderId="6" xfId="0" applyNumberFormat="1" applyFont="1" applyFill="1" applyBorder="1" applyAlignment="1" applyProtection="1">
      <alignment horizontal="center"/>
    </xf>
    <xf numFmtId="167" fontId="17" fillId="3" borderId="6" xfId="0" applyNumberFormat="1" applyFont="1" applyFill="1" applyBorder="1" applyAlignment="1" applyProtection="1">
      <alignment horizontal="center"/>
    </xf>
    <xf numFmtId="168" fontId="17" fillId="3" borderId="6" xfId="0" applyNumberFormat="1" applyFont="1" applyFill="1" applyBorder="1" applyAlignment="1" applyProtection="1">
      <alignment horizontal="center"/>
    </xf>
    <xf numFmtId="44" fontId="4" fillId="4" borderId="6"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5" fillId="0" borderId="0" xfId="0" applyFont="1" applyAlignment="1" applyProtection="1">
      <alignment horizontal="left"/>
    </xf>
    <xf numFmtId="0" fontId="2" fillId="0" borderId="0" xfId="0" applyFont="1" applyAlignment="1" applyProtection="1">
      <alignment horizontal="left"/>
    </xf>
    <xf numFmtId="0" fontId="5" fillId="0" borderId="0" xfId="0" quotePrefix="1" applyFont="1" applyAlignment="1" applyProtection="1">
      <alignment horizontal="left"/>
    </xf>
    <xf numFmtId="0" fontId="16" fillId="0" borderId="0" xfId="0" applyFont="1" applyProtection="1"/>
    <xf numFmtId="0" fontId="16" fillId="0" borderId="1" xfId="0" applyFont="1" applyBorder="1" applyProtection="1"/>
    <xf numFmtId="0" fontId="16" fillId="0" borderId="2" xfId="0" applyFont="1" applyBorder="1" applyProtection="1"/>
    <xf numFmtId="0" fontId="16" fillId="0" borderId="3" xfId="0" applyFont="1" applyBorder="1" applyProtection="1"/>
    <xf numFmtId="0" fontId="16" fillId="0" borderId="2" xfId="0" quotePrefix="1" applyFont="1" applyBorder="1" applyAlignment="1" applyProtection="1">
      <alignment horizontal="left"/>
    </xf>
    <xf numFmtId="0" fontId="16" fillId="0" borderId="12" xfId="0" quotePrefix="1" applyFont="1" applyBorder="1" applyAlignment="1" applyProtection="1">
      <alignment horizontal="left"/>
    </xf>
    <xf numFmtId="0" fontId="16" fillId="0" borderId="13" xfId="0" applyFont="1" applyBorder="1" applyProtection="1"/>
    <xf numFmtId="0" fontId="16" fillId="0" borderId="14" xfId="0" applyFont="1" applyBorder="1" applyProtection="1"/>
    <xf numFmtId="0" fontId="16" fillId="0" borderId="4" xfId="0" applyFont="1" applyBorder="1" applyProtection="1"/>
    <xf numFmtId="0" fontId="16" fillId="0" borderId="5" xfId="0" applyFont="1" applyBorder="1" applyProtection="1"/>
    <xf numFmtId="0" fontId="16" fillId="0" borderId="0" xfId="0" applyFont="1" applyBorder="1" applyProtection="1"/>
    <xf numFmtId="44" fontId="16" fillId="0" borderId="5" xfId="0" applyNumberFormat="1" applyFont="1" applyBorder="1" applyProtection="1"/>
    <xf numFmtId="0" fontId="16" fillId="0" borderId="9" xfId="0" applyFont="1" applyBorder="1" applyProtection="1"/>
    <xf numFmtId="0" fontId="16" fillId="0" borderId="11" xfId="0" applyFont="1" applyBorder="1" applyProtection="1"/>
    <xf numFmtId="44" fontId="16" fillId="0" borderId="11" xfId="0" applyNumberFormat="1" applyFont="1" applyBorder="1" applyProtection="1"/>
    <xf numFmtId="0" fontId="16" fillId="0" borderId="10" xfId="0" applyFont="1" applyBorder="1" applyProtection="1"/>
    <xf numFmtId="0" fontId="5" fillId="0" borderId="14" xfId="0" quotePrefix="1" applyFont="1" applyFill="1" applyBorder="1" applyAlignment="1" applyProtection="1">
      <alignment horizontal="left"/>
    </xf>
    <xf numFmtId="0" fontId="16" fillId="0" borderId="1" xfId="0" quotePrefix="1" applyFont="1" applyBorder="1" applyAlignment="1" applyProtection="1">
      <alignment horizontal="left"/>
    </xf>
    <xf numFmtId="0" fontId="16" fillId="0" borderId="2" xfId="0" applyFont="1" applyBorder="1" applyAlignment="1" applyProtection="1"/>
    <xf numFmtId="0" fontId="16" fillId="0" borderId="3" xfId="0" applyFont="1" applyBorder="1" applyAlignment="1" applyProtection="1"/>
    <xf numFmtId="0" fontId="16" fillId="0" borderId="9" xfId="0" quotePrefix="1" applyFont="1" applyBorder="1" applyAlignment="1" applyProtection="1">
      <alignment horizontal="left"/>
    </xf>
    <xf numFmtId="0" fontId="16" fillId="0" borderId="15" xfId="0" applyFont="1" applyBorder="1" applyAlignment="1" applyProtection="1">
      <alignment horizontal="center"/>
    </xf>
    <xf numFmtId="0" fontId="16" fillId="0" borderId="16" xfId="0" quotePrefix="1" applyFont="1" applyBorder="1" applyAlignment="1" applyProtection="1">
      <alignment horizontal="center"/>
    </xf>
    <xf numFmtId="0" fontId="16" fillId="0" borderId="14" xfId="0" applyFont="1" applyFill="1" applyBorder="1" applyAlignment="1" applyProtection="1">
      <alignment horizontal="left"/>
    </xf>
    <xf numFmtId="0" fontId="16" fillId="0" borderId="13" xfId="0" applyFont="1" applyFill="1" applyBorder="1" applyAlignment="1" applyProtection="1">
      <alignment horizontal="left"/>
    </xf>
    <xf numFmtId="0" fontId="16" fillId="0" borderId="17" xfId="0" quotePrefix="1" applyFont="1" applyBorder="1" applyAlignment="1" applyProtection="1">
      <alignment horizontal="left"/>
    </xf>
    <xf numFmtId="0" fontId="16" fillId="0" borderId="18" xfId="0" quotePrefix="1" applyFont="1" applyBorder="1" applyAlignment="1" applyProtection="1">
      <alignment horizontal="left"/>
    </xf>
    <xf numFmtId="0" fontId="16" fillId="0" borderId="15" xfId="0" quotePrefix="1" applyFont="1" applyBorder="1" applyAlignment="1" applyProtection="1">
      <alignment horizontal="left"/>
    </xf>
    <xf numFmtId="166" fontId="16" fillId="0" borderId="0" xfId="0" applyNumberFormat="1" applyFont="1" applyProtection="1"/>
    <xf numFmtId="166" fontId="16" fillId="0" borderId="0" xfId="0" applyNumberFormat="1" applyFont="1" applyBorder="1" applyProtection="1"/>
    <xf numFmtId="0" fontId="16" fillId="0" borderId="0" xfId="0" quotePrefix="1" applyFont="1" applyBorder="1" applyAlignment="1" applyProtection="1">
      <alignment horizontal="left"/>
    </xf>
    <xf numFmtId="44" fontId="2" fillId="0" borderId="0" xfId="1" applyFont="1" applyAlignment="1" applyProtection="1">
      <alignment horizontal="left"/>
    </xf>
    <xf numFmtId="0" fontId="5" fillId="0" borderId="0" xfId="0" quotePrefix="1" applyFont="1" applyBorder="1" applyAlignment="1" applyProtection="1">
      <alignment horizontal="left"/>
    </xf>
    <xf numFmtId="0" fontId="16" fillId="0" borderId="13" xfId="0" quotePrefix="1" applyFont="1" applyBorder="1" applyAlignment="1" applyProtection="1">
      <alignment horizontal="center"/>
    </xf>
    <xf numFmtId="0" fontId="16" fillId="0" borderId="12" xfId="0" applyFont="1" applyBorder="1" applyProtection="1"/>
    <xf numFmtId="0" fontId="16" fillId="0" borderId="10" xfId="0" applyFont="1" applyFill="1" applyBorder="1" applyAlignment="1" applyProtection="1">
      <alignment horizontal="left"/>
    </xf>
    <xf numFmtId="0" fontId="16" fillId="0" borderId="11" xfId="0" applyFont="1" applyFill="1" applyBorder="1" applyAlignment="1" applyProtection="1">
      <alignment horizontal="left"/>
    </xf>
    <xf numFmtId="0" fontId="16" fillId="0" borderId="4" xfId="0" applyFont="1" applyFill="1" applyBorder="1" applyProtection="1"/>
    <xf numFmtId="0" fontId="0" fillId="0" borderId="0" xfId="0" applyProtection="1"/>
    <xf numFmtId="0" fontId="16" fillId="0" borderId="4" xfId="0" quotePrefix="1" applyFont="1" applyBorder="1" applyAlignment="1" applyProtection="1">
      <alignment horizontal="left"/>
    </xf>
    <xf numFmtId="44" fontId="16" fillId="0" borderId="0" xfId="0" applyNumberFormat="1" applyFont="1" applyBorder="1" applyProtection="1"/>
    <xf numFmtId="44" fontId="16" fillId="0" borderId="3" xfId="0" applyNumberFormat="1" applyFont="1" applyBorder="1" applyProtection="1"/>
    <xf numFmtId="44" fontId="16" fillId="0" borderId="10" xfId="0" applyNumberFormat="1" applyFont="1" applyBorder="1" applyProtection="1"/>
    <xf numFmtId="44" fontId="16" fillId="0" borderId="4" xfId="0" applyNumberFormat="1" applyFont="1" applyBorder="1" applyProtection="1"/>
    <xf numFmtId="44" fontId="16" fillId="0" borderId="9" xfId="0" applyNumberFormat="1" applyFont="1" applyBorder="1" applyProtection="1"/>
    <xf numFmtId="0" fontId="33" fillId="2" borderId="0" xfId="0" applyFont="1" applyFill="1" applyAlignment="1">
      <alignment wrapText="1"/>
    </xf>
    <xf numFmtId="0" fontId="9" fillId="2" borderId="0" xfId="0" applyFont="1" applyFill="1" applyBorder="1" applyAlignment="1" applyProtection="1">
      <alignment horizontal="left"/>
    </xf>
    <xf numFmtId="0" fontId="12" fillId="3" borderId="6" xfId="0" applyFont="1" applyFill="1" applyBorder="1" applyAlignment="1" applyProtection="1">
      <alignment horizontal="left"/>
    </xf>
    <xf numFmtId="2" fontId="17" fillId="3" borderId="6" xfId="0" applyNumberFormat="1" applyFont="1" applyFill="1" applyBorder="1" applyAlignment="1" applyProtection="1">
      <alignment horizontal="right"/>
    </xf>
    <xf numFmtId="170" fontId="4" fillId="2" borderId="0" xfId="0" applyNumberFormat="1" applyFont="1" applyFill="1" applyBorder="1" applyAlignment="1" applyProtection="1">
      <alignment horizontal="center"/>
    </xf>
    <xf numFmtId="44" fontId="4" fillId="2" borderId="0" xfId="0" applyNumberFormat="1" applyFont="1" applyFill="1" applyBorder="1" applyAlignment="1" applyProtection="1">
      <alignment horizontal="center"/>
    </xf>
    <xf numFmtId="0" fontId="35" fillId="3" borderId="6" xfId="0" applyFont="1" applyFill="1" applyBorder="1" applyProtection="1"/>
    <xf numFmtId="170" fontId="4" fillId="3" borderId="6" xfId="0" applyNumberFormat="1" applyFont="1" applyFill="1" applyBorder="1" applyAlignment="1" applyProtection="1">
      <alignment horizontal="center"/>
    </xf>
    <xf numFmtId="0" fontId="6" fillId="3" borderId="0" xfId="0" applyFont="1" applyFill="1" applyProtection="1"/>
    <xf numFmtId="0" fontId="6"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36" fillId="2" borderId="0" xfId="0" applyFont="1" applyFill="1" applyBorder="1" applyAlignment="1" applyProtection="1">
      <alignment horizontal="left"/>
    </xf>
    <xf numFmtId="0" fontId="32" fillId="2" borderId="0" xfId="0" applyFont="1" applyFill="1" applyBorder="1" applyAlignment="1" applyProtection="1">
      <alignment horizontal="left"/>
    </xf>
    <xf numFmtId="0" fontId="32" fillId="2" borderId="0" xfId="0" applyFont="1" applyFill="1" applyBorder="1" applyProtection="1"/>
    <xf numFmtId="49" fontId="32" fillId="2" borderId="0" xfId="0" applyNumberFormat="1" applyFont="1" applyFill="1" applyBorder="1" applyProtection="1"/>
    <xf numFmtId="0" fontId="32" fillId="2" borderId="0" xfId="0" applyFont="1" applyFill="1" applyBorder="1" applyAlignment="1" applyProtection="1">
      <alignment horizontal="center"/>
    </xf>
    <xf numFmtId="0" fontId="36" fillId="2" borderId="0" xfId="0" applyFont="1" applyFill="1" applyBorder="1" applyProtection="1"/>
    <xf numFmtId="164" fontId="37" fillId="2" borderId="0" xfId="0" applyNumberFormat="1" applyFont="1" applyFill="1" applyBorder="1" applyAlignment="1" applyProtection="1">
      <alignment horizontal="center"/>
    </xf>
    <xf numFmtId="0" fontId="37" fillId="2" borderId="0" xfId="0" applyFont="1" applyFill="1" applyBorder="1" applyProtection="1"/>
    <xf numFmtId="0" fontId="37" fillId="2" borderId="0" xfId="0" applyFont="1" applyFill="1" applyBorder="1" applyAlignment="1" applyProtection="1">
      <alignment horizontal="center"/>
    </xf>
    <xf numFmtId="49" fontId="32" fillId="2" borderId="0" xfId="0" applyNumberFormat="1" applyFont="1" applyFill="1" applyBorder="1" applyAlignment="1" applyProtection="1">
      <alignment horizontal="center"/>
    </xf>
    <xf numFmtId="44" fontId="24" fillId="5" borderId="6" xfId="0" applyNumberFormat="1" applyFont="1" applyFill="1" applyBorder="1" applyAlignment="1" applyProtection="1">
      <alignment horizontal="center"/>
    </xf>
    <xf numFmtId="44" fontId="14" fillId="5" borderId="6" xfId="0" applyNumberFormat="1" applyFont="1" applyFill="1" applyBorder="1" applyAlignment="1" applyProtection="1">
      <alignment horizontal="center"/>
    </xf>
    <xf numFmtId="44" fontId="23" fillId="5" borderId="6" xfId="0" applyNumberFormat="1" applyFont="1" applyFill="1" applyBorder="1" applyAlignment="1" applyProtection="1">
      <alignment horizontal="center"/>
    </xf>
    <xf numFmtId="44" fontId="6" fillId="4" borderId="6" xfId="0" applyNumberFormat="1" applyFont="1" applyFill="1" applyBorder="1" applyAlignment="1" applyProtection="1">
      <alignment horizontal="center"/>
    </xf>
    <xf numFmtId="44" fontId="14" fillId="5" borderId="0" xfId="0" applyNumberFormat="1" applyFont="1" applyFill="1" applyBorder="1" applyAlignment="1" applyProtection="1">
      <alignment horizontal="center"/>
    </xf>
    <xf numFmtId="0" fontId="3" fillId="3" borderId="6" xfId="0" applyFont="1" applyFill="1" applyBorder="1" applyProtection="1"/>
    <xf numFmtId="0" fontId="18" fillId="3" borderId="6" xfId="0" applyFont="1" applyFill="1" applyBorder="1" applyAlignment="1" applyProtection="1">
      <alignment horizontal="left"/>
    </xf>
    <xf numFmtId="164" fontId="18" fillId="3" borderId="6" xfId="0" applyNumberFormat="1" applyFont="1" applyFill="1" applyBorder="1" applyAlignment="1" applyProtection="1">
      <alignment horizontal="left"/>
    </xf>
    <xf numFmtId="0" fontId="36" fillId="0" borderId="6" xfId="0" applyFont="1" applyFill="1" applyBorder="1" applyAlignment="1" applyProtection="1">
      <protection locked="0"/>
    </xf>
    <xf numFmtId="0" fontId="36" fillId="2" borderId="6" xfId="0" applyFont="1" applyFill="1" applyBorder="1" applyAlignment="1" applyProtection="1">
      <protection locked="0"/>
    </xf>
    <xf numFmtId="0" fontId="2" fillId="3" borderId="19" xfId="0" applyFont="1" applyFill="1" applyBorder="1" applyAlignment="1" applyProtection="1">
      <alignment horizontal="center"/>
    </xf>
    <xf numFmtId="44" fontId="16" fillId="0" borderId="2" xfId="0" applyNumberFormat="1" applyFont="1" applyBorder="1" applyProtection="1"/>
    <xf numFmtId="44" fontId="16" fillId="0" borderId="1" xfId="0" applyNumberFormat="1" applyFont="1" applyBorder="1" applyProtection="1"/>
    <xf numFmtId="44" fontId="16" fillId="0" borderId="18" xfId="0" applyNumberFormat="1" applyFont="1" applyBorder="1" applyProtection="1"/>
    <xf numFmtId="44" fontId="16" fillId="0" borderId="15" xfId="0" applyNumberFormat="1" applyFont="1" applyBorder="1" applyProtection="1"/>
    <xf numFmtId="44" fontId="25" fillId="0" borderId="0" xfId="0" applyNumberFormat="1" applyFont="1" applyProtection="1"/>
    <xf numFmtId="0" fontId="4" fillId="6" borderId="6" xfId="0" applyFont="1" applyFill="1" applyBorder="1" applyProtection="1">
      <protection locked="0"/>
    </xf>
    <xf numFmtId="0" fontId="4" fillId="6" borderId="6" xfId="0" applyFont="1" applyFill="1" applyBorder="1" applyAlignment="1" applyProtection="1">
      <alignment horizontal="center"/>
      <protection locked="0"/>
    </xf>
    <xf numFmtId="0" fontId="16" fillId="0" borderId="14" xfId="0" applyFont="1" applyBorder="1" applyAlignment="1" applyProtection="1">
      <alignment horizontal="right"/>
    </xf>
    <xf numFmtId="0" fontId="3" fillId="3" borderId="19" xfId="0" applyFont="1" applyFill="1" applyBorder="1" applyProtection="1"/>
    <xf numFmtId="0" fontId="2" fillId="3" borderId="21" xfId="0" applyFont="1" applyFill="1" applyBorder="1" applyAlignment="1" applyProtection="1">
      <alignment horizontal="center"/>
    </xf>
    <xf numFmtId="0" fontId="2" fillId="3" borderId="8" xfId="0" applyFont="1" applyFill="1" applyBorder="1" applyAlignment="1" applyProtection="1">
      <alignment horizontal="center"/>
    </xf>
    <xf numFmtId="0" fontId="2" fillId="3" borderId="7" xfId="0" applyFont="1" applyFill="1" applyBorder="1" applyAlignment="1" applyProtection="1">
      <alignment horizontal="center"/>
    </xf>
    <xf numFmtId="0" fontId="36" fillId="2" borderId="0" xfId="0" applyFont="1" applyFill="1" applyBorder="1" applyAlignment="1" applyProtection="1">
      <protection locked="0"/>
    </xf>
    <xf numFmtId="0" fontId="2" fillId="3" borderId="23" xfId="0" applyFont="1" applyFill="1" applyBorder="1" applyAlignment="1" applyProtection="1">
      <alignment horizontal="center"/>
    </xf>
    <xf numFmtId="2" fontId="16" fillId="0" borderId="0" xfId="0" applyNumberFormat="1" applyFont="1" applyBorder="1" applyProtection="1"/>
    <xf numFmtId="2" fontId="16" fillId="0" borderId="5" xfId="0" applyNumberFormat="1" applyFont="1" applyBorder="1" applyProtection="1"/>
    <xf numFmtId="44" fontId="24" fillId="3" borderId="6" xfId="0" applyNumberFormat="1" applyFont="1" applyFill="1" applyBorder="1" applyAlignment="1" applyProtection="1">
      <alignment horizontal="center"/>
    </xf>
    <xf numFmtId="44" fontId="14" fillId="3" borderId="6" xfId="0" applyNumberFormat="1" applyFont="1" applyFill="1" applyBorder="1" applyAlignment="1" applyProtection="1">
      <alignment horizontal="center"/>
    </xf>
    <xf numFmtId="44" fontId="14" fillId="3" borderId="0" xfId="0" applyNumberFormat="1" applyFont="1" applyFill="1" applyBorder="1" applyAlignment="1" applyProtection="1">
      <alignment horizontal="center"/>
    </xf>
    <xf numFmtId="44" fontId="4" fillId="6" borderId="6" xfId="0" applyNumberFormat="1" applyFont="1" applyFill="1" applyBorder="1" applyAlignment="1" applyProtection="1">
      <alignment horizontal="center"/>
      <protection locked="0"/>
    </xf>
    <xf numFmtId="0" fontId="0" fillId="3" borderId="0" xfId="0" applyFill="1" applyProtection="1"/>
    <xf numFmtId="0" fontId="36" fillId="4" borderId="6" xfId="0" applyFont="1" applyFill="1" applyBorder="1" applyAlignment="1" applyProtection="1"/>
    <xf numFmtId="0" fontId="2" fillId="4" borderId="6" xfId="0" applyFont="1" applyFill="1" applyBorder="1" applyAlignment="1" applyProtection="1">
      <alignment horizontal="center"/>
    </xf>
    <xf numFmtId="44" fontId="0" fillId="4" borderId="16" xfId="0" applyNumberFormat="1" applyFill="1" applyBorder="1" applyProtection="1"/>
    <xf numFmtId="0" fontId="8" fillId="3" borderId="0" xfId="0" applyFont="1" applyFill="1" applyBorder="1" applyProtection="1"/>
    <xf numFmtId="0" fontId="9" fillId="3" borderId="0" xfId="0" applyFont="1" applyFill="1" applyBorder="1" applyAlignment="1" applyProtection="1">
      <alignment horizontal="left"/>
    </xf>
    <xf numFmtId="164" fontId="10" fillId="3" borderId="0" xfId="0" applyNumberFormat="1" applyFont="1" applyFill="1" applyBorder="1" applyAlignment="1" applyProtection="1">
      <alignment horizontal="center"/>
    </xf>
    <xf numFmtId="0" fontId="18" fillId="3" borderId="0" xfId="0" applyFont="1" applyFill="1" applyBorder="1" applyAlignment="1" applyProtection="1">
      <alignment horizontal="left"/>
    </xf>
    <xf numFmtId="0" fontId="2" fillId="3" borderId="0" xfId="0" applyFont="1" applyFill="1" applyBorder="1" applyAlignment="1" applyProtection="1">
      <alignment horizontal="center"/>
    </xf>
    <xf numFmtId="0" fontId="2" fillId="3" borderId="0" xfId="0" applyFont="1" applyFill="1" applyBorder="1" applyProtection="1"/>
    <xf numFmtId="0" fontId="0" fillId="3" borderId="0" xfId="0" applyFill="1" applyBorder="1" applyProtection="1"/>
    <xf numFmtId="0" fontId="6" fillId="3" borderId="0" xfId="0" applyFont="1" applyFill="1" applyBorder="1" applyProtection="1"/>
    <xf numFmtId="0" fontId="39" fillId="3" borderId="0" xfId="0" applyFont="1" applyFill="1" applyBorder="1" applyProtection="1"/>
    <xf numFmtId="0" fontId="34" fillId="3" borderId="16" xfId="0" applyFont="1" applyFill="1" applyBorder="1" applyAlignment="1" applyProtection="1">
      <alignment horizontal="right"/>
    </xf>
    <xf numFmtId="49" fontId="38" fillId="3" borderId="16" xfId="0" applyNumberFormat="1" applyFont="1" applyFill="1" applyBorder="1" applyAlignment="1" applyProtection="1">
      <alignment horizontal="center"/>
    </xf>
    <xf numFmtId="0" fontId="21" fillId="3" borderId="0" xfId="0" applyFont="1" applyFill="1" applyBorder="1" applyProtection="1"/>
    <xf numFmtId="0" fontId="38" fillId="3" borderId="16" xfId="0" applyFont="1" applyFill="1" applyBorder="1" applyAlignment="1" applyProtection="1">
      <alignment horizontal="center"/>
    </xf>
    <xf numFmtId="0" fontId="36" fillId="3" borderId="6" xfId="0" applyFont="1" applyFill="1" applyBorder="1" applyProtection="1"/>
    <xf numFmtId="0" fontId="15" fillId="2" borderId="0" xfId="0" applyFont="1" applyFill="1" applyBorder="1" applyAlignment="1" applyProtection="1">
      <alignment horizontal="right"/>
    </xf>
    <xf numFmtId="0" fontId="11" fillId="3" borderId="6" xfId="0" applyFont="1" applyFill="1" applyBorder="1" applyProtection="1"/>
    <xf numFmtId="0" fontId="36" fillId="4" borderId="0" xfId="0" applyFont="1" applyFill="1" applyBorder="1" applyAlignment="1" applyProtection="1">
      <protection locked="0"/>
    </xf>
    <xf numFmtId="0" fontId="2" fillId="4" borderId="0" xfId="0" applyFont="1" applyFill="1" applyBorder="1" applyAlignment="1" applyProtection="1">
      <alignment horizontal="center"/>
    </xf>
    <xf numFmtId="44" fontId="40" fillId="0" borderId="5" xfId="0" applyNumberFormat="1" applyFont="1" applyBorder="1" applyProtection="1"/>
    <xf numFmtId="0" fontId="0" fillId="0" borderId="0" xfId="0" applyBorder="1"/>
    <xf numFmtId="0" fontId="6" fillId="2" borderId="10" xfId="0" applyFont="1" applyFill="1" applyBorder="1" applyProtection="1"/>
    <xf numFmtId="165" fontId="6" fillId="2" borderId="10" xfId="0" applyNumberFormat="1" applyFont="1" applyFill="1" applyBorder="1" applyProtection="1"/>
    <xf numFmtId="3" fontId="14" fillId="2" borderId="10" xfId="0" applyNumberFormat="1" applyFont="1" applyFill="1" applyBorder="1" applyAlignment="1" applyProtection="1">
      <alignment horizontal="center"/>
    </xf>
    <xf numFmtId="169" fontId="14" fillId="2" borderId="10" xfId="0" applyNumberFormat="1" applyFont="1" applyFill="1" applyBorder="1" applyAlignment="1" applyProtection="1">
      <alignment horizontal="center"/>
    </xf>
    <xf numFmtId="0" fontId="4" fillId="3" borderId="19" xfId="0" applyFont="1" applyFill="1" applyBorder="1" applyAlignment="1" applyProtection="1">
      <alignment horizontal="left"/>
    </xf>
    <xf numFmtId="0" fontId="4" fillId="3" borderId="19" xfId="0" applyFont="1" applyFill="1" applyBorder="1" applyAlignment="1" applyProtection="1">
      <alignment horizontal="center"/>
    </xf>
    <xf numFmtId="2" fontId="4" fillId="3" borderId="24" xfId="0" applyNumberFormat="1" applyFont="1" applyFill="1" applyBorder="1" applyProtection="1"/>
    <xf numFmtId="0" fontId="4" fillId="4" borderId="21" xfId="0" applyFont="1" applyFill="1" applyBorder="1" applyAlignment="1" applyProtection="1">
      <alignment horizontal="center"/>
    </xf>
    <xf numFmtId="0" fontId="21" fillId="3" borderId="8" xfId="0" applyFont="1" applyFill="1" applyBorder="1" applyProtection="1"/>
    <xf numFmtId="0" fontId="21" fillId="3" borderId="8" xfId="0" applyFont="1" applyFill="1" applyBorder="1" applyAlignment="1" applyProtection="1">
      <alignment horizontal="center"/>
    </xf>
    <xf numFmtId="0" fontId="17" fillId="3" borderId="7" xfId="0" applyFont="1" applyFill="1" applyBorder="1" applyProtection="1"/>
    <xf numFmtId="3" fontId="24" fillId="5" borderId="7" xfId="0" applyNumberFormat="1" applyFont="1" applyFill="1" applyBorder="1" applyAlignment="1" applyProtection="1">
      <alignment horizontal="center"/>
    </xf>
    <xf numFmtId="0" fontId="4" fillId="2" borderId="3" xfId="0" applyFont="1" applyFill="1" applyBorder="1" applyAlignment="1" applyProtection="1">
      <alignment horizontal="center"/>
    </xf>
    <xf numFmtId="0" fontId="8" fillId="2" borderId="5" xfId="0" applyFont="1" applyFill="1" applyBorder="1" applyAlignment="1" applyProtection="1">
      <alignment horizontal="center"/>
    </xf>
    <xf numFmtId="0" fontId="0" fillId="2" borderId="5" xfId="0" applyFill="1" applyBorder="1" applyProtection="1"/>
    <xf numFmtId="0" fontId="0" fillId="2" borderId="11" xfId="0" applyFill="1" applyBorder="1" applyProtection="1"/>
    <xf numFmtId="0" fontId="0" fillId="2" borderId="0" xfId="0" applyFill="1" applyBorder="1" applyProtection="1"/>
    <xf numFmtId="0" fontId="0" fillId="2" borderId="10" xfId="0" applyFill="1" applyBorder="1" applyProtection="1"/>
    <xf numFmtId="0" fontId="41" fillId="0" borderId="6" xfId="0" applyFont="1" applyBorder="1" applyAlignment="1" applyProtection="1">
      <alignment horizontal="center"/>
      <protection locked="0"/>
    </xf>
    <xf numFmtId="0" fontId="0" fillId="0" borderId="6" xfId="0" applyBorder="1" applyAlignment="1" applyProtection="1">
      <alignment horizontal="center"/>
      <protection locked="0"/>
    </xf>
    <xf numFmtId="44" fontId="2" fillId="7" borderId="0" xfId="1" applyFont="1" applyFill="1" applyAlignment="1" applyProtection="1">
      <alignment horizontal="left"/>
      <protection locked="0"/>
    </xf>
    <xf numFmtId="2" fontId="2" fillId="7" borderId="0" xfId="0" applyNumberFormat="1" applyFont="1" applyFill="1" applyAlignment="1" applyProtection="1">
      <alignment horizontal="center"/>
      <protection locked="0"/>
    </xf>
    <xf numFmtId="171" fontId="2" fillId="7" borderId="0" xfId="1" applyNumberFormat="1" applyFont="1" applyFill="1" applyAlignment="1" applyProtection="1">
      <alignment horizontal="center"/>
      <protection locked="0"/>
    </xf>
    <xf numFmtId="44" fontId="16" fillId="7" borderId="5" xfId="0" applyNumberFormat="1" applyFont="1" applyFill="1" applyBorder="1" applyProtection="1">
      <protection locked="0"/>
    </xf>
    <xf numFmtId="44" fontId="16" fillId="7" borderId="11" xfId="0" applyNumberFormat="1" applyFont="1" applyFill="1" applyBorder="1" applyProtection="1">
      <protection locked="0"/>
    </xf>
    <xf numFmtId="10" fontId="16" fillId="7" borderId="0" xfId="0" applyNumberFormat="1" applyFont="1" applyFill="1" applyProtection="1">
      <protection locked="0"/>
    </xf>
    <xf numFmtId="0" fontId="16" fillId="0" borderId="12" xfId="0" applyFont="1" applyBorder="1" applyAlignment="1" applyProtection="1">
      <alignment horizontal="center"/>
    </xf>
    <xf numFmtId="0" fontId="16" fillId="0" borderId="13" xfId="0" applyFont="1" applyBorder="1" applyAlignment="1" applyProtection="1">
      <alignment horizontal="center"/>
    </xf>
    <xf numFmtId="0" fontId="16" fillId="0" borderId="12" xfId="0" quotePrefix="1" applyFont="1" applyBorder="1" applyAlignment="1" applyProtection="1">
      <alignment horizontal="center"/>
    </xf>
    <xf numFmtId="0" fontId="16" fillId="0" borderId="14" xfId="0" quotePrefix="1" applyFont="1" applyBorder="1" applyAlignment="1" applyProtection="1">
      <alignment horizontal="center"/>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7FAD6"/>
      <color rgb="FFF6F8D8"/>
      <color rgb="FFFFFF99"/>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6019800</xdr:colOff>
      <xdr:row>4</xdr:row>
      <xdr:rowOff>257175</xdr:rowOff>
    </xdr:from>
    <xdr:to>
      <xdr:col>2</xdr:col>
      <xdr:colOff>7600194</xdr:colOff>
      <xdr:row>8</xdr:row>
      <xdr:rowOff>75546</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6448425" y="1190625"/>
          <a:ext cx="1580394" cy="7708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345178</xdr:colOff>
      <xdr:row>3</xdr:row>
      <xdr:rowOff>10583</xdr:rowOff>
    </xdr:from>
    <xdr:to>
      <xdr:col>24</xdr:col>
      <xdr:colOff>670228</xdr:colOff>
      <xdr:row>7</xdr:row>
      <xdr:rowOff>0</xdr:rowOff>
    </xdr:to>
    <xdr:pic>
      <xdr:nvPicPr>
        <xdr:cNvPr id="9" name="Afbeelding 8"/>
        <xdr:cNvPicPr>
          <a:picLocks noChangeAspect="1"/>
        </xdr:cNvPicPr>
      </xdr:nvPicPr>
      <xdr:blipFill>
        <a:blip xmlns:r="http://schemas.openxmlformats.org/officeDocument/2006/relationships" r:embed="rId1"/>
        <a:stretch>
          <a:fillRect/>
        </a:stretch>
      </xdr:blipFill>
      <xdr:spPr>
        <a:xfrm>
          <a:off x="10007761" y="455083"/>
          <a:ext cx="2039550" cy="994834"/>
        </a:xfrm>
        <a:prstGeom prst="rect">
          <a:avLst/>
        </a:prstGeom>
      </xdr:spPr>
    </xdr:pic>
    <xdr:clientData/>
  </xdr:twoCellAnchor>
  <xdr:twoCellAnchor editAs="oneCell">
    <xdr:from>
      <xdr:col>22</xdr:col>
      <xdr:colOff>328084</xdr:colOff>
      <xdr:row>100</xdr:row>
      <xdr:rowOff>232832</xdr:rowOff>
    </xdr:from>
    <xdr:to>
      <xdr:col>24</xdr:col>
      <xdr:colOff>653134</xdr:colOff>
      <xdr:row>107</xdr:row>
      <xdr:rowOff>21166</xdr:rowOff>
    </xdr:to>
    <xdr:pic>
      <xdr:nvPicPr>
        <xdr:cNvPr id="10" name="Afbeelding 9"/>
        <xdr:cNvPicPr>
          <a:picLocks noChangeAspect="1"/>
        </xdr:cNvPicPr>
      </xdr:nvPicPr>
      <xdr:blipFill>
        <a:blip xmlns:r="http://schemas.openxmlformats.org/officeDocument/2006/relationships" r:embed="rId1"/>
        <a:stretch>
          <a:fillRect/>
        </a:stretch>
      </xdr:blipFill>
      <xdr:spPr>
        <a:xfrm>
          <a:off x="9990667" y="15620999"/>
          <a:ext cx="2039550" cy="994834"/>
        </a:xfrm>
        <a:prstGeom prst="rect">
          <a:avLst/>
        </a:prstGeom>
      </xdr:spPr>
    </xdr:pic>
    <xdr:clientData/>
  </xdr:twoCellAnchor>
  <xdr:twoCellAnchor editAs="oneCell">
    <xdr:from>
      <xdr:col>22</xdr:col>
      <xdr:colOff>370417</xdr:colOff>
      <xdr:row>197</xdr:row>
      <xdr:rowOff>211667</xdr:rowOff>
    </xdr:from>
    <xdr:to>
      <xdr:col>24</xdr:col>
      <xdr:colOff>695467</xdr:colOff>
      <xdr:row>204</xdr:row>
      <xdr:rowOff>21168</xdr:rowOff>
    </xdr:to>
    <xdr:pic>
      <xdr:nvPicPr>
        <xdr:cNvPr id="11" name="Afbeelding 10"/>
        <xdr:cNvPicPr>
          <a:picLocks noChangeAspect="1"/>
        </xdr:cNvPicPr>
      </xdr:nvPicPr>
      <xdr:blipFill>
        <a:blip xmlns:r="http://schemas.openxmlformats.org/officeDocument/2006/relationships" r:embed="rId1"/>
        <a:stretch>
          <a:fillRect/>
        </a:stretch>
      </xdr:blipFill>
      <xdr:spPr>
        <a:xfrm>
          <a:off x="10033000" y="31527750"/>
          <a:ext cx="2039550" cy="9948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321695</xdr:colOff>
      <xdr:row>5</xdr:row>
      <xdr:rowOff>346076</xdr:rowOff>
    </xdr:from>
    <xdr:to>
      <xdr:col>19</xdr:col>
      <xdr:colOff>842962</xdr:colOff>
      <xdr:row>10</xdr:row>
      <xdr:rowOff>93663</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82695" y="1277409"/>
          <a:ext cx="2648517" cy="742421"/>
        </a:xfrm>
        <a:prstGeom prst="rect">
          <a:avLst/>
        </a:prstGeom>
        <a:noFill/>
        <a:ln w="9525">
          <a:noFill/>
          <a:miter lim="800000"/>
          <a:headEnd/>
          <a:tailEnd/>
        </a:ln>
      </xdr:spPr>
    </xdr:pic>
    <xdr:clientData/>
  </xdr:twoCellAnchor>
  <xdr:twoCellAnchor editAs="oneCell">
    <xdr:from>
      <xdr:col>20</xdr:col>
      <xdr:colOff>793749</xdr:colOff>
      <xdr:row>5</xdr:row>
      <xdr:rowOff>94651</xdr:rowOff>
    </xdr:from>
    <xdr:to>
      <xdr:col>24</xdr:col>
      <xdr:colOff>478575</xdr:colOff>
      <xdr:row>11</xdr:row>
      <xdr:rowOff>143932</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02749" y="1025984"/>
          <a:ext cx="2521159" cy="12028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268778</xdr:colOff>
      <xdr:row>6</xdr:row>
      <xdr:rowOff>7409</xdr:rowOff>
    </xdr:from>
    <xdr:to>
      <xdr:col>19</xdr:col>
      <xdr:colOff>790045</xdr:colOff>
      <xdr:row>10</xdr:row>
      <xdr:rowOff>114830</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29778" y="1298576"/>
          <a:ext cx="2648517" cy="742421"/>
        </a:xfrm>
        <a:prstGeom prst="rect">
          <a:avLst/>
        </a:prstGeom>
        <a:noFill/>
        <a:ln w="9525">
          <a:noFill/>
          <a:miter lim="800000"/>
          <a:headEnd/>
          <a:tailEnd/>
        </a:ln>
      </xdr:spPr>
    </xdr:pic>
    <xdr:clientData/>
  </xdr:twoCellAnchor>
  <xdr:twoCellAnchor editAs="oneCell">
    <xdr:from>
      <xdr:col>20</xdr:col>
      <xdr:colOff>571499</xdr:colOff>
      <xdr:row>5</xdr:row>
      <xdr:rowOff>94651</xdr:rowOff>
    </xdr:from>
    <xdr:to>
      <xdr:col>24</xdr:col>
      <xdr:colOff>256325</xdr:colOff>
      <xdr:row>11</xdr:row>
      <xdr:rowOff>142873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80499" y="1025984"/>
          <a:ext cx="2521159" cy="12018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30653</xdr:colOff>
      <xdr:row>5</xdr:row>
      <xdr:rowOff>346077</xdr:rowOff>
    </xdr:from>
    <xdr:to>
      <xdr:col>20</xdr:col>
      <xdr:colOff>10584</xdr:colOff>
      <xdr:row>10</xdr:row>
      <xdr:rowOff>93664</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041986" y="1277410"/>
          <a:ext cx="2477598" cy="742421"/>
        </a:xfrm>
        <a:prstGeom prst="rect">
          <a:avLst/>
        </a:prstGeom>
        <a:noFill/>
        <a:ln w="9525">
          <a:noFill/>
          <a:miter lim="800000"/>
          <a:headEnd/>
          <a:tailEnd/>
        </a:ln>
      </xdr:spPr>
    </xdr:pic>
    <xdr:clientData/>
  </xdr:twoCellAnchor>
  <xdr:twoCellAnchor editAs="oneCell">
    <xdr:from>
      <xdr:col>20</xdr:col>
      <xdr:colOff>539749</xdr:colOff>
      <xdr:row>5</xdr:row>
      <xdr:rowOff>94652</xdr:rowOff>
    </xdr:from>
    <xdr:to>
      <xdr:col>24</xdr:col>
      <xdr:colOff>508000</xdr:colOff>
      <xdr:row>11</xdr:row>
      <xdr:rowOff>143933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48749" y="1025985"/>
          <a:ext cx="2804584" cy="12028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353445</xdr:colOff>
      <xdr:row>5</xdr:row>
      <xdr:rowOff>356660</xdr:rowOff>
    </xdr:from>
    <xdr:to>
      <xdr:col>19</xdr:col>
      <xdr:colOff>874712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814445" y="1287993"/>
          <a:ext cx="2648517" cy="742421"/>
        </a:xfrm>
        <a:prstGeom prst="rect">
          <a:avLst/>
        </a:prstGeom>
        <a:noFill/>
        <a:ln w="9525">
          <a:noFill/>
          <a:miter lim="800000"/>
          <a:headEnd/>
          <a:tailEnd/>
        </a:ln>
      </xdr:spPr>
    </xdr:pic>
    <xdr:clientData/>
  </xdr:twoCellAnchor>
  <xdr:twoCellAnchor editAs="oneCell">
    <xdr:from>
      <xdr:col>20</xdr:col>
      <xdr:colOff>846666</xdr:colOff>
      <xdr:row>5</xdr:row>
      <xdr:rowOff>73484</xdr:rowOff>
    </xdr:from>
    <xdr:to>
      <xdr:col>24</xdr:col>
      <xdr:colOff>531492</xdr:colOff>
      <xdr:row>11</xdr:row>
      <xdr:rowOff>122765</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55666" y="1004817"/>
          <a:ext cx="2521159" cy="12028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258195</xdr:colOff>
      <xdr:row>5</xdr:row>
      <xdr:rowOff>356660</xdr:rowOff>
    </xdr:from>
    <xdr:to>
      <xdr:col>19</xdr:col>
      <xdr:colOff>779462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19195" y="1287993"/>
          <a:ext cx="2648517" cy="742421"/>
        </a:xfrm>
        <a:prstGeom prst="rect">
          <a:avLst/>
        </a:prstGeom>
        <a:noFill/>
        <a:ln w="9525">
          <a:noFill/>
          <a:miter lim="800000"/>
          <a:headEnd/>
          <a:tailEnd/>
        </a:ln>
      </xdr:spPr>
    </xdr:pic>
    <xdr:clientData/>
  </xdr:twoCellAnchor>
  <xdr:twoCellAnchor editAs="oneCell">
    <xdr:from>
      <xdr:col>20</xdr:col>
      <xdr:colOff>550332</xdr:colOff>
      <xdr:row>5</xdr:row>
      <xdr:rowOff>73485</xdr:rowOff>
    </xdr:from>
    <xdr:to>
      <xdr:col>24</xdr:col>
      <xdr:colOff>235158</xdr:colOff>
      <xdr:row>11</xdr:row>
      <xdr:rowOff>122766</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59332" y="1004818"/>
          <a:ext cx="2521159" cy="120286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641808</xdr:colOff>
      <xdr:row>4</xdr:row>
      <xdr:rowOff>148167</xdr:rowOff>
    </xdr:from>
    <xdr:to>
      <xdr:col>10</xdr:col>
      <xdr:colOff>10583</xdr:colOff>
      <xdr:row>10</xdr:row>
      <xdr:rowOff>154580</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6314475" y="867834"/>
          <a:ext cx="2226275" cy="1085913"/>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rt-janvanderberg@vo-raad.nl" TargetMode="External"/><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34"/>
  <sheetViews>
    <sheetView zoomScaleNormal="100" workbookViewId="0">
      <selection activeCell="C2" sqref="C2"/>
    </sheetView>
  </sheetViews>
  <sheetFormatPr defaultRowHeight="15" x14ac:dyDescent="0.25"/>
  <cols>
    <col min="1" max="1" width="3.7109375" style="90" customWidth="1"/>
    <col min="2" max="2" width="2.7109375" style="90" customWidth="1"/>
    <col min="3" max="3" width="120.7109375" style="91" customWidth="1"/>
    <col min="4" max="4" width="3" style="90" customWidth="1"/>
    <col min="5" max="16384" width="9.140625" style="90"/>
  </cols>
  <sheetData>
    <row r="2" spans="3:5" s="88" customFormat="1" ht="28.5" customHeight="1" x14ac:dyDescent="0.25">
      <c r="C2" s="87" t="s">
        <v>163</v>
      </c>
      <c r="E2" s="89"/>
    </row>
    <row r="3" spans="3:5" x14ac:dyDescent="0.25">
      <c r="C3" s="92"/>
    </row>
    <row r="4" spans="3:5" x14ac:dyDescent="0.25">
      <c r="C4" s="92" t="s">
        <v>80</v>
      </c>
    </row>
    <row r="5" spans="3:5" ht="30" x14ac:dyDescent="0.25">
      <c r="C5" s="175" t="s">
        <v>149</v>
      </c>
    </row>
    <row r="6" spans="3:5" x14ac:dyDescent="0.25">
      <c r="C6" s="92"/>
    </row>
    <row r="7" spans="3:5" x14ac:dyDescent="0.25">
      <c r="C7" s="91" t="s">
        <v>157</v>
      </c>
    </row>
    <row r="8" spans="3:5" x14ac:dyDescent="0.25">
      <c r="C8" s="91" t="s">
        <v>81</v>
      </c>
    </row>
    <row r="10" spans="3:5" ht="57.75" customHeight="1" x14ac:dyDescent="0.25">
      <c r="C10" s="91" t="s">
        <v>150</v>
      </c>
    </row>
    <row r="11" spans="3:5" ht="15.75" customHeight="1" x14ac:dyDescent="0.25"/>
    <row r="12" spans="3:5" ht="15.75" customHeight="1" x14ac:dyDescent="0.25">
      <c r="C12" s="91" t="s">
        <v>153</v>
      </c>
    </row>
    <row r="13" spans="3:5" ht="15.75" customHeight="1" x14ac:dyDescent="0.25">
      <c r="C13" s="91" t="s">
        <v>164</v>
      </c>
    </row>
    <row r="14" spans="3:5" ht="33" customHeight="1" x14ac:dyDescent="0.25">
      <c r="C14" s="91" t="s">
        <v>156</v>
      </c>
    </row>
    <row r="15" spans="3:5" ht="12" customHeight="1" x14ac:dyDescent="0.25"/>
    <row r="16" spans="3:5" ht="13.5" customHeight="1" x14ac:dyDescent="0.25">
      <c r="C16" s="91" t="s">
        <v>167</v>
      </c>
    </row>
    <row r="17" spans="3:3" ht="27" customHeight="1" x14ac:dyDescent="0.25">
      <c r="C17" s="92" t="s">
        <v>105</v>
      </c>
    </row>
    <row r="18" spans="3:3" ht="87.75" customHeight="1" x14ac:dyDescent="0.25">
      <c r="C18" s="91" t="s">
        <v>134</v>
      </c>
    </row>
    <row r="19" spans="3:3" ht="99" customHeight="1" x14ac:dyDescent="0.25">
      <c r="C19" s="91" t="s">
        <v>154</v>
      </c>
    </row>
    <row r="20" spans="3:3" ht="69.75" customHeight="1" x14ac:dyDescent="0.25">
      <c r="C20" s="91" t="s">
        <v>159</v>
      </c>
    </row>
    <row r="21" spans="3:3" ht="79.5" customHeight="1" x14ac:dyDescent="0.25">
      <c r="C21" s="91" t="s">
        <v>165</v>
      </c>
    </row>
    <row r="22" spans="3:3" ht="69" customHeight="1" x14ac:dyDescent="0.25">
      <c r="C22" s="91" t="s">
        <v>162</v>
      </c>
    </row>
    <row r="23" spans="3:3" ht="98.25" customHeight="1" x14ac:dyDescent="0.25">
      <c r="C23" s="91" t="s">
        <v>161</v>
      </c>
    </row>
    <row r="24" spans="3:3" ht="10.5" customHeight="1" x14ac:dyDescent="0.25"/>
    <row r="25" spans="3:3" ht="21.75" customHeight="1" x14ac:dyDescent="0.25">
      <c r="C25" s="92" t="s">
        <v>103</v>
      </c>
    </row>
    <row r="26" spans="3:3" ht="94.5" customHeight="1" x14ac:dyDescent="0.25">
      <c r="C26" s="91" t="s">
        <v>166</v>
      </c>
    </row>
    <row r="27" spans="3:3" ht="30" customHeight="1" x14ac:dyDescent="0.25">
      <c r="C27" s="92" t="s">
        <v>82</v>
      </c>
    </row>
    <row r="28" spans="3:3" ht="18.75" customHeight="1" x14ac:dyDescent="0.25">
      <c r="C28" s="91" t="s">
        <v>83</v>
      </c>
    </row>
    <row r="30" spans="3:3" x14ac:dyDescent="0.25">
      <c r="C30" s="92" t="s">
        <v>84</v>
      </c>
    </row>
    <row r="31" spans="3:3" x14ac:dyDescent="0.25">
      <c r="C31" s="91" t="s">
        <v>85</v>
      </c>
    </row>
    <row r="32" spans="3:3" x14ac:dyDescent="0.25">
      <c r="C32" s="95" t="s">
        <v>86</v>
      </c>
    </row>
    <row r="33" spans="3:3" x14ac:dyDescent="0.25">
      <c r="C33" s="95" t="s">
        <v>91</v>
      </c>
    </row>
    <row r="34" spans="3:3" x14ac:dyDescent="0.25">
      <c r="C34" s="95" t="s">
        <v>155</v>
      </c>
    </row>
  </sheetData>
  <sheetProtection algorithmName="SHA-512" hashValue="/c5vzQoebdvQ9va6KUIpUUw/E55UGrFxltWM8FDU43nR60T+xbYd4pg2hIl6wYpjGCQVoZqHTpGlFvkRKjsZTA==" saltValue="szO2uBGc2t6PoU6cTDBqIQ==" spinCount="100000" sheet="1" objects="1" scenarios="1"/>
  <hyperlinks>
    <hyperlink ref="C32" r:id="rId1" display="Reinier Goedhart, tel.: 06-25341033 of e-mail: r.goedhart@poraad.nl "/>
    <hyperlink ref="C33" r:id="rId2" display="be.keizer@wxs.nl "/>
    <hyperlink ref="C34" r:id="rId3" display="gert-janvanderberg@vo-raad.nl"/>
  </hyperlinks>
  <pageMargins left="0.7" right="0.7" top="0.75" bottom="0.75" header="0.3" footer="0.3"/>
  <pageSetup paperSize="9" scale="66" orientation="portrait" r:id="rId4"/>
  <headerFooter>
    <oddHeader>&amp;L&amp;"Arial,Vet"&amp;F&amp;R&amp;"Arial,Vet"&amp;A</oddHeader>
    <oddFooter>&amp;L&amp;"Arial,Vet"keizer / goedhart&amp;C&amp;"Arial,Vet"pagina &amp;P&amp;R&amp;"Arial,Vet"&amp;D</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516"/>
  <sheetViews>
    <sheetView tabSelected="1" zoomScale="90" zoomScaleNormal="90"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7109375" style="6" bestFit="1"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135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SWV VO ergens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217"/>
      <c r="H7" s="217"/>
      <c r="I7" s="217"/>
      <c r="J7" s="217"/>
      <c r="K7" s="217"/>
      <c r="L7" s="217"/>
      <c r="M7" s="86"/>
      <c r="N7" s="85"/>
      <c r="O7" s="15"/>
      <c r="P7" s="15"/>
      <c r="Q7" s="15"/>
      <c r="R7" s="15"/>
      <c r="S7" s="15"/>
      <c r="T7" s="15"/>
      <c r="U7" s="15"/>
      <c r="V7" s="15"/>
      <c r="W7" s="15"/>
      <c r="X7" s="15"/>
      <c r="Y7" s="15"/>
      <c r="Z7" s="14"/>
      <c r="AA7" s="16"/>
    </row>
    <row r="8" spans="2:27" s="12" customFormat="1" ht="12.75" customHeight="1" x14ac:dyDescent="0.25">
      <c r="B8" s="13"/>
      <c r="C8" s="85"/>
      <c r="D8" s="201" t="s">
        <v>136</v>
      </c>
      <c r="E8" s="201"/>
      <c r="F8" s="215"/>
      <c r="G8" s="219" t="s">
        <v>151</v>
      </c>
      <c r="H8" s="118"/>
      <c r="I8" s="118"/>
      <c r="J8" s="118"/>
      <c r="K8" s="118"/>
      <c r="L8" s="118"/>
      <c r="M8" s="216"/>
      <c r="N8" s="85"/>
      <c r="O8" s="15"/>
      <c r="P8" s="15"/>
      <c r="Q8" s="15"/>
      <c r="R8" s="15"/>
      <c r="S8" s="15"/>
      <c r="T8" s="15"/>
      <c r="U8" s="15"/>
      <c r="V8" s="15"/>
      <c r="W8" s="15"/>
      <c r="X8" s="15"/>
      <c r="Y8" s="15"/>
      <c r="Z8" s="14"/>
      <c r="AA8" s="16"/>
    </row>
    <row r="9" spans="2:27" s="12" customFormat="1" ht="12.75" customHeight="1" x14ac:dyDescent="0.25">
      <c r="B9" s="13"/>
      <c r="C9" s="85"/>
      <c r="D9" s="201" t="s">
        <v>49</v>
      </c>
      <c r="E9" s="201"/>
      <c r="F9" s="215"/>
      <c r="G9" s="219" t="s">
        <v>160</v>
      </c>
      <c r="H9" s="118"/>
      <c r="I9" s="220"/>
      <c r="J9" s="218"/>
      <c r="K9" s="218"/>
      <c r="L9" s="218"/>
      <c r="M9" s="86"/>
      <c r="N9" s="85"/>
      <c r="O9" s="15"/>
      <c r="P9" s="15"/>
      <c r="Q9" s="15"/>
      <c r="R9" s="15"/>
      <c r="S9" s="15"/>
      <c r="T9" s="15"/>
      <c r="U9" s="15"/>
      <c r="V9" s="15"/>
      <c r="W9" s="15"/>
      <c r="X9" s="15"/>
      <c r="Y9" s="15"/>
      <c r="Z9" s="14"/>
      <c r="AA9" s="16"/>
    </row>
    <row r="10" spans="2:27" s="12" customFormat="1" ht="12.75" customHeight="1" x14ac:dyDescent="0.2">
      <c r="B10" s="13"/>
      <c r="C10" s="85"/>
      <c r="D10" s="85"/>
      <c r="E10" s="85"/>
      <c r="F10" s="85"/>
      <c r="G10" s="218"/>
      <c r="H10" s="218"/>
      <c r="I10" s="86"/>
      <c r="J10" s="86"/>
      <c r="K10" s="86"/>
      <c r="L10" s="86"/>
      <c r="M10" s="86"/>
      <c r="N10" s="85"/>
      <c r="O10" s="15"/>
      <c r="P10" s="15"/>
      <c r="Q10" s="15"/>
      <c r="R10" s="15"/>
      <c r="S10" s="15"/>
      <c r="T10" s="15"/>
      <c r="U10" s="15"/>
      <c r="V10" s="15"/>
      <c r="W10" s="15"/>
      <c r="X10" s="15"/>
      <c r="Y10" s="15"/>
      <c r="Z10" s="14"/>
      <c r="AA10" s="16"/>
    </row>
    <row r="11" spans="2:27" s="12" customFormat="1" ht="18.75" customHeight="1" x14ac:dyDescent="0.25">
      <c r="B11" s="13"/>
      <c r="C11" s="186" t="s">
        <v>115</v>
      </c>
      <c r="D11" s="193"/>
      <c r="E11" s="193"/>
      <c r="F11" s="193"/>
      <c r="G11" s="191" t="s">
        <v>116</v>
      </c>
      <c r="H11" s="194"/>
      <c r="I11" s="194"/>
      <c r="J11" s="192"/>
      <c r="K11" s="194"/>
      <c r="L11" s="15"/>
      <c r="M11" s="15"/>
      <c r="N11" s="15"/>
      <c r="O11" s="17"/>
      <c r="P11" s="15"/>
      <c r="Q11" s="15"/>
      <c r="R11" s="15"/>
      <c r="S11" s="15"/>
      <c r="T11" s="15"/>
      <c r="U11" s="15"/>
      <c r="V11" s="15"/>
      <c r="W11" s="15"/>
      <c r="X11" s="15"/>
      <c r="Y11" s="15"/>
      <c r="Z11" s="14"/>
      <c r="AA11" s="16"/>
    </row>
    <row r="12" spans="2:27" s="183" customFormat="1" ht="12" customHeight="1" x14ac:dyDescent="0.25">
      <c r="B12" s="78"/>
      <c r="C12" s="187" t="s">
        <v>113</v>
      </c>
      <c r="D12" s="188"/>
      <c r="E12" s="189" t="str">
        <f>+tab!D2</f>
        <v>2015/16</v>
      </c>
      <c r="F12" s="189"/>
      <c r="G12" s="188" t="s">
        <v>114</v>
      </c>
      <c r="H12" s="190"/>
      <c r="I12" s="190"/>
      <c r="J12" s="195">
        <f>+tab!D4</f>
        <v>2015</v>
      </c>
      <c r="K12" s="190"/>
      <c r="L12" s="184"/>
      <c r="M12" s="184"/>
      <c r="N12" s="184"/>
      <c r="O12" s="21"/>
      <c r="P12" s="184"/>
      <c r="Q12" s="184"/>
      <c r="R12" s="184"/>
      <c r="S12" s="184"/>
      <c r="T12" s="184"/>
      <c r="U12" s="184"/>
      <c r="V12" s="184"/>
      <c r="W12" s="185"/>
      <c r="X12" s="185"/>
      <c r="Y12" s="185"/>
      <c r="Z12" s="70"/>
      <c r="AA12" s="37"/>
    </row>
    <row r="13" spans="2:27" ht="12" customHeight="1" x14ac:dyDescent="0.25">
      <c r="B13" s="18"/>
      <c r="C13" s="96"/>
      <c r="D13" s="19"/>
      <c r="E13" s="19"/>
      <c r="F13" s="19"/>
      <c r="G13" s="250"/>
      <c r="H13" s="20"/>
      <c r="I13" s="21"/>
      <c r="J13" s="20"/>
      <c r="K13" s="20"/>
      <c r="L13" s="20"/>
      <c r="M13" s="20"/>
      <c r="N13" s="21"/>
      <c r="O13" s="20"/>
      <c r="P13" s="20"/>
      <c r="Q13" s="20"/>
      <c r="R13" s="20"/>
      <c r="S13" s="20"/>
      <c r="T13" s="180"/>
      <c r="U13" s="179"/>
      <c r="V13" s="179"/>
      <c r="W13" s="20"/>
      <c r="X13" s="20"/>
      <c r="Y13" s="20"/>
      <c r="Z13" s="19"/>
      <c r="AA13" s="22"/>
    </row>
    <row r="14" spans="2:27" ht="12" customHeight="1" x14ac:dyDescent="0.2">
      <c r="B14" s="18"/>
      <c r="C14" s="1"/>
      <c r="D14" s="2"/>
      <c r="E14" s="2"/>
      <c r="F14" s="2"/>
      <c r="G14" s="42"/>
      <c r="H14" s="42"/>
      <c r="I14" s="42"/>
      <c r="J14" s="42"/>
      <c r="K14" s="42"/>
      <c r="L14" s="42"/>
      <c r="M14" s="42"/>
      <c r="N14" s="42"/>
      <c r="O14" s="42"/>
      <c r="P14" s="42"/>
      <c r="Q14" s="42"/>
      <c r="R14" s="42"/>
      <c r="S14" s="42"/>
      <c r="T14" s="42"/>
      <c r="U14" s="23"/>
      <c r="V14" s="23"/>
      <c r="W14" s="23"/>
      <c r="X14" s="23"/>
      <c r="Y14" s="23"/>
      <c r="Z14" s="24"/>
      <c r="AA14" s="22"/>
    </row>
    <row r="15" spans="2:27" s="25" customFormat="1" ht="12" customHeight="1" x14ac:dyDescent="0.2">
      <c r="B15" s="26"/>
      <c r="C15" s="177"/>
      <c r="D15" s="177" t="s">
        <v>1</v>
      </c>
      <c r="E15" s="27"/>
      <c r="F15" s="27"/>
      <c r="G15" s="28" t="s">
        <v>106</v>
      </c>
      <c r="H15" s="29"/>
      <c r="I15" s="29"/>
      <c r="J15" s="30"/>
      <c r="K15" s="30"/>
      <c r="L15" s="28"/>
      <c r="M15" s="29"/>
      <c r="N15" s="121"/>
      <c r="O15" s="30"/>
      <c r="P15" s="30"/>
      <c r="Q15" s="177"/>
      <c r="R15" s="177"/>
      <c r="S15" s="30"/>
      <c r="T15" s="30"/>
      <c r="U15" s="30"/>
      <c r="V15" s="30"/>
      <c r="W15" s="30"/>
      <c r="X15" s="30"/>
      <c r="Y15" s="30"/>
      <c r="Z15" s="31"/>
      <c r="AA15" s="32"/>
    </row>
    <row r="16" spans="2:27" s="104" customFormat="1" ht="12" customHeight="1" x14ac:dyDescent="0.2">
      <c r="B16" s="75"/>
      <c r="C16" s="100"/>
      <c r="D16" s="76"/>
      <c r="E16" s="102"/>
      <c r="F16" s="103"/>
      <c r="G16" s="178"/>
      <c r="H16" s="105"/>
      <c r="I16" s="122"/>
      <c r="J16" s="106"/>
      <c r="K16" s="106"/>
      <c r="L16" s="107"/>
      <c r="M16" s="105"/>
      <c r="N16" s="123"/>
      <c r="O16" s="106"/>
      <c r="P16" s="106"/>
      <c r="Q16" s="79" t="s">
        <v>87</v>
      </c>
      <c r="R16" s="81" t="s">
        <v>87</v>
      </c>
      <c r="S16" s="181" t="s">
        <v>78</v>
      </c>
      <c r="T16" s="106"/>
      <c r="U16" s="106"/>
      <c r="V16" s="106"/>
      <c r="W16" s="81" t="s">
        <v>76</v>
      </c>
      <c r="X16" s="35"/>
      <c r="Y16" s="35"/>
      <c r="Z16" s="36"/>
      <c r="AA16" s="37"/>
    </row>
    <row r="17" spans="2:27" s="104" customFormat="1" ht="12" customHeight="1" x14ac:dyDescent="0.2">
      <c r="B17" s="75"/>
      <c r="C17" s="100"/>
      <c r="D17" s="83" t="s">
        <v>137</v>
      </c>
      <c r="E17" s="101"/>
      <c r="F17" s="102"/>
      <c r="G17" s="76" t="s">
        <v>107</v>
      </c>
      <c r="H17" s="39"/>
      <c r="I17" s="39"/>
      <c r="J17" s="39"/>
      <c r="K17" s="39"/>
      <c r="L17" s="76" t="s">
        <v>108</v>
      </c>
      <c r="M17" s="39"/>
      <c r="N17" s="39"/>
      <c r="O17" s="39"/>
      <c r="P17" s="39"/>
      <c r="Q17" s="81" t="s">
        <v>88</v>
      </c>
      <c r="R17" s="81" t="s">
        <v>90</v>
      </c>
      <c r="S17" s="76" t="s">
        <v>110</v>
      </c>
      <c r="T17" s="81"/>
      <c r="U17" s="40" t="s">
        <v>58</v>
      </c>
      <c r="V17" s="40"/>
      <c r="W17" s="76" t="s">
        <v>129</v>
      </c>
      <c r="X17" s="40"/>
      <c r="Y17" s="40" t="s">
        <v>58</v>
      </c>
      <c r="Z17" s="41"/>
      <c r="AA17" s="16"/>
    </row>
    <row r="18" spans="2:27" s="99" customFormat="1" ht="12" customHeight="1" x14ac:dyDescent="0.2">
      <c r="B18" s="80"/>
      <c r="C18" s="73"/>
      <c r="D18" s="259" t="s">
        <v>59</v>
      </c>
      <c r="E18" s="260" t="s">
        <v>158</v>
      </c>
      <c r="F18" s="77"/>
      <c r="G18" s="260" t="s">
        <v>17</v>
      </c>
      <c r="H18" s="260" t="s">
        <v>18</v>
      </c>
      <c r="I18" s="260" t="s">
        <v>19</v>
      </c>
      <c r="J18" s="74" t="s">
        <v>61</v>
      </c>
      <c r="K18" s="74"/>
      <c r="L18" s="260" t="s">
        <v>17</v>
      </c>
      <c r="M18" s="260" t="s">
        <v>18</v>
      </c>
      <c r="N18" s="260" t="s">
        <v>19</v>
      </c>
      <c r="O18" s="73" t="s">
        <v>61</v>
      </c>
      <c r="P18" s="74"/>
      <c r="Q18" s="74" t="s">
        <v>89</v>
      </c>
      <c r="R18" s="81" t="s">
        <v>89</v>
      </c>
      <c r="S18" s="74" t="s">
        <v>67</v>
      </c>
      <c r="T18" s="74" t="s">
        <v>68</v>
      </c>
      <c r="U18" s="40" t="s">
        <v>111</v>
      </c>
      <c r="V18" s="40"/>
      <c r="W18" s="42" t="s">
        <v>67</v>
      </c>
      <c r="X18" s="42" t="s">
        <v>68</v>
      </c>
      <c r="Y18" s="34" t="s">
        <v>152</v>
      </c>
      <c r="Z18" s="5"/>
      <c r="AA18" s="22"/>
    </row>
    <row r="19" spans="2:27" ht="12" customHeight="1" x14ac:dyDescent="0.2">
      <c r="B19" s="18"/>
      <c r="C19" s="255">
        <v>1</v>
      </c>
      <c r="D19" s="119"/>
      <c r="E19" s="269"/>
      <c r="F19" s="257"/>
      <c r="G19" s="270">
        <v>0</v>
      </c>
      <c r="H19" s="270">
        <v>0</v>
      </c>
      <c r="I19" s="270">
        <v>0</v>
      </c>
      <c r="J19" s="258">
        <f>SUM(G19:I19)</f>
        <v>0</v>
      </c>
      <c r="K19" s="256"/>
      <c r="L19" s="270">
        <v>0</v>
      </c>
      <c r="M19" s="270">
        <v>0</v>
      </c>
      <c r="N19" s="270">
        <v>0</v>
      </c>
      <c r="O19" s="258">
        <f>SUM(L19:N19)</f>
        <v>0</v>
      </c>
      <c r="P19" s="42"/>
      <c r="Q19" s="93" t="s">
        <v>55</v>
      </c>
      <c r="R19" s="93" t="s">
        <v>55</v>
      </c>
      <c r="S19" s="124">
        <f>IF(Q19="nee",0,(J19-O19)*(tab!$C$21*tab!$D$8+tab!$D$23))</f>
        <v>0</v>
      </c>
      <c r="T19" s="124">
        <f>(G19-L19)*tab!$E$31+(H19-M19)*tab!$F$31+(I19-N19)*tab!$G$31</f>
        <v>0</v>
      </c>
      <c r="U19" s="124">
        <f>IF(SUM(S19:T19)&lt;0,0,SUM(S19:T19))</f>
        <v>0</v>
      </c>
      <c r="V19" s="182"/>
      <c r="W19" s="124">
        <f>IF(R19="nee",0,(J19-O19)*tab!$C$59)</f>
        <v>0</v>
      </c>
      <c r="X19" s="124">
        <f>IF(R19="nee",0,(G19-L19)*tab!$G$59+(H19-M19)*tab!$H$59+(I19-N19)*tab!$I$59)</f>
        <v>0</v>
      </c>
      <c r="Y19" s="124">
        <f>IF(SUM(W19:X19)&lt;=0,0,SUM(W19:X19))</f>
        <v>0</v>
      </c>
      <c r="Z19" s="5"/>
      <c r="AA19" s="22"/>
    </row>
    <row r="20" spans="2:27" ht="12" customHeight="1" x14ac:dyDescent="0.2">
      <c r="B20" s="18"/>
      <c r="C20" s="255">
        <v>2</v>
      </c>
      <c r="D20" s="119"/>
      <c r="E20" s="269"/>
      <c r="F20" s="257"/>
      <c r="G20" s="270">
        <v>0</v>
      </c>
      <c r="H20" s="270">
        <v>0</v>
      </c>
      <c r="I20" s="270">
        <v>0</v>
      </c>
      <c r="J20" s="258">
        <f t="shared" ref="J20:J48" si="0">SUM(G20:I20)</f>
        <v>0</v>
      </c>
      <c r="K20" s="256"/>
      <c r="L20" s="270">
        <v>0</v>
      </c>
      <c r="M20" s="270">
        <v>0</v>
      </c>
      <c r="N20" s="270">
        <v>0</v>
      </c>
      <c r="O20" s="258">
        <f t="shared" ref="O20:O48" si="1">SUM(L20:N20)</f>
        <v>0</v>
      </c>
      <c r="P20" s="42"/>
      <c r="Q20" s="124" t="str">
        <f>+Q19</f>
        <v>ja</v>
      </c>
      <c r="R20" s="124" t="str">
        <f>+R19</f>
        <v>ja</v>
      </c>
      <c r="S20" s="124">
        <f>IF(Q20="nee",0,(J20-O20)*(tab!$C$21*tab!$D$8+tab!$D$23))</f>
        <v>0</v>
      </c>
      <c r="T20" s="124">
        <f>(G20-L20)*tab!$E$31+(H20-M20)*tab!$F$31+(I20-N20)*tab!$G$31</f>
        <v>0</v>
      </c>
      <c r="U20" s="124">
        <f t="shared" ref="U20:U48" si="2">IF(SUM(S20:T20)&lt;0,0,SUM(S20:T20))</f>
        <v>0</v>
      </c>
      <c r="V20" s="182"/>
      <c r="W20" s="124">
        <f>IF(R20="nee",0,(J20-O20)*tab!$C$59)</f>
        <v>0</v>
      </c>
      <c r="X20" s="124">
        <f>IF(R20="nee",0,(G20-L20)*tab!$G$59+(H20-M20)*tab!$H$59+(I20-N20)*tab!$I$59)</f>
        <v>0</v>
      </c>
      <c r="Y20" s="124">
        <f t="shared" ref="Y20:Y48" si="3">IF(SUM(W20:X20)&lt;=0,0,SUM(W20:X20))</f>
        <v>0</v>
      </c>
      <c r="Z20" s="5"/>
      <c r="AA20" s="22"/>
    </row>
    <row r="21" spans="2:27" ht="12" customHeight="1" x14ac:dyDescent="0.2">
      <c r="B21" s="18"/>
      <c r="C21" s="255">
        <v>3</v>
      </c>
      <c r="D21" s="119"/>
      <c r="E21" s="269"/>
      <c r="F21" s="257"/>
      <c r="G21" s="270">
        <v>0</v>
      </c>
      <c r="H21" s="270">
        <v>0</v>
      </c>
      <c r="I21" s="270">
        <v>0</v>
      </c>
      <c r="J21" s="258">
        <f t="shared" si="0"/>
        <v>0</v>
      </c>
      <c r="K21" s="256"/>
      <c r="L21" s="270">
        <v>0</v>
      </c>
      <c r="M21" s="270">
        <v>0</v>
      </c>
      <c r="N21" s="270">
        <v>0</v>
      </c>
      <c r="O21" s="258">
        <f t="shared" si="1"/>
        <v>0</v>
      </c>
      <c r="P21" s="42"/>
      <c r="Q21" s="124" t="str">
        <f t="shared" ref="Q21:Q48" si="4">+Q20</f>
        <v>ja</v>
      </c>
      <c r="R21" s="124" t="str">
        <f t="shared" ref="R21:R48" si="5">+R20</f>
        <v>ja</v>
      </c>
      <c r="S21" s="124">
        <f>IF(Q21="nee",0,(J21-O21)*(tab!$C$21*tab!$D$8+tab!$D$23))</f>
        <v>0</v>
      </c>
      <c r="T21" s="124">
        <f>(G21-L21)*tab!$E$31+(H21-M21)*tab!$F$31+(I21-N21)*tab!$G$31</f>
        <v>0</v>
      </c>
      <c r="U21" s="124">
        <f t="shared" si="2"/>
        <v>0</v>
      </c>
      <c r="V21" s="182"/>
      <c r="W21" s="124">
        <f>IF(R21="nee",0,(J21-O21)*tab!$C$59)</f>
        <v>0</v>
      </c>
      <c r="X21" s="124">
        <f>IF(R21="nee",0,(G21-L21)*tab!$G$59+(H21-M21)*tab!$H$59+(I21-N21)*tab!$I$59)</f>
        <v>0</v>
      </c>
      <c r="Y21" s="124">
        <f t="shared" si="3"/>
        <v>0</v>
      </c>
      <c r="Z21" s="5"/>
      <c r="AA21" s="22"/>
    </row>
    <row r="22" spans="2:27" ht="12" customHeight="1" x14ac:dyDescent="0.2">
      <c r="B22" s="18"/>
      <c r="C22" s="255">
        <v>4</v>
      </c>
      <c r="D22" s="119"/>
      <c r="E22" s="269"/>
      <c r="F22" s="257"/>
      <c r="G22" s="270">
        <v>0</v>
      </c>
      <c r="H22" s="270">
        <v>0</v>
      </c>
      <c r="I22" s="270">
        <v>0</v>
      </c>
      <c r="J22" s="258">
        <f t="shared" si="0"/>
        <v>0</v>
      </c>
      <c r="K22" s="256"/>
      <c r="L22" s="270">
        <v>0</v>
      </c>
      <c r="M22" s="270">
        <v>0</v>
      </c>
      <c r="N22" s="270">
        <v>0</v>
      </c>
      <c r="O22" s="258">
        <f t="shared" si="1"/>
        <v>0</v>
      </c>
      <c r="P22" s="42"/>
      <c r="Q22" s="124" t="str">
        <f t="shared" si="4"/>
        <v>ja</v>
      </c>
      <c r="R22" s="124" t="str">
        <f t="shared" si="5"/>
        <v>ja</v>
      </c>
      <c r="S22" s="124">
        <f>IF(Q22="nee",0,(J22-O22)*(tab!$C$21*tab!$D$8+tab!$D$23))</f>
        <v>0</v>
      </c>
      <c r="T22" s="124">
        <f>(G22-L22)*tab!$E$31+(H22-M22)*tab!$F$31+(I22-N22)*tab!$G$31</f>
        <v>0</v>
      </c>
      <c r="U22" s="124">
        <f t="shared" si="2"/>
        <v>0</v>
      </c>
      <c r="V22" s="182"/>
      <c r="W22" s="124">
        <f>IF(R22="nee",0,(J22-O22)*tab!$C$59)</f>
        <v>0</v>
      </c>
      <c r="X22" s="124">
        <f>IF(R22="nee",0,(G22-L22)*tab!$G$59+(H22-M22)*tab!$H$59+(I22-N22)*tab!$I$59)</f>
        <v>0</v>
      </c>
      <c r="Y22" s="124">
        <f t="shared" si="3"/>
        <v>0</v>
      </c>
      <c r="Z22" s="5"/>
      <c r="AA22" s="22"/>
    </row>
    <row r="23" spans="2:27" ht="12" customHeight="1" x14ac:dyDescent="0.2">
      <c r="B23" s="18"/>
      <c r="C23" s="255">
        <v>5</v>
      </c>
      <c r="D23" s="119"/>
      <c r="E23" s="269"/>
      <c r="F23" s="257"/>
      <c r="G23" s="270">
        <v>0</v>
      </c>
      <c r="H23" s="270">
        <v>0</v>
      </c>
      <c r="I23" s="270">
        <v>0</v>
      </c>
      <c r="J23" s="258">
        <f t="shared" si="0"/>
        <v>0</v>
      </c>
      <c r="K23" s="256"/>
      <c r="L23" s="270">
        <v>0</v>
      </c>
      <c r="M23" s="270">
        <v>0</v>
      </c>
      <c r="N23" s="270">
        <v>0</v>
      </c>
      <c r="O23" s="258">
        <f t="shared" si="1"/>
        <v>0</v>
      </c>
      <c r="P23" s="42"/>
      <c r="Q23" s="124" t="str">
        <f t="shared" si="4"/>
        <v>ja</v>
      </c>
      <c r="R23" s="124" t="str">
        <f t="shared" si="5"/>
        <v>ja</v>
      </c>
      <c r="S23" s="124">
        <f>IF(Q23="nee",0,(J23-O23)*(tab!$C$21*tab!$D$8+tab!$D$23))</f>
        <v>0</v>
      </c>
      <c r="T23" s="124">
        <f>(G23-L23)*tab!$E$31+(H23-M23)*tab!$F$31+(I23-N23)*tab!$G$31</f>
        <v>0</v>
      </c>
      <c r="U23" s="124">
        <f t="shared" si="2"/>
        <v>0</v>
      </c>
      <c r="V23" s="182"/>
      <c r="W23" s="124">
        <f>IF(R23="nee",0,(J23-O23)*tab!$C$59)</f>
        <v>0</v>
      </c>
      <c r="X23" s="124">
        <f>IF(R23="nee",0,(G23-L23)*tab!$G$59+(H23-M23)*tab!$H$59+(I23-N23)*tab!$I$59)</f>
        <v>0</v>
      </c>
      <c r="Y23" s="124">
        <f t="shared" si="3"/>
        <v>0</v>
      </c>
      <c r="Z23" s="5"/>
      <c r="AA23" s="22"/>
    </row>
    <row r="24" spans="2:27" ht="12" customHeight="1" x14ac:dyDescent="0.2">
      <c r="B24" s="18"/>
      <c r="C24" s="255">
        <v>6</v>
      </c>
      <c r="D24" s="119"/>
      <c r="E24" s="269"/>
      <c r="F24" s="257"/>
      <c r="G24" s="270">
        <v>0</v>
      </c>
      <c r="H24" s="270">
        <v>0</v>
      </c>
      <c r="I24" s="270">
        <v>0</v>
      </c>
      <c r="J24" s="258">
        <f t="shared" si="0"/>
        <v>0</v>
      </c>
      <c r="K24" s="256"/>
      <c r="L24" s="270">
        <v>0</v>
      </c>
      <c r="M24" s="270">
        <v>0</v>
      </c>
      <c r="N24" s="270">
        <v>0</v>
      </c>
      <c r="O24" s="258">
        <f t="shared" si="1"/>
        <v>0</v>
      </c>
      <c r="P24" s="42"/>
      <c r="Q24" s="124" t="str">
        <f t="shared" si="4"/>
        <v>ja</v>
      </c>
      <c r="R24" s="124" t="str">
        <f t="shared" si="5"/>
        <v>ja</v>
      </c>
      <c r="S24" s="124">
        <f>IF(Q24="nee",0,(J24-O24)*(tab!$C$21*tab!$D$8+tab!$D$23))</f>
        <v>0</v>
      </c>
      <c r="T24" s="124">
        <f>(G24-L24)*tab!$E$31+(H24-M24)*tab!$F$31+(I24-N24)*tab!$G$31</f>
        <v>0</v>
      </c>
      <c r="U24" s="124">
        <f t="shared" si="2"/>
        <v>0</v>
      </c>
      <c r="V24" s="182"/>
      <c r="W24" s="124">
        <f>IF(R24="nee",0,(J24-O24)*tab!$C$59)</f>
        <v>0</v>
      </c>
      <c r="X24" s="124">
        <f>IF(R24="nee",0,(G24-L24)*tab!$G$59+(H24-M24)*tab!$H$59+(I24-N24)*tab!$I$59)</f>
        <v>0</v>
      </c>
      <c r="Y24" s="124">
        <f t="shared" si="3"/>
        <v>0</v>
      </c>
      <c r="Z24" s="5"/>
      <c r="AA24" s="22"/>
    </row>
    <row r="25" spans="2:27" ht="12" customHeight="1" x14ac:dyDescent="0.2">
      <c r="B25" s="18"/>
      <c r="C25" s="255">
        <v>7</v>
      </c>
      <c r="D25" s="119"/>
      <c r="E25" s="269"/>
      <c r="F25" s="257"/>
      <c r="G25" s="270">
        <v>0</v>
      </c>
      <c r="H25" s="270">
        <v>0</v>
      </c>
      <c r="I25" s="270">
        <v>0</v>
      </c>
      <c r="J25" s="258">
        <f t="shared" si="0"/>
        <v>0</v>
      </c>
      <c r="K25" s="256"/>
      <c r="L25" s="270">
        <v>0</v>
      </c>
      <c r="M25" s="270">
        <v>0</v>
      </c>
      <c r="N25" s="270">
        <v>0</v>
      </c>
      <c r="O25" s="258">
        <f t="shared" si="1"/>
        <v>0</v>
      </c>
      <c r="P25" s="42"/>
      <c r="Q25" s="124" t="str">
        <f t="shared" si="4"/>
        <v>ja</v>
      </c>
      <c r="R25" s="124" t="str">
        <f t="shared" si="5"/>
        <v>ja</v>
      </c>
      <c r="S25" s="124">
        <f>IF(Q25="nee",0,(J25-O25)*(tab!$C$21*tab!$D$8+tab!$D$23))</f>
        <v>0</v>
      </c>
      <c r="T25" s="124">
        <f>(G25-L25)*tab!$E$31+(H25-M25)*tab!$F$31+(I25-N25)*tab!$G$31</f>
        <v>0</v>
      </c>
      <c r="U25" s="124">
        <f t="shared" si="2"/>
        <v>0</v>
      </c>
      <c r="V25" s="182"/>
      <c r="W25" s="124">
        <f>IF(R25="nee",0,(J25-O25)*tab!$C$59)</f>
        <v>0</v>
      </c>
      <c r="X25" s="124">
        <f>IF(R25="nee",0,(G25-L25)*tab!$G$59+(H25-M25)*tab!$H$59+(I25-N25)*tab!$I$59)</f>
        <v>0</v>
      </c>
      <c r="Y25" s="124">
        <f t="shared" si="3"/>
        <v>0</v>
      </c>
      <c r="Z25" s="5"/>
      <c r="AA25" s="22"/>
    </row>
    <row r="26" spans="2:27" ht="12" customHeight="1" x14ac:dyDescent="0.2">
      <c r="B26" s="18"/>
      <c r="C26" s="255">
        <v>8</v>
      </c>
      <c r="D26" s="119"/>
      <c r="E26" s="269"/>
      <c r="F26" s="257"/>
      <c r="G26" s="270">
        <v>0</v>
      </c>
      <c r="H26" s="270">
        <v>0</v>
      </c>
      <c r="I26" s="270">
        <v>0</v>
      </c>
      <c r="J26" s="258">
        <f t="shared" si="0"/>
        <v>0</v>
      </c>
      <c r="K26" s="256"/>
      <c r="L26" s="270">
        <v>0</v>
      </c>
      <c r="M26" s="270">
        <v>0</v>
      </c>
      <c r="N26" s="270">
        <v>0</v>
      </c>
      <c r="O26" s="258">
        <f t="shared" si="1"/>
        <v>0</v>
      </c>
      <c r="P26" s="42"/>
      <c r="Q26" s="124" t="str">
        <f t="shared" si="4"/>
        <v>ja</v>
      </c>
      <c r="R26" s="124" t="str">
        <f t="shared" si="5"/>
        <v>ja</v>
      </c>
      <c r="S26" s="124">
        <f>IF(Q26="nee",0,(J26-O26)*(tab!$C$21*tab!$D$8+tab!$D$23))</f>
        <v>0</v>
      </c>
      <c r="T26" s="124">
        <f>(G26-L26)*tab!$E$31+(H26-M26)*tab!$F$31+(I26-N26)*tab!$G$31</f>
        <v>0</v>
      </c>
      <c r="U26" s="124">
        <f t="shared" si="2"/>
        <v>0</v>
      </c>
      <c r="V26" s="182"/>
      <c r="W26" s="124">
        <f>IF(R26="nee",0,(J26-O26)*tab!$C$59)</f>
        <v>0</v>
      </c>
      <c r="X26" s="124">
        <f>IF(R26="nee",0,(G26-L26)*tab!$G$59+(H26-M26)*tab!$H$59+(I26-N26)*tab!$I$59)</f>
        <v>0</v>
      </c>
      <c r="Y26" s="124">
        <f t="shared" si="3"/>
        <v>0</v>
      </c>
      <c r="Z26" s="5"/>
      <c r="AA26" s="22"/>
    </row>
    <row r="27" spans="2:27" ht="12" customHeight="1" x14ac:dyDescent="0.2">
      <c r="B27" s="18"/>
      <c r="C27" s="255">
        <v>9</v>
      </c>
      <c r="D27" s="119"/>
      <c r="E27" s="269"/>
      <c r="F27" s="257"/>
      <c r="G27" s="270">
        <v>0</v>
      </c>
      <c r="H27" s="270">
        <v>0</v>
      </c>
      <c r="I27" s="270">
        <v>0</v>
      </c>
      <c r="J27" s="258">
        <f t="shared" si="0"/>
        <v>0</v>
      </c>
      <c r="K27" s="256"/>
      <c r="L27" s="270">
        <v>0</v>
      </c>
      <c r="M27" s="270">
        <v>0</v>
      </c>
      <c r="N27" s="270">
        <v>0</v>
      </c>
      <c r="O27" s="258">
        <f t="shared" si="1"/>
        <v>0</v>
      </c>
      <c r="P27" s="42"/>
      <c r="Q27" s="124" t="str">
        <f t="shared" si="4"/>
        <v>ja</v>
      </c>
      <c r="R27" s="124" t="str">
        <f t="shared" si="5"/>
        <v>ja</v>
      </c>
      <c r="S27" s="124">
        <f>IF(Q27="nee",0,(J27-O27)*(tab!$C$21*tab!$D$8+tab!$D$23))</f>
        <v>0</v>
      </c>
      <c r="T27" s="124">
        <f>(G27-L27)*tab!$E$31+(H27-M27)*tab!$F$31+(I27-N27)*tab!$G$31</f>
        <v>0</v>
      </c>
      <c r="U27" s="124">
        <f t="shared" si="2"/>
        <v>0</v>
      </c>
      <c r="V27" s="182"/>
      <c r="W27" s="124">
        <f>IF(R27="nee",0,(J27-O27)*tab!$C$59)</f>
        <v>0</v>
      </c>
      <c r="X27" s="124">
        <f>IF(R27="nee",0,(G27-L27)*tab!$G$59+(H27-M27)*tab!$H$59+(I27-N27)*tab!$I$59)</f>
        <v>0</v>
      </c>
      <c r="Y27" s="124">
        <f t="shared" si="3"/>
        <v>0</v>
      </c>
      <c r="Z27" s="5"/>
      <c r="AA27" s="22"/>
    </row>
    <row r="28" spans="2:27" ht="12" customHeight="1" x14ac:dyDescent="0.2">
      <c r="B28" s="18"/>
      <c r="C28" s="255">
        <v>10</v>
      </c>
      <c r="D28" s="119"/>
      <c r="E28" s="269"/>
      <c r="F28" s="257"/>
      <c r="G28" s="270">
        <v>0</v>
      </c>
      <c r="H28" s="270">
        <v>0</v>
      </c>
      <c r="I28" s="270">
        <v>0</v>
      </c>
      <c r="J28" s="258">
        <f t="shared" si="0"/>
        <v>0</v>
      </c>
      <c r="K28" s="256"/>
      <c r="L28" s="270">
        <v>0</v>
      </c>
      <c r="M28" s="270">
        <v>0</v>
      </c>
      <c r="N28" s="270">
        <v>0</v>
      </c>
      <c r="O28" s="258">
        <f t="shared" si="1"/>
        <v>0</v>
      </c>
      <c r="P28" s="42"/>
      <c r="Q28" s="124" t="str">
        <f t="shared" si="4"/>
        <v>ja</v>
      </c>
      <c r="R28" s="124" t="str">
        <f t="shared" si="5"/>
        <v>ja</v>
      </c>
      <c r="S28" s="124">
        <f>IF(Q28="nee",0,(J28-O28)*(tab!$C$21*tab!$D$8+tab!$D$23))</f>
        <v>0</v>
      </c>
      <c r="T28" s="124">
        <f>(G28-L28)*tab!$E$31+(H28-M28)*tab!$F$31+(I28-N28)*tab!$G$31</f>
        <v>0</v>
      </c>
      <c r="U28" s="124">
        <f t="shared" si="2"/>
        <v>0</v>
      </c>
      <c r="V28" s="182"/>
      <c r="W28" s="124">
        <f>IF(R28="nee",0,(J28-O28)*tab!$C$59)</f>
        <v>0</v>
      </c>
      <c r="X28" s="124">
        <f>IF(R28="nee",0,(G28-L28)*tab!$G$59+(H28-M28)*tab!$H$59+(I28-N28)*tab!$I$59)</f>
        <v>0</v>
      </c>
      <c r="Y28" s="124">
        <f t="shared" si="3"/>
        <v>0</v>
      </c>
      <c r="Z28" s="5"/>
      <c r="AA28" s="22"/>
    </row>
    <row r="29" spans="2:27" ht="12" customHeight="1" x14ac:dyDescent="0.2">
      <c r="B29" s="18"/>
      <c r="C29" s="255">
        <v>11</v>
      </c>
      <c r="D29" s="119"/>
      <c r="E29" s="269"/>
      <c r="F29" s="257"/>
      <c r="G29" s="270">
        <v>0</v>
      </c>
      <c r="H29" s="270">
        <v>0</v>
      </c>
      <c r="I29" s="270">
        <v>0</v>
      </c>
      <c r="J29" s="258">
        <f t="shared" si="0"/>
        <v>0</v>
      </c>
      <c r="K29" s="256"/>
      <c r="L29" s="270">
        <v>0</v>
      </c>
      <c r="M29" s="270">
        <v>0</v>
      </c>
      <c r="N29" s="270">
        <v>0</v>
      </c>
      <c r="O29" s="258">
        <f t="shared" si="1"/>
        <v>0</v>
      </c>
      <c r="P29" s="42"/>
      <c r="Q29" s="124" t="str">
        <f t="shared" si="4"/>
        <v>ja</v>
      </c>
      <c r="R29" s="124" t="str">
        <f t="shared" si="5"/>
        <v>ja</v>
      </c>
      <c r="S29" s="124">
        <f>IF(Q29="nee",0,(J29-O29)*(tab!$C$21*tab!$D$8+tab!$D$23))</f>
        <v>0</v>
      </c>
      <c r="T29" s="124">
        <f>(G29-L29)*tab!$E$31+(H29-M29)*tab!$F$31+(I29-N29)*tab!$G$31</f>
        <v>0</v>
      </c>
      <c r="U29" s="124">
        <f t="shared" si="2"/>
        <v>0</v>
      </c>
      <c r="V29" s="182"/>
      <c r="W29" s="124">
        <f>IF(R29="nee",0,(J29-O29)*tab!$C$59)</f>
        <v>0</v>
      </c>
      <c r="X29" s="124">
        <f>IF(R29="nee",0,(G29-L29)*tab!$G$59+(H29-M29)*tab!$H$59+(I29-N29)*tab!$I$59)</f>
        <v>0</v>
      </c>
      <c r="Y29" s="124">
        <f t="shared" si="3"/>
        <v>0</v>
      </c>
      <c r="Z29" s="5"/>
      <c r="AA29" s="22"/>
    </row>
    <row r="30" spans="2:27" ht="12" customHeight="1" x14ac:dyDescent="0.2">
      <c r="B30" s="18"/>
      <c r="C30" s="255">
        <v>12</v>
      </c>
      <c r="D30" s="119"/>
      <c r="E30" s="120"/>
      <c r="F30" s="257"/>
      <c r="G30" s="270">
        <v>0</v>
      </c>
      <c r="H30" s="270">
        <v>0</v>
      </c>
      <c r="I30" s="270">
        <v>0</v>
      </c>
      <c r="J30" s="258">
        <f t="shared" si="0"/>
        <v>0</v>
      </c>
      <c r="K30" s="256"/>
      <c r="L30" s="269">
        <v>0</v>
      </c>
      <c r="M30" s="269">
        <v>0</v>
      </c>
      <c r="N30" s="269">
        <v>0</v>
      </c>
      <c r="O30" s="258">
        <f t="shared" si="1"/>
        <v>0</v>
      </c>
      <c r="P30" s="42"/>
      <c r="Q30" s="124" t="str">
        <f t="shared" si="4"/>
        <v>ja</v>
      </c>
      <c r="R30" s="124" t="str">
        <f t="shared" si="5"/>
        <v>ja</v>
      </c>
      <c r="S30" s="124">
        <f>IF(Q30="nee",0,(J30-O30)*(tab!$C$21*tab!$D$8+tab!$D$23))</f>
        <v>0</v>
      </c>
      <c r="T30" s="124">
        <f>(G30-L30)*tab!$E$31+(H30-M30)*tab!$F$31+(I30-N30)*tab!$G$31</f>
        <v>0</v>
      </c>
      <c r="U30" s="124">
        <f t="shared" si="2"/>
        <v>0</v>
      </c>
      <c r="V30" s="182"/>
      <c r="W30" s="124">
        <f>IF(R30="nee",0,(J30-O30)*tab!$C$59)</f>
        <v>0</v>
      </c>
      <c r="X30" s="124">
        <f>IF(R30="nee",0,(G30-L30)*tab!$G$59+(H30-M30)*tab!$H$59+(I30-N30)*tab!$I$59)</f>
        <v>0</v>
      </c>
      <c r="Y30" s="124">
        <f t="shared" si="3"/>
        <v>0</v>
      </c>
      <c r="Z30" s="5"/>
      <c r="AA30" s="22"/>
    </row>
    <row r="31" spans="2:27" ht="12" customHeight="1" x14ac:dyDescent="0.2">
      <c r="B31" s="18"/>
      <c r="C31" s="255">
        <v>13</v>
      </c>
      <c r="D31" s="119"/>
      <c r="E31" s="120"/>
      <c r="F31" s="257"/>
      <c r="G31" s="270">
        <v>0</v>
      </c>
      <c r="H31" s="270">
        <v>0</v>
      </c>
      <c r="I31" s="270">
        <v>0</v>
      </c>
      <c r="J31" s="258">
        <f t="shared" si="0"/>
        <v>0</v>
      </c>
      <c r="K31" s="256"/>
      <c r="L31" s="269">
        <v>0</v>
      </c>
      <c r="M31" s="269">
        <v>0</v>
      </c>
      <c r="N31" s="269">
        <v>0</v>
      </c>
      <c r="O31" s="258">
        <f t="shared" si="1"/>
        <v>0</v>
      </c>
      <c r="P31" s="42"/>
      <c r="Q31" s="124" t="str">
        <f t="shared" si="4"/>
        <v>ja</v>
      </c>
      <c r="R31" s="124" t="str">
        <f t="shared" si="5"/>
        <v>ja</v>
      </c>
      <c r="S31" s="124">
        <f>IF(Q31="nee",0,(J31-O31)*(tab!$C$21*tab!$D$8+tab!$D$23))</f>
        <v>0</v>
      </c>
      <c r="T31" s="124">
        <f>(G31-L31)*tab!$E$31+(H31-M31)*tab!$F$31+(I31-N31)*tab!$G$31</f>
        <v>0</v>
      </c>
      <c r="U31" s="124">
        <f t="shared" si="2"/>
        <v>0</v>
      </c>
      <c r="V31" s="182"/>
      <c r="W31" s="124">
        <f>IF(R31="nee",0,(J31-O31)*tab!$C$59)</f>
        <v>0</v>
      </c>
      <c r="X31" s="124">
        <f>IF(R31="nee",0,(G31-L31)*tab!$G$59+(H31-M31)*tab!$H$59+(I31-N31)*tab!$I$59)</f>
        <v>0</v>
      </c>
      <c r="Y31" s="124">
        <f t="shared" si="3"/>
        <v>0</v>
      </c>
      <c r="Z31" s="5"/>
      <c r="AA31" s="22"/>
    </row>
    <row r="32" spans="2:27" ht="12" customHeight="1" x14ac:dyDescent="0.2">
      <c r="B32" s="18"/>
      <c r="C32" s="255">
        <v>14</v>
      </c>
      <c r="D32" s="119"/>
      <c r="E32" s="120"/>
      <c r="F32" s="257"/>
      <c r="G32" s="270">
        <v>0</v>
      </c>
      <c r="H32" s="270">
        <v>0</v>
      </c>
      <c r="I32" s="270">
        <v>0</v>
      </c>
      <c r="J32" s="258">
        <f t="shared" si="0"/>
        <v>0</v>
      </c>
      <c r="K32" s="256"/>
      <c r="L32" s="269">
        <v>0</v>
      </c>
      <c r="M32" s="269">
        <v>0</v>
      </c>
      <c r="N32" s="269">
        <v>0</v>
      </c>
      <c r="O32" s="258">
        <f t="shared" si="1"/>
        <v>0</v>
      </c>
      <c r="P32" s="42"/>
      <c r="Q32" s="124" t="str">
        <f t="shared" si="4"/>
        <v>ja</v>
      </c>
      <c r="R32" s="124" t="str">
        <f t="shared" si="5"/>
        <v>ja</v>
      </c>
      <c r="S32" s="124">
        <f>IF(Q32="nee",0,(J32-O32)*(tab!$C$21*tab!$D$8+tab!$D$23))</f>
        <v>0</v>
      </c>
      <c r="T32" s="124">
        <f>(G32-L32)*tab!$E$31+(H32-M32)*tab!$F$31+(I32-N32)*tab!$G$31</f>
        <v>0</v>
      </c>
      <c r="U32" s="124">
        <f t="shared" si="2"/>
        <v>0</v>
      </c>
      <c r="V32" s="182"/>
      <c r="W32" s="124">
        <f>IF(R32="nee",0,(J32-O32)*tab!$C$59)</f>
        <v>0</v>
      </c>
      <c r="X32" s="124">
        <f>IF(R32="nee",0,(G32-L32)*tab!$G$59+(H32-M32)*tab!$H$59+(I32-N32)*tab!$I$59)</f>
        <v>0</v>
      </c>
      <c r="Y32" s="124">
        <f t="shared" si="3"/>
        <v>0</v>
      </c>
      <c r="Z32" s="5"/>
      <c r="AA32" s="22"/>
    </row>
    <row r="33" spans="2:27" ht="12" customHeight="1" x14ac:dyDescent="0.2">
      <c r="B33" s="18"/>
      <c r="C33" s="255">
        <v>15</v>
      </c>
      <c r="D33" s="119"/>
      <c r="E33" s="120"/>
      <c r="F33" s="257"/>
      <c r="G33" s="270">
        <v>0</v>
      </c>
      <c r="H33" s="270">
        <v>0</v>
      </c>
      <c r="I33" s="270">
        <v>0</v>
      </c>
      <c r="J33" s="258">
        <f t="shared" si="0"/>
        <v>0</v>
      </c>
      <c r="K33" s="256"/>
      <c r="L33" s="269">
        <v>0</v>
      </c>
      <c r="M33" s="269">
        <v>0</v>
      </c>
      <c r="N33" s="269">
        <v>0</v>
      </c>
      <c r="O33" s="258">
        <f t="shared" si="1"/>
        <v>0</v>
      </c>
      <c r="P33" s="42"/>
      <c r="Q33" s="124" t="str">
        <f t="shared" si="4"/>
        <v>ja</v>
      </c>
      <c r="R33" s="124" t="str">
        <f t="shared" si="5"/>
        <v>ja</v>
      </c>
      <c r="S33" s="124">
        <f>IF(Q33="nee",0,(J33-O33)*(tab!$C$21*tab!$D$8+tab!$D$23))</f>
        <v>0</v>
      </c>
      <c r="T33" s="124">
        <f>(G33-L33)*tab!$E$31+(H33-M33)*tab!$F$31+(I33-N33)*tab!$G$31</f>
        <v>0</v>
      </c>
      <c r="U33" s="124">
        <f t="shared" si="2"/>
        <v>0</v>
      </c>
      <c r="V33" s="182"/>
      <c r="W33" s="124">
        <f>IF(R33="nee",0,(J33-O33)*tab!$C$59)</f>
        <v>0</v>
      </c>
      <c r="X33" s="124">
        <f>IF(R33="nee",0,(G33-L33)*tab!$G$59+(H33-M33)*tab!$H$59+(I33-N33)*tab!$I$59)</f>
        <v>0</v>
      </c>
      <c r="Y33" s="124">
        <f t="shared" si="3"/>
        <v>0</v>
      </c>
      <c r="Z33" s="5"/>
      <c r="AA33" s="22"/>
    </row>
    <row r="34" spans="2:27" ht="12" customHeight="1" x14ac:dyDescent="0.2">
      <c r="B34" s="18"/>
      <c r="C34" s="255">
        <v>16</v>
      </c>
      <c r="D34" s="119"/>
      <c r="E34" s="120"/>
      <c r="F34" s="257"/>
      <c r="G34" s="270">
        <v>0</v>
      </c>
      <c r="H34" s="270">
        <v>0</v>
      </c>
      <c r="I34" s="270">
        <v>0</v>
      </c>
      <c r="J34" s="258">
        <f t="shared" si="0"/>
        <v>0</v>
      </c>
      <c r="K34" s="256"/>
      <c r="L34" s="269">
        <v>0</v>
      </c>
      <c r="M34" s="269">
        <v>0</v>
      </c>
      <c r="N34" s="269">
        <v>0</v>
      </c>
      <c r="O34" s="258">
        <f t="shared" si="1"/>
        <v>0</v>
      </c>
      <c r="P34" s="42"/>
      <c r="Q34" s="124" t="str">
        <f t="shared" si="4"/>
        <v>ja</v>
      </c>
      <c r="R34" s="124" t="str">
        <f t="shared" si="5"/>
        <v>ja</v>
      </c>
      <c r="S34" s="124">
        <f>IF(Q34="nee",0,(J34-O34)*(tab!$C$21*tab!$D$8+tab!$D$23))</f>
        <v>0</v>
      </c>
      <c r="T34" s="124">
        <f>(G34-L34)*tab!$E$31+(H34-M34)*tab!$F$31+(I34-N34)*tab!$G$31</f>
        <v>0</v>
      </c>
      <c r="U34" s="124">
        <f t="shared" si="2"/>
        <v>0</v>
      </c>
      <c r="V34" s="182"/>
      <c r="W34" s="124">
        <f>IF(R34="nee",0,(J34-O34)*tab!$C$59)</f>
        <v>0</v>
      </c>
      <c r="X34" s="124">
        <f>IF(R34="nee",0,(G34-L34)*tab!$G$59+(H34-M34)*tab!$H$59+(I34-N34)*tab!$I$59)</f>
        <v>0</v>
      </c>
      <c r="Y34" s="124">
        <f t="shared" si="3"/>
        <v>0</v>
      </c>
      <c r="Z34" s="5"/>
      <c r="AA34" s="22"/>
    </row>
    <row r="35" spans="2:27" ht="12" customHeight="1" x14ac:dyDescent="0.2">
      <c r="B35" s="18"/>
      <c r="C35" s="255">
        <v>17</v>
      </c>
      <c r="D35" s="119"/>
      <c r="E35" s="120"/>
      <c r="F35" s="257"/>
      <c r="G35" s="270">
        <v>0</v>
      </c>
      <c r="H35" s="270">
        <v>0</v>
      </c>
      <c r="I35" s="270">
        <v>0</v>
      </c>
      <c r="J35" s="258">
        <f t="shared" si="0"/>
        <v>0</v>
      </c>
      <c r="K35" s="256"/>
      <c r="L35" s="269">
        <v>0</v>
      </c>
      <c r="M35" s="269">
        <v>0</v>
      </c>
      <c r="N35" s="269">
        <v>0</v>
      </c>
      <c r="O35" s="258">
        <f t="shared" si="1"/>
        <v>0</v>
      </c>
      <c r="P35" s="42"/>
      <c r="Q35" s="124" t="str">
        <f t="shared" si="4"/>
        <v>ja</v>
      </c>
      <c r="R35" s="124" t="str">
        <f t="shared" si="5"/>
        <v>ja</v>
      </c>
      <c r="S35" s="124">
        <f>IF(Q35="nee",0,(J35-O35)*(tab!$C$21*tab!$D$8+tab!$D$23))</f>
        <v>0</v>
      </c>
      <c r="T35" s="124">
        <f>(G35-L35)*tab!$E$31+(H35-M35)*tab!$F$31+(I35-N35)*tab!$G$31</f>
        <v>0</v>
      </c>
      <c r="U35" s="124">
        <f t="shared" si="2"/>
        <v>0</v>
      </c>
      <c r="V35" s="182"/>
      <c r="W35" s="124">
        <f>IF(R35="nee",0,(J35-O35)*tab!$C$59)</f>
        <v>0</v>
      </c>
      <c r="X35" s="124">
        <f>IF(R35="nee",0,(G35-L35)*tab!$G$59+(H35-M35)*tab!$H$59+(I35-N35)*tab!$I$59)</f>
        <v>0</v>
      </c>
      <c r="Y35" s="124">
        <f t="shared" si="3"/>
        <v>0</v>
      </c>
      <c r="Z35" s="5"/>
      <c r="AA35" s="22"/>
    </row>
    <row r="36" spans="2:27" ht="12" customHeight="1" x14ac:dyDescent="0.2">
      <c r="B36" s="18"/>
      <c r="C36" s="255">
        <v>18</v>
      </c>
      <c r="D36" s="119"/>
      <c r="E36" s="120"/>
      <c r="F36" s="257"/>
      <c r="G36" s="270">
        <v>0</v>
      </c>
      <c r="H36" s="270">
        <v>0</v>
      </c>
      <c r="I36" s="270">
        <v>0</v>
      </c>
      <c r="J36" s="258">
        <f t="shared" si="0"/>
        <v>0</v>
      </c>
      <c r="K36" s="256"/>
      <c r="L36" s="269">
        <v>0</v>
      </c>
      <c r="M36" s="269">
        <v>0</v>
      </c>
      <c r="N36" s="269">
        <v>0</v>
      </c>
      <c r="O36" s="258">
        <f t="shared" si="1"/>
        <v>0</v>
      </c>
      <c r="P36" s="42"/>
      <c r="Q36" s="124" t="str">
        <f t="shared" si="4"/>
        <v>ja</v>
      </c>
      <c r="R36" s="124" t="str">
        <f t="shared" si="5"/>
        <v>ja</v>
      </c>
      <c r="S36" s="124">
        <f>IF(Q36="nee",0,(J36-O36)*(tab!$C$21*tab!$D$8+tab!$D$23))</f>
        <v>0</v>
      </c>
      <c r="T36" s="124">
        <f>(G36-L36)*tab!$E$31+(H36-M36)*tab!$F$31+(I36-N36)*tab!$G$31</f>
        <v>0</v>
      </c>
      <c r="U36" s="124">
        <f t="shared" si="2"/>
        <v>0</v>
      </c>
      <c r="V36" s="182"/>
      <c r="W36" s="124">
        <f>IF(R36="nee",0,(J36-O36)*tab!$C$59)</f>
        <v>0</v>
      </c>
      <c r="X36" s="124">
        <f>IF(R36="nee",0,(G36-L36)*tab!$G$59+(H36-M36)*tab!$H$59+(I36-N36)*tab!$I$59)</f>
        <v>0</v>
      </c>
      <c r="Y36" s="124">
        <f t="shared" si="3"/>
        <v>0</v>
      </c>
      <c r="Z36" s="5"/>
      <c r="AA36" s="22"/>
    </row>
    <row r="37" spans="2:27" ht="12" customHeight="1" x14ac:dyDescent="0.2">
      <c r="B37" s="18"/>
      <c r="C37" s="255">
        <v>19</v>
      </c>
      <c r="D37" s="119"/>
      <c r="E37" s="120"/>
      <c r="F37" s="257"/>
      <c r="G37" s="270">
        <v>0</v>
      </c>
      <c r="H37" s="270">
        <v>0</v>
      </c>
      <c r="I37" s="270">
        <v>0</v>
      </c>
      <c r="J37" s="258">
        <f t="shared" si="0"/>
        <v>0</v>
      </c>
      <c r="K37" s="256"/>
      <c r="L37" s="269">
        <v>0</v>
      </c>
      <c r="M37" s="269">
        <v>0</v>
      </c>
      <c r="N37" s="269">
        <v>0</v>
      </c>
      <c r="O37" s="258">
        <f t="shared" si="1"/>
        <v>0</v>
      </c>
      <c r="P37" s="42"/>
      <c r="Q37" s="124" t="str">
        <f t="shared" si="4"/>
        <v>ja</v>
      </c>
      <c r="R37" s="124" t="str">
        <f t="shared" si="5"/>
        <v>ja</v>
      </c>
      <c r="S37" s="124">
        <f>IF(Q37="nee",0,(J37-O37)*(tab!$C$21*tab!$D$8+tab!$D$23))</f>
        <v>0</v>
      </c>
      <c r="T37" s="124">
        <f>(G37-L37)*tab!$E$31+(H37-M37)*tab!$F$31+(I37-N37)*tab!$G$31</f>
        <v>0</v>
      </c>
      <c r="U37" s="124">
        <f t="shared" si="2"/>
        <v>0</v>
      </c>
      <c r="V37" s="182"/>
      <c r="W37" s="124">
        <f>IF(R37="nee",0,(J37-O37)*tab!$C$59)</f>
        <v>0</v>
      </c>
      <c r="X37" s="124">
        <f>IF(R37="nee",0,(G37-L37)*tab!$G$59+(H37-M37)*tab!$H$59+(I37-N37)*tab!$I$59)</f>
        <v>0</v>
      </c>
      <c r="Y37" s="124">
        <f t="shared" si="3"/>
        <v>0</v>
      </c>
      <c r="Z37" s="5"/>
      <c r="AA37" s="22"/>
    </row>
    <row r="38" spans="2:27" ht="12" customHeight="1" x14ac:dyDescent="0.2">
      <c r="B38" s="18"/>
      <c r="C38" s="255">
        <v>20</v>
      </c>
      <c r="D38" s="119"/>
      <c r="E38" s="120"/>
      <c r="F38" s="257"/>
      <c r="G38" s="270">
        <v>0</v>
      </c>
      <c r="H38" s="270">
        <v>0</v>
      </c>
      <c r="I38" s="270">
        <v>0</v>
      </c>
      <c r="J38" s="258">
        <f t="shared" si="0"/>
        <v>0</v>
      </c>
      <c r="K38" s="256"/>
      <c r="L38" s="269">
        <v>0</v>
      </c>
      <c r="M38" s="269">
        <v>0</v>
      </c>
      <c r="N38" s="269">
        <v>0</v>
      </c>
      <c r="O38" s="258">
        <f t="shared" si="1"/>
        <v>0</v>
      </c>
      <c r="P38" s="42"/>
      <c r="Q38" s="124" t="str">
        <f t="shared" si="4"/>
        <v>ja</v>
      </c>
      <c r="R38" s="124" t="str">
        <f t="shared" si="5"/>
        <v>ja</v>
      </c>
      <c r="S38" s="124">
        <f>IF(Q38="nee",0,(J38-O38)*(tab!$C$21*tab!$D$8+tab!$D$23))</f>
        <v>0</v>
      </c>
      <c r="T38" s="124">
        <f>(G38-L38)*tab!$E$31+(H38-M38)*tab!$F$31+(I38-N38)*tab!$G$31</f>
        <v>0</v>
      </c>
      <c r="U38" s="124">
        <f t="shared" si="2"/>
        <v>0</v>
      </c>
      <c r="V38" s="182"/>
      <c r="W38" s="124">
        <f>IF(R38="nee",0,(J38-O38)*tab!$C$59)</f>
        <v>0</v>
      </c>
      <c r="X38" s="124">
        <f>IF(R38="nee",0,(G38-L38)*tab!$G$59+(H38-M38)*tab!$H$59+(I38-N38)*tab!$I$59)</f>
        <v>0</v>
      </c>
      <c r="Y38" s="124">
        <f t="shared" si="3"/>
        <v>0</v>
      </c>
      <c r="Z38" s="5"/>
      <c r="AA38" s="22"/>
    </row>
    <row r="39" spans="2:27" ht="12" customHeight="1" x14ac:dyDescent="0.2">
      <c r="B39" s="18"/>
      <c r="C39" s="255">
        <v>21</v>
      </c>
      <c r="D39" s="119"/>
      <c r="E39" s="120"/>
      <c r="F39" s="257"/>
      <c r="G39" s="270">
        <v>0</v>
      </c>
      <c r="H39" s="270">
        <v>0</v>
      </c>
      <c r="I39" s="270">
        <v>0</v>
      </c>
      <c r="J39" s="258">
        <f t="shared" si="0"/>
        <v>0</v>
      </c>
      <c r="K39" s="256"/>
      <c r="L39" s="269">
        <v>0</v>
      </c>
      <c r="M39" s="269">
        <v>0</v>
      </c>
      <c r="N39" s="269">
        <v>0</v>
      </c>
      <c r="O39" s="258">
        <f t="shared" si="1"/>
        <v>0</v>
      </c>
      <c r="P39" s="42"/>
      <c r="Q39" s="124" t="str">
        <f t="shared" si="4"/>
        <v>ja</v>
      </c>
      <c r="R39" s="124" t="str">
        <f t="shared" si="5"/>
        <v>ja</v>
      </c>
      <c r="S39" s="124">
        <f>IF(Q39="nee",0,(J39-O39)*(tab!$C$21*tab!$D$8+tab!$D$23))</f>
        <v>0</v>
      </c>
      <c r="T39" s="124">
        <f>(G39-L39)*tab!$E$31+(H39-M39)*tab!$F$31+(I39-N39)*tab!$G$31</f>
        <v>0</v>
      </c>
      <c r="U39" s="124">
        <f t="shared" si="2"/>
        <v>0</v>
      </c>
      <c r="V39" s="182"/>
      <c r="W39" s="124">
        <f>IF(R39="nee",0,(J39-O39)*tab!$C$59)</f>
        <v>0</v>
      </c>
      <c r="X39" s="124">
        <f>IF(R39="nee",0,(G39-L39)*tab!$G$59+(H39-M39)*tab!$H$59+(I39-N39)*tab!$I$59)</f>
        <v>0</v>
      </c>
      <c r="Y39" s="124">
        <f t="shared" si="3"/>
        <v>0</v>
      </c>
      <c r="Z39" s="5"/>
      <c r="AA39" s="22"/>
    </row>
    <row r="40" spans="2:27" ht="12" customHeight="1" x14ac:dyDescent="0.2">
      <c r="B40" s="18"/>
      <c r="C40" s="255">
        <v>22</v>
      </c>
      <c r="D40" s="119"/>
      <c r="E40" s="119"/>
      <c r="F40" s="257"/>
      <c r="G40" s="270">
        <v>0</v>
      </c>
      <c r="H40" s="270">
        <v>0</v>
      </c>
      <c r="I40" s="270">
        <v>0</v>
      </c>
      <c r="J40" s="258">
        <f t="shared" si="0"/>
        <v>0</v>
      </c>
      <c r="K40" s="256"/>
      <c r="L40" s="269">
        <v>0</v>
      </c>
      <c r="M40" s="269">
        <v>0</v>
      </c>
      <c r="N40" s="269">
        <v>0</v>
      </c>
      <c r="O40" s="258">
        <f t="shared" si="1"/>
        <v>0</v>
      </c>
      <c r="P40" s="42"/>
      <c r="Q40" s="124" t="str">
        <f t="shared" si="4"/>
        <v>ja</v>
      </c>
      <c r="R40" s="124" t="str">
        <f t="shared" si="5"/>
        <v>ja</v>
      </c>
      <c r="S40" s="124">
        <f>IF(Q40="nee",0,(J40-O40)*(tab!$C$21*tab!$D$8+tab!$D$23))</f>
        <v>0</v>
      </c>
      <c r="T40" s="124">
        <f>(G40-L40)*tab!$E$31+(H40-M40)*tab!$F$31+(I40-N40)*tab!$G$31</f>
        <v>0</v>
      </c>
      <c r="U40" s="124">
        <f t="shared" si="2"/>
        <v>0</v>
      </c>
      <c r="V40" s="182"/>
      <c r="W40" s="124">
        <f>IF(R40="nee",0,(J40-O40)*tab!$C$59)</f>
        <v>0</v>
      </c>
      <c r="X40" s="124">
        <f>IF(R40="nee",0,(G40-L40)*tab!$G$59+(H40-M40)*tab!$H$59+(I40-N40)*tab!$I$59)</f>
        <v>0</v>
      </c>
      <c r="Y40" s="124">
        <f t="shared" si="3"/>
        <v>0</v>
      </c>
      <c r="Z40" s="5"/>
      <c r="AA40" s="22"/>
    </row>
    <row r="41" spans="2:27" ht="12" customHeight="1" x14ac:dyDescent="0.2">
      <c r="B41" s="18"/>
      <c r="C41" s="255">
        <v>23</v>
      </c>
      <c r="D41" s="119"/>
      <c r="E41" s="119"/>
      <c r="F41" s="257"/>
      <c r="G41" s="270">
        <v>0</v>
      </c>
      <c r="H41" s="270">
        <v>0</v>
      </c>
      <c r="I41" s="270">
        <v>0</v>
      </c>
      <c r="J41" s="258">
        <f t="shared" si="0"/>
        <v>0</v>
      </c>
      <c r="K41" s="256"/>
      <c r="L41" s="269">
        <v>0</v>
      </c>
      <c r="M41" s="269">
        <v>0</v>
      </c>
      <c r="N41" s="269">
        <v>0</v>
      </c>
      <c r="O41" s="258">
        <f t="shared" si="1"/>
        <v>0</v>
      </c>
      <c r="P41" s="42"/>
      <c r="Q41" s="124" t="str">
        <f t="shared" si="4"/>
        <v>ja</v>
      </c>
      <c r="R41" s="124" t="str">
        <f t="shared" si="5"/>
        <v>ja</v>
      </c>
      <c r="S41" s="124">
        <f>IF(Q41="nee",0,(J41-O41)*(tab!$C$21*tab!$D$8+tab!$D$23))</f>
        <v>0</v>
      </c>
      <c r="T41" s="124">
        <f>(G41-L41)*tab!$E$31+(H41-M41)*tab!$F$31+(I41-N41)*tab!$G$31</f>
        <v>0</v>
      </c>
      <c r="U41" s="124">
        <f t="shared" si="2"/>
        <v>0</v>
      </c>
      <c r="V41" s="182"/>
      <c r="W41" s="124">
        <f>IF(R41="nee",0,(J41-O41)*tab!$C$59)</f>
        <v>0</v>
      </c>
      <c r="X41" s="124">
        <f>IF(R41="nee",0,(G41-L41)*tab!$G$59+(H41-M41)*tab!$H$59+(I41-N41)*tab!$I$59)</f>
        <v>0</v>
      </c>
      <c r="Y41" s="124">
        <f t="shared" si="3"/>
        <v>0</v>
      </c>
      <c r="Z41" s="5"/>
      <c r="AA41" s="22"/>
    </row>
    <row r="42" spans="2:27" ht="12" customHeight="1" x14ac:dyDescent="0.2">
      <c r="B42" s="18"/>
      <c r="C42" s="255">
        <v>24</v>
      </c>
      <c r="D42" s="119"/>
      <c r="E42" s="119"/>
      <c r="F42" s="257"/>
      <c r="G42" s="270">
        <v>0</v>
      </c>
      <c r="H42" s="270">
        <v>0</v>
      </c>
      <c r="I42" s="270">
        <v>0</v>
      </c>
      <c r="J42" s="258">
        <f t="shared" si="0"/>
        <v>0</v>
      </c>
      <c r="K42" s="256"/>
      <c r="L42" s="269">
        <v>0</v>
      </c>
      <c r="M42" s="269">
        <v>0</v>
      </c>
      <c r="N42" s="269">
        <v>0</v>
      </c>
      <c r="O42" s="258">
        <f t="shared" si="1"/>
        <v>0</v>
      </c>
      <c r="P42" s="42"/>
      <c r="Q42" s="124" t="str">
        <f t="shared" si="4"/>
        <v>ja</v>
      </c>
      <c r="R42" s="124" t="str">
        <f t="shared" si="5"/>
        <v>ja</v>
      </c>
      <c r="S42" s="124">
        <f>IF(Q42="nee",0,(J42-O42)*(tab!$C$21*tab!$D$8+tab!$D$23))</f>
        <v>0</v>
      </c>
      <c r="T42" s="124">
        <f>(G42-L42)*tab!$E$31+(H42-M42)*tab!$F$31+(I42-N42)*tab!$G$31</f>
        <v>0</v>
      </c>
      <c r="U42" s="124">
        <f t="shared" si="2"/>
        <v>0</v>
      </c>
      <c r="V42" s="182"/>
      <c r="W42" s="124">
        <f>IF(R42="nee",0,(J42-O42)*tab!$C$59)</f>
        <v>0</v>
      </c>
      <c r="X42" s="124">
        <f>IF(R42="nee",0,(G42-L42)*tab!$G$59+(H42-M42)*tab!$H$59+(I42-N42)*tab!$I$59)</f>
        <v>0</v>
      </c>
      <c r="Y42" s="124">
        <f t="shared" si="3"/>
        <v>0</v>
      </c>
      <c r="Z42" s="5"/>
      <c r="AA42" s="22"/>
    </row>
    <row r="43" spans="2:27" ht="12" customHeight="1" x14ac:dyDescent="0.2">
      <c r="B43" s="18"/>
      <c r="C43" s="255">
        <v>25</v>
      </c>
      <c r="D43" s="119"/>
      <c r="E43" s="119"/>
      <c r="F43" s="257"/>
      <c r="G43" s="270">
        <v>0</v>
      </c>
      <c r="H43" s="270">
        <v>0</v>
      </c>
      <c r="I43" s="270">
        <v>0</v>
      </c>
      <c r="J43" s="258">
        <f t="shared" si="0"/>
        <v>0</v>
      </c>
      <c r="K43" s="256"/>
      <c r="L43" s="269">
        <v>0</v>
      </c>
      <c r="M43" s="269">
        <v>0</v>
      </c>
      <c r="N43" s="269">
        <v>0</v>
      </c>
      <c r="O43" s="258">
        <f t="shared" si="1"/>
        <v>0</v>
      </c>
      <c r="P43" s="42"/>
      <c r="Q43" s="124" t="str">
        <f t="shared" si="4"/>
        <v>ja</v>
      </c>
      <c r="R43" s="124" t="str">
        <f t="shared" si="5"/>
        <v>ja</v>
      </c>
      <c r="S43" s="124">
        <f>IF(Q43="nee",0,(J43-O43)*(tab!$C$21*tab!$D$8+tab!$D$23))</f>
        <v>0</v>
      </c>
      <c r="T43" s="124">
        <f>(G43-L43)*tab!$E$31+(H43-M43)*tab!$F$31+(I43-N43)*tab!$G$31</f>
        <v>0</v>
      </c>
      <c r="U43" s="124">
        <f t="shared" si="2"/>
        <v>0</v>
      </c>
      <c r="V43" s="182"/>
      <c r="W43" s="124">
        <f>IF(R43="nee",0,(J43-O43)*tab!$C$59)</f>
        <v>0</v>
      </c>
      <c r="X43" s="124">
        <f>IF(R43="nee",0,(G43-L43)*tab!$G$59+(H43-M43)*tab!$H$59+(I43-N43)*tab!$I$59)</f>
        <v>0</v>
      </c>
      <c r="Y43" s="124">
        <f t="shared" si="3"/>
        <v>0</v>
      </c>
      <c r="Z43" s="5"/>
      <c r="AA43" s="22"/>
    </row>
    <row r="44" spans="2:27" ht="12" customHeight="1" x14ac:dyDescent="0.2">
      <c r="B44" s="18"/>
      <c r="C44" s="255">
        <v>26</v>
      </c>
      <c r="D44" s="119"/>
      <c r="E44" s="119"/>
      <c r="F44" s="257"/>
      <c r="G44" s="270">
        <v>0</v>
      </c>
      <c r="H44" s="270">
        <v>0</v>
      </c>
      <c r="I44" s="270">
        <v>0</v>
      </c>
      <c r="J44" s="258">
        <f t="shared" si="0"/>
        <v>0</v>
      </c>
      <c r="K44" s="256"/>
      <c r="L44" s="269">
        <v>0</v>
      </c>
      <c r="M44" s="269">
        <v>0</v>
      </c>
      <c r="N44" s="269">
        <v>0</v>
      </c>
      <c r="O44" s="258">
        <f t="shared" si="1"/>
        <v>0</v>
      </c>
      <c r="P44" s="42"/>
      <c r="Q44" s="124" t="str">
        <f t="shared" si="4"/>
        <v>ja</v>
      </c>
      <c r="R44" s="124" t="str">
        <f t="shared" si="5"/>
        <v>ja</v>
      </c>
      <c r="S44" s="124">
        <f>IF(Q44="nee",0,(J44-O44)*(tab!$C$21*tab!$D$8+tab!$D$23))</f>
        <v>0</v>
      </c>
      <c r="T44" s="124">
        <f>(G44-L44)*tab!$E$31+(H44-M44)*tab!$F$31+(I44-N44)*tab!$G$31</f>
        <v>0</v>
      </c>
      <c r="U44" s="124">
        <f t="shared" si="2"/>
        <v>0</v>
      </c>
      <c r="V44" s="182"/>
      <c r="W44" s="124">
        <f>IF(R44="nee",0,(J44-O44)*tab!$C$59)</f>
        <v>0</v>
      </c>
      <c r="X44" s="124">
        <f>IF(R44="nee",0,(G44-L44)*tab!$G$59+(H44-M44)*tab!$H$59+(I44-N44)*tab!$I$59)</f>
        <v>0</v>
      </c>
      <c r="Y44" s="124">
        <f t="shared" si="3"/>
        <v>0</v>
      </c>
      <c r="Z44" s="5"/>
      <c r="AA44" s="22"/>
    </row>
    <row r="45" spans="2:27" ht="12" customHeight="1" x14ac:dyDescent="0.2">
      <c r="B45" s="18"/>
      <c r="C45" s="255">
        <v>27</v>
      </c>
      <c r="D45" s="119"/>
      <c r="E45" s="119"/>
      <c r="F45" s="257"/>
      <c r="G45" s="270">
        <v>0</v>
      </c>
      <c r="H45" s="270">
        <v>0</v>
      </c>
      <c r="I45" s="270">
        <v>0</v>
      </c>
      <c r="J45" s="258">
        <f t="shared" si="0"/>
        <v>0</v>
      </c>
      <c r="K45" s="256"/>
      <c r="L45" s="269">
        <v>0</v>
      </c>
      <c r="M45" s="269">
        <v>0</v>
      </c>
      <c r="N45" s="269">
        <v>0</v>
      </c>
      <c r="O45" s="258">
        <f t="shared" si="1"/>
        <v>0</v>
      </c>
      <c r="P45" s="42"/>
      <c r="Q45" s="124" t="str">
        <f t="shared" si="4"/>
        <v>ja</v>
      </c>
      <c r="R45" s="124" t="str">
        <f t="shared" si="5"/>
        <v>ja</v>
      </c>
      <c r="S45" s="124">
        <f>IF(Q45="nee",0,(J45-O45)*(tab!$C$21*tab!$D$8+tab!$D$23))</f>
        <v>0</v>
      </c>
      <c r="T45" s="124">
        <f>(G45-L45)*tab!$E$31+(H45-M45)*tab!$F$31+(I45-N45)*tab!$G$31</f>
        <v>0</v>
      </c>
      <c r="U45" s="124">
        <f t="shared" si="2"/>
        <v>0</v>
      </c>
      <c r="V45" s="182"/>
      <c r="W45" s="124">
        <f>IF(R45="nee",0,(J45-O45)*tab!$C$59)</f>
        <v>0</v>
      </c>
      <c r="X45" s="124">
        <f>IF(R45="nee",0,(G45-L45)*tab!$G$59+(H45-M45)*tab!$H$59+(I45-N45)*tab!$I$59)</f>
        <v>0</v>
      </c>
      <c r="Y45" s="124">
        <f t="shared" si="3"/>
        <v>0</v>
      </c>
      <c r="Z45" s="5"/>
      <c r="AA45" s="22"/>
    </row>
    <row r="46" spans="2:27" ht="12" customHeight="1" x14ac:dyDescent="0.2">
      <c r="B46" s="18"/>
      <c r="C46" s="255">
        <v>28</v>
      </c>
      <c r="D46" s="119"/>
      <c r="E46" s="119"/>
      <c r="F46" s="257"/>
      <c r="G46" s="270">
        <v>0</v>
      </c>
      <c r="H46" s="270">
        <v>0</v>
      </c>
      <c r="I46" s="270">
        <v>0</v>
      </c>
      <c r="J46" s="258">
        <f t="shared" si="0"/>
        <v>0</v>
      </c>
      <c r="K46" s="256"/>
      <c r="L46" s="269">
        <v>0</v>
      </c>
      <c r="M46" s="269">
        <v>0</v>
      </c>
      <c r="N46" s="269">
        <v>0</v>
      </c>
      <c r="O46" s="258">
        <f t="shared" si="1"/>
        <v>0</v>
      </c>
      <c r="P46" s="42"/>
      <c r="Q46" s="124" t="str">
        <f t="shared" si="4"/>
        <v>ja</v>
      </c>
      <c r="R46" s="124" t="str">
        <f t="shared" si="5"/>
        <v>ja</v>
      </c>
      <c r="S46" s="124">
        <f>IF(Q46="nee",0,(J46-O46)*(tab!$C$21*tab!$D$8+tab!$D$23))</f>
        <v>0</v>
      </c>
      <c r="T46" s="124">
        <f>(G46-L46)*tab!$E$31+(H46-M46)*tab!$F$31+(I46-N46)*tab!$G$31</f>
        <v>0</v>
      </c>
      <c r="U46" s="124">
        <f t="shared" si="2"/>
        <v>0</v>
      </c>
      <c r="V46" s="182"/>
      <c r="W46" s="124">
        <f>IF(R46="nee",0,(J46-O46)*tab!$C$59)</f>
        <v>0</v>
      </c>
      <c r="X46" s="124">
        <f>IF(R46="nee",0,(G46-L46)*tab!$G$59+(H46-M46)*tab!$H$59+(I46-N46)*tab!$I$59)</f>
        <v>0</v>
      </c>
      <c r="Y46" s="124">
        <f t="shared" si="3"/>
        <v>0</v>
      </c>
      <c r="Z46" s="5"/>
      <c r="AA46" s="22"/>
    </row>
    <row r="47" spans="2:27" ht="12" customHeight="1" x14ac:dyDescent="0.2">
      <c r="B47" s="18"/>
      <c r="C47" s="255">
        <v>29</v>
      </c>
      <c r="D47" s="119"/>
      <c r="E47" s="119"/>
      <c r="F47" s="257"/>
      <c r="G47" s="270">
        <v>0</v>
      </c>
      <c r="H47" s="270">
        <v>0</v>
      </c>
      <c r="I47" s="270">
        <v>0</v>
      </c>
      <c r="J47" s="258">
        <f t="shared" si="0"/>
        <v>0</v>
      </c>
      <c r="K47" s="256"/>
      <c r="L47" s="269">
        <v>0</v>
      </c>
      <c r="M47" s="269">
        <v>0</v>
      </c>
      <c r="N47" s="269">
        <v>0</v>
      </c>
      <c r="O47" s="258">
        <f t="shared" si="1"/>
        <v>0</v>
      </c>
      <c r="P47" s="42"/>
      <c r="Q47" s="124" t="str">
        <f t="shared" si="4"/>
        <v>ja</v>
      </c>
      <c r="R47" s="124" t="str">
        <f t="shared" si="5"/>
        <v>ja</v>
      </c>
      <c r="S47" s="124">
        <f>IF(Q47="nee",0,(J47-O47)*(tab!$C$21*tab!$D$8+tab!$D$23))</f>
        <v>0</v>
      </c>
      <c r="T47" s="124">
        <f>(G47-L47)*tab!$E$31+(H47-M47)*tab!$F$31+(I47-N47)*tab!$G$31</f>
        <v>0</v>
      </c>
      <c r="U47" s="124">
        <f t="shared" si="2"/>
        <v>0</v>
      </c>
      <c r="V47" s="182"/>
      <c r="W47" s="124">
        <f>IF(R47="nee",0,(J47-O47)*tab!$C$59)</f>
        <v>0</v>
      </c>
      <c r="X47" s="124">
        <f>IF(R47="nee",0,(G47-L47)*tab!$G$59+(H47-M47)*tab!$H$59+(I47-N47)*tab!$I$59)</f>
        <v>0</v>
      </c>
      <c r="Y47" s="124">
        <f t="shared" si="3"/>
        <v>0</v>
      </c>
      <c r="Z47" s="5"/>
      <c r="AA47" s="22"/>
    </row>
    <row r="48" spans="2:27" ht="12" customHeight="1" x14ac:dyDescent="0.2">
      <c r="B48" s="18"/>
      <c r="C48" s="255">
        <v>30</v>
      </c>
      <c r="D48" s="119"/>
      <c r="E48" s="119"/>
      <c r="F48" s="257"/>
      <c r="G48" s="270">
        <v>0</v>
      </c>
      <c r="H48" s="270">
        <v>0</v>
      </c>
      <c r="I48" s="270">
        <v>0</v>
      </c>
      <c r="J48" s="258">
        <f t="shared" si="0"/>
        <v>0</v>
      </c>
      <c r="K48" s="256"/>
      <c r="L48" s="269">
        <v>0</v>
      </c>
      <c r="M48" s="269">
        <v>0</v>
      </c>
      <c r="N48" s="269">
        <v>0</v>
      </c>
      <c r="O48" s="258">
        <f t="shared" si="1"/>
        <v>0</v>
      </c>
      <c r="P48" s="42"/>
      <c r="Q48" s="124" t="str">
        <f t="shared" si="4"/>
        <v>ja</v>
      </c>
      <c r="R48" s="124" t="str">
        <f t="shared" si="5"/>
        <v>ja</v>
      </c>
      <c r="S48" s="124">
        <f>IF(Q48="nee",0,(J48-O48)*(tab!$C$21*tab!$D$8+tab!$D$23))</f>
        <v>0</v>
      </c>
      <c r="T48" s="124">
        <f>(G48-L48)*tab!$E$31+(H48-M48)*tab!$F$31+(I48-N48)*tab!$G$31</f>
        <v>0</v>
      </c>
      <c r="U48" s="124">
        <f t="shared" si="2"/>
        <v>0</v>
      </c>
      <c r="V48" s="182"/>
      <c r="W48" s="124">
        <f>IF(R48="nee",0,(J48-O48)*tab!$C$59)</f>
        <v>0</v>
      </c>
      <c r="X48" s="124">
        <f>IF(R48="nee",0,(G48-L48)*tab!$G$59+(H48-M48)*tab!$H$59+(I48-N48)*tab!$I$59)</f>
        <v>0</v>
      </c>
      <c r="Y48" s="124">
        <f t="shared" si="3"/>
        <v>0</v>
      </c>
      <c r="Z48" s="5"/>
      <c r="AA48" s="22"/>
    </row>
    <row r="49" spans="1:27" s="99" customFormat="1" ht="12" customHeight="1" x14ac:dyDescent="0.2">
      <c r="B49" s="80"/>
      <c r="C49" s="73"/>
      <c r="D49" s="261"/>
      <c r="E49" s="261"/>
      <c r="F49" s="112"/>
      <c r="G49" s="262">
        <f>SUM(G19:G44)</f>
        <v>0</v>
      </c>
      <c r="H49" s="262">
        <f>SUM(H19:H44)</f>
        <v>0</v>
      </c>
      <c r="I49" s="262">
        <f>SUM(I19:I44)</f>
        <v>0</v>
      </c>
      <c r="J49" s="113">
        <f>SUM(J19:J44)</f>
        <v>0</v>
      </c>
      <c r="K49" s="114"/>
      <c r="L49" s="262">
        <f>SUM(L19:L44)</f>
        <v>0</v>
      </c>
      <c r="M49" s="262">
        <f>SUM(M19:M44)</f>
        <v>0</v>
      </c>
      <c r="N49" s="262">
        <f>SUM(N19:N44)</f>
        <v>0</v>
      </c>
      <c r="O49" s="113">
        <f>SUM(O19:O44)</f>
        <v>0</v>
      </c>
      <c r="P49" s="114"/>
      <c r="Q49" s="114"/>
      <c r="R49" s="114"/>
      <c r="S49" s="223"/>
      <c r="T49" s="223"/>
      <c r="U49" s="223"/>
      <c r="V49" s="114"/>
      <c r="W49" s="224"/>
      <c r="X49" s="224"/>
      <c r="Y49" s="224"/>
      <c r="Z49" s="5"/>
      <c r="AA49" s="22"/>
    </row>
    <row r="50" spans="1:27" ht="12" customHeight="1" x14ac:dyDescent="0.2">
      <c r="B50" s="18"/>
      <c r="C50" s="1"/>
      <c r="D50" s="38" t="s">
        <v>112</v>
      </c>
      <c r="E50" s="38"/>
      <c r="F50" s="45"/>
      <c r="G50" s="98"/>
      <c r="H50" s="98"/>
      <c r="I50" s="98"/>
      <c r="J50" s="47"/>
      <c r="K50" s="47"/>
      <c r="L50" s="98"/>
      <c r="M50" s="98"/>
      <c r="N50" s="98"/>
      <c r="O50" s="47"/>
      <c r="P50" s="47"/>
      <c r="Q50" s="47"/>
      <c r="R50" s="47"/>
      <c r="S50" s="224"/>
      <c r="T50" s="224"/>
      <c r="U50" s="197">
        <f>SUM(U19:U48)</f>
        <v>0</v>
      </c>
      <c r="V50" s="54"/>
      <c r="W50" s="225"/>
      <c r="X50" s="225"/>
      <c r="Y50" s="197">
        <f>SUM(Y19:Y48)</f>
        <v>0</v>
      </c>
      <c r="Z50" s="48"/>
      <c r="AA50" s="22"/>
    </row>
    <row r="51" spans="1:27" ht="12" customHeight="1" x14ac:dyDescent="0.2">
      <c r="B51" s="18"/>
      <c r="C51" s="1"/>
      <c r="D51" s="38"/>
      <c r="E51" s="38"/>
      <c r="F51" s="45"/>
      <c r="G51" s="98"/>
      <c r="H51" s="98"/>
      <c r="I51" s="98"/>
      <c r="J51" s="47"/>
      <c r="K51" s="47"/>
      <c r="L51" s="98"/>
      <c r="M51" s="98"/>
      <c r="N51" s="98"/>
      <c r="O51" s="47"/>
      <c r="P51" s="47"/>
      <c r="Q51" s="47"/>
      <c r="R51" s="47"/>
      <c r="S51" s="47"/>
      <c r="T51" s="47"/>
      <c r="U51" s="54"/>
      <c r="V51" s="54"/>
      <c r="W51" s="54"/>
      <c r="X51" s="54"/>
      <c r="Y51" s="54"/>
      <c r="Z51" s="48"/>
      <c r="AA51" s="22"/>
    </row>
    <row r="52" spans="1:27" ht="12" customHeight="1" x14ac:dyDescent="0.2">
      <c r="B52" s="55"/>
      <c r="C52" s="66"/>
      <c r="D52" s="251"/>
      <c r="E52" s="251"/>
      <c r="F52" s="252"/>
      <c r="G52" s="253"/>
      <c r="H52" s="253"/>
      <c r="I52" s="253"/>
      <c r="J52" s="254"/>
      <c r="K52" s="254"/>
      <c r="L52" s="253"/>
      <c r="M52" s="253"/>
      <c r="N52" s="253"/>
      <c r="O52" s="254"/>
      <c r="P52" s="254"/>
      <c r="Q52" s="254"/>
      <c r="R52" s="254"/>
      <c r="S52" s="254"/>
      <c r="T52" s="254"/>
      <c r="U52" s="254"/>
      <c r="V52" s="254"/>
      <c r="W52" s="56"/>
      <c r="X52" s="56"/>
      <c r="Y52" s="56"/>
      <c r="Z52" s="56"/>
      <c r="AA52" s="59"/>
    </row>
    <row r="53" spans="1:27" ht="12" customHeight="1" x14ac:dyDescent="0.25">
      <c r="B53" s="18"/>
      <c r="C53" s="65"/>
      <c r="D53" s="19"/>
      <c r="E53" s="19"/>
      <c r="F53" s="19"/>
      <c r="G53" s="20"/>
      <c r="H53" s="20"/>
      <c r="I53" s="20"/>
      <c r="J53" s="20"/>
      <c r="K53" s="20"/>
      <c r="L53" s="20"/>
      <c r="M53" s="20"/>
      <c r="N53" s="20"/>
      <c r="O53" s="20"/>
      <c r="P53" s="20"/>
      <c r="Q53" s="20"/>
      <c r="R53" s="20"/>
      <c r="S53" s="20"/>
      <c r="T53" s="20"/>
      <c r="U53" s="20"/>
      <c r="V53" s="20"/>
      <c r="W53" s="19"/>
      <c r="X53" s="19"/>
      <c r="Y53" s="19"/>
      <c r="Z53" s="245"/>
      <c r="AA53" s="22"/>
    </row>
    <row r="54" spans="1:27" ht="14.25" customHeight="1" x14ac:dyDescent="0.25">
      <c r="B54" s="13"/>
      <c r="C54" s="186" t="s">
        <v>115</v>
      </c>
      <c r="D54" s="193"/>
      <c r="E54" s="193"/>
      <c r="F54" s="193"/>
      <c r="G54" s="191" t="s">
        <v>116</v>
      </c>
      <c r="H54" s="194"/>
      <c r="I54" s="194"/>
      <c r="J54" s="192"/>
      <c r="K54" s="194"/>
      <c r="L54" s="15"/>
      <c r="M54" s="15"/>
      <c r="N54" s="15"/>
      <c r="O54" s="17"/>
      <c r="P54" s="15"/>
      <c r="Q54" s="15"/>
      <c r="R54" s="15"/>
      <c r="S54" s="15"/>
      <c r="T54" s="15"/>
      <c r="U54" s="15"/>
      <c r="V54" s="15"/>
      <c r="W54" s="15"/>
      <c r="X54" s="15"/>
      <c r="Y54" s="15"/>
      <c r="Z54" s="14"/>
      <c r="AA54" s="16"/>
    </row>
    <row r="55" spans="1:27" ht="12" customHeight="1" x14ac:dyDescent="0.25">
      <c r="B55" s="78"/>
      <c r="C55" s="187" t="s">
        <v>113</v>
      </c>
      <c r="D55" s="188"/>
      <c r="E55" s="189" t="s">
        <v>117</v>
      </c>
      <c r="F55" s="189"/>
      <c r="G55" s="188" t="s">
        <v>114</v>
      </c>
      <c r="H55" s="190"/>
      <c r="I55" s="190"/>
      <c r="J55" s="195" t="s">
        <v>138</v>
      </c>
      <c r="K55" s="190"/>
      <c r="L55" s="184"/>
      <c r="M55" s="184"/>
      <c r="N55" s="184"/>
      <c r="O55" s="21"/>
      <c r="P55" s="184"/>
      <c r="Q55" s="184"/>
      <c r="R55" s="184"/>
      <c r="S55" s="184"/>
      <c r="T55" s="184"/>
      <c r="U55" s="184"/>
      <c r="V55" s="184"/>
      <c r="W55" s="185"/>
      <c r="X55" s="185"/>
      <c r="Y55" s="185"/>
      <c r="Z55" s="70"/>
      <c r="AA55" s="37"/>
    </row>
    <row r="56" spans="1:27" ht="12" customHeight="1" x14ac:dyDescent="0.25">
      <c r="B56" s="18"/>
      <c r="C56" s="96"/>
      <c r="D56" s="19"/>
      <c r="E56" s="19"/>
      <c r="F56" s="19"/>
      <c r="G56"/>
      <c r="H56" s="20"/>
      <c r="I56" s="21"/>
      <c r="J56" s="20"/>
      <c r="K56" s="20"/>
      <c r="L56" s="20"/>
      <c r="M56" s="20"/>
      <c r="N56" s="21"/>
      <c r="O56" s="20"/>
      <c r="P56" s="20"/>
      <c r="Q56" s="20"/>
      <c r="R56" s="20"/>
      <c r="S56" s="20"/>
      <c r="T56" s="180"/>
      <c r="U56" s="179"/>
      <c r="V56" s="179"/>
      <c r="W56" s="20"/>
      <c r="X56" s="20"/>
      <c r="Y56" s="20"/>
      <c r="Z56" s="19"/>
      <c r="AA56" s="22"/>
    </row>
    <row r="57" spans="1:27" ht="12" customHeight="1" x14ac:dyDescent="0.2">
      <c r="B57" s="18"/>
      <c r="C57" s="1"/>
      <c r="D57" s="2"/>
      <c r="E57" s="2"/>
      <c r="F57" s="2"/>
      <c r="G57" s="42"/>
      <c r="H57" s="42"/>
      <c r="I57" s="42"/>
      <c r="J57" s="42"/>
      <c r="K57" s="42"/>
      <c r="L57" s="42"/>
      <c r="M57" s="42"/>
      <c r="N57" s="42"/>
      <c r="O57" s="42"/>
      <c r="P57" s="42"/>
      <c r="Q57" s="42"/>
      <c r="R57" s="42"/>
      <c r="S57" s="42"/>
      <c r="T57" s="42"/>
      <c r="U57" s="23"/>
      <c r="V57" s="23"/>
      <c r="W57" s="23"/>
      <c r="X57" s="23"/>
      <c r="Y57" s="23"/>
      <c r="Z57" s="24"/>
      <c r="AA57" s="22"/>
    </row>
    <row r="58" spans="1:27" ht="12" customHeight="1" x14ac:dyDescent="0.2">
      <c r="B58" s="26"/>
      <c r="C58" s="177"/>
      <c r="D58" s="177" t="s">
        <v>1</v>
      </c>
      <c r="E58" s="27"/>
      <c r="F58" s="27"/>
      <c r="G58" s="28" t="s">
        <v>120</v>
      </c>
      <c r="H58" s="29"/>
      <c r="I58" s="29"/>
      <c r="J58" s="30"/>
      <c r="K58" s="30"/>
      <c r="L58" s="28"/>
      <c r="M58" s="29"/>
      <c r="N58" s="121"/>
      <c r="O58" s="30"/>
      <c r="P58" s="30"/>
      <c r="Q58" s="177"/>
      <c r="R58" s="177"/>
      <c r="S58" s="30"/>
      <c r="T58" s="30"/>
      <c r="U58" s="30"/>
      <c r="V58" s="30"/>
      <c r="W58" s="30"/>
      <c r="X58" s="30"/>
      <c r="Y58" s="30"/>
      <c r="Z58" s="31"/>
      <c r="AA58" s="32"/>
    </row>
    <row r="59" spans="1:27" ht="12" customHeight="1" x14ac:dyDescent="0.2">
      <c r="B59" s="75"/>
      <c r="C59" s="100"/>
      <c r="D59" s="76"/>
      <c r="E59" s="102"/>
      <c r="F59" s="103"/>
      <c r="G59" s="178"/>
      <c r="H59" s="105"/>
      <c r="I59" s="122"/>
      <c r="J59" s="106"/>
      <c r="K59" s="106"/>
      <c r="L59" s="107"/>
      <c r="M59" s="105"/>
      <c r="N59" s="123"/>
      <c r="O59" s="106"/>
      <c r="P59" s="106"/>
      <c r="Q59" s="79" t="s">
        <v>87</v>
      </c>
      <c r="R59" s="81" t="s">
        <v>87</v>
      </c>
      <c r="S59" s="181" t="s">
        <v>78</v>
      </c>
      <c r="T59" s="106"/>
      <c r="U59" s="106"/>
      <c r="V59" s="106"/>
      <c r="W59" s="81" t="s">
        <v>76</v>
      </c>
      <c r="X59" s="35"/>
      <c r="Y59" s="35"/>
      <c r="Z59" s="36"/>
      <c r="AA59" s="37"/>
    </row>
    <row r="60" spans="1:27" ht="12" customHeight="1" x14ac:dyDescent="0.2">
      <c r="B60" s="75"/>
      <c r="C60" s="100"/>
      <c r="D60" s="83" t="s">
        <v>137</v>
      </c>
      <c r="E60" s="101"/>
      <c r="F60" s="102"/>
      <c r="G60" s="76" t="s">
        <v>107</v>
      </c>
      <c r="H60" s="39"/>
      <c r="I60" s="39"/>
      <c r="J60" s="39"/>
      <c r="K60" s="39"/>
      <c r="L60" s="76" t="s">
        <v>108</v>
      </c>
      <c r="M60" s="39"/>
      <c r="N60" s="39"/>
      <c r="O60" s="39"/>
      <c r="P60" s="39"/>
      <c r="Q60" s="81" t="s">
        <v>88</v>
      </c>
      <c r="R60" s="81" t="s">
        <v>90</v>
      </c>
      <c r="S60" s="76" t="s">
        <v>110</v>
      </c>
      <c r="T60" s="81"/>
      <c r="U60" s="40" t="s">
        <v>58</v>
      </c>
      <c r="V60" s="40"/>
      <c r="W60" s="76" t="s">
        <v>129</v>
      </c>
      <c r="X60" s="40"/>
      <c r="Y60" s="40" t="s">
        <v>58</v>
      </c>
      <c r="Z60" s="41"/>
      <c r="AA60" s="16"/>
    </row>
    <row r="61" spans="1:27" ht="12" customHeight="1" x14ac:dyDescent="0.2">
      <c r="B61" s="80"/>
      <c r="C61" s="73"/>
      <c r="D61" s="77" t="s">
        <v>59</v>
      </c>
      <c r="E61" s="74" t="s">
        <v>158</v>
      </c>
      <c r="F61" s="77"/>
      <c r="G61" s="74" t="s">
        <v>17</v>
      </c>
      <c r="H61" s="74" t="s">
        <v>18</v>
      </c>
      <c r="I61" s="74" t="s">
        <v>19</v>
      </c>
      <c r="J61" s="74" t="s">
        <v>61</v>
      </c>
      <c r="K61" s="74"/>
      <c r="L61" s="74" t="s">
        <v>17</v>
      </c>
      <c r="M61" s="74" t="s">
        <v>18</v>
      </c>
      <c r="N61" s="74" t="s">
        <v>19</v>
      </c>
      <c r="O61" s="73" t="s">
        <v>61</v>
      </c>
      <c r="P61" s="74"/>
      <c r="Q61" s="74" t="s">
        <v>89</v>
      </c>
      <c r="R61" s="81" t="s">
        <v>89</v>
      </c>
      <c r="S61" s="74" t="s">
        <v>67</v>
      </c>
      <c r="T61" s="74" t="s">
        <v>68</v>
      </c>
      <c r="U61" s="40" t="s">
        <v>111</v>
      </c>
      <c r="V61" s="40"/>
      <c r="W61" s="42" t="s">
        <v>67</v>
      </c>
      <c r="X61" s="42" t="s">
        <v>68</v>
      </c>
      <c r="Y61" s="40" t="s">
        <v>62</v>
      </c>
      <c r="Z61" s="5"/>
      <c r="AA61" s="22"/>
    </row>
    <row r="62" spans="1:27" s="7" customFormat="1" ht="12" customHeight="1" x14ac:dyDescent="0.2">
      <c r="A62" s="6"/>
      <c r="B62" s="18"/>
      <c r="C62" s="1">
        <v>1</v>
      </c>
      <c r="D62" s="212">
        <f t="shared" ref="D62:E91" si="6">+D19</f>
        <v>0</v>
      </c>
      <c r="E62" s="213">
        <f t="shared" si="6"/>
        <v>0</v>
      </c>
      <c r="F62" s="43"/>
      <c r="G62" s="213">
        <f>+G19</f>
        <v>0</v>
      </c>
      <c r="H62" s="213">
        <f t="shared" ref="H62:I62" si="7">+H19</f>
        <v>0</v>
      </c>
      <c r="I62" s="213">
        <f t="shared" si="7"/>
        <v>0</v>
      </c>
      <c r="J62" s="68">
        <f>SUM(G62:I62)</f>
        <v>0</v>
      </c>
      <c r="K62" s="42"/>
      <c r="L62" s="213">
        <f>+L19</f>
        <v>0</v>
      </c>
      <c r="M62" s="213">
        <f t="shared" ref="M62:N62" si="8">+M19</f>
        <v>0</v>
      </c>
      <c r="N62" s="213">
        <f t="shared" si="8"/>
        <v>0</v>
      </c>
      <c r="O62" s="68">
        <f>SUM(L62:N62)</f>
        <v>0</v>
      </c>
      <c r="P62" s="42"/>
      <c r="Q62" s="226" t="str">
        <f>+Q19</f>
        <v>ja</v>
      </c>
      <c r="R62" s="226" t="str">
        <f>+R19</f>
        <v>ja</v>
      </c>
      <c r="S62" s="124">
        <f>IF(Q62="nee",0,(J62-O62)*(tab!$C$21*tab!$D$8+tab!$D$23))</f>
        <v>0</v>
      </c>
      <c r="T62" s="124">
        <f>(G62-L62)*tab!$E$31+(H62-M62)*tab!$F$31+(I62-N62)*tab!$G$31</f>
        <v>0</v>
      </c>
      <c r="U62" s="124">
        <f>IF(SUM(S62:T62)&lt;0,0,SUM(S62:T62))</f>
        <v>0</v>
      </c>
      <c r="V62" s="182"/>
      <c r="W62" s="124">
        <f>IF(R62="nee",0,(J62-O62)*tab!$C$59)</f>
        <v>0</v>
      </c>
      <c r="X62" s="124">
        <f>IF(R62="nee",0,(G62-L62)*tab!$G$59+(H62-M62)*tab!$H$59+(I62-N62)*tab!$I$59)</f>
        <v>0</v>
      </c>
      <c r="Y62" s="124">
        <f>IF(SUM(W62:X62)&lt;=0,0,SUM(W62:X62))</f>
        <v>0</v>
      </c>
      <c r="Z62" s="5"/>
      <c r="AA62" s="22"/>
    </row>
    <row r="63" spans="1:27" s="7" customFormat="1" ht="12" customHeight="1" x14ac:dyDescent="0.2">
      <c r="A63" s="6"/>
      <c r="B63" s="18"/>
      <c r="C63" s="1">
        <v>2</v>
      </c>
      <c r="D63" s="212">
        <f t="shared" si="6"/>
        <v>0</v>
      </c>
      <c r="E63" s="213">
        <f t="shared" si="6"/>
        <v>0</v>
      </c>
      <c r="F63" s="43"/>
      <c r="G63" s="213">
        <f t="shared" ref="G63:I63" si="9">+G20</f>
        <v>0</v>
      </c>
      <c r="H63" s="213">
        <f t="shared" si="9"/>
        <v>0</v>
      </c>
      <c r="I63" s="213">
        <f t="shared" si="9"/>
        <v>0</v>
      </c>
      <c r="J63" s="68">
        <f t="shared" ref="J63:J91" si="10">SUM(G63:I63)</f>
        <v>0</v>
      </c>
      <c r="K63" s="42"/>
      <c r="L63" s="213">
        <f t="shared" ref="L63:N63" si="11">+L20</f>
        <v>0</v>
      </c>
      <c r="M63" s="213">
        <f t="shared" si="11"/>
        <v>0</v>
      </c>
      <c r="N63" s="213">
        <f t="shared" si="11"/>
        <v>0</v>
      </c>
      <c r="O63" s="68">
        <f t="shared" ref="O63:O91" si="12">SUM(L63:N63)</f>
        <v>0</v>
      </c>
      <c r="P63" s="42"/>
      <c r="Q63" s="124" t="str">
        <f>+Q62</f>
        <v>ja</v>
      </c>
      <c r="R63" s="124" t="str">
        <f>+R62</f>
        <v>ja</v>
      </c>
      <c r="S63" s="124">
        <f>IF(Q63="nee",0,(J63-O63)*(tab!$C$21*tab!$D$8+tab!$D$23))</f>
        <v>0</v>
      </c>
      <c r="T63" s="124">
        <f>(G63-L63)*tab!$E$31+(H63-M63)*tab!$F$31+(I63-N63)*tab!$G$31</f>
        <v>0</v>
      </c>
      <c r="U63" s="124">
        <f t="shared" ref="U63:U91" si="13">IF(SUM(S63:T63)&lt;0,0,SUM(S63:T63))</f>
        <v>0</v>
      </c>
      <c r="V63" s="182"/>
      <c r="W63" s="124">
        <f>IF(R63="nee",0,(J63-O63)*tab!$C$59)</f>
        <v>0</v>
      </c>
      <c r="X63" s="124">
        <f>IF(R63="nee",0,(G63-L63)*tab!$G$59+(H63-M63)*tab!$H$59+(I63-N63)*tab!$I$59)</f>
        <v>0</v>
      </c>
      <c r="Y63" s="124">
        <f t="shared" ref="Y63:Y91" si="14">IF(SUM(W63:X63)&lt;=0,0,SUM(W63:X63))</f>
        <v>0</v>
      </c>
      <c r="Z63" s="5"/>
      <c r="AA63" s="22"/>
    </row>
    <row r="64" spans="1:27" s="7" customFormat="1" ht="12" customHeight="1" x14ac:dyDescent="0.2">
      <c r="A64" s="6"/>
      <c r="B64" s="18"/>
      <c r="C64" s="1">
        <v>3</v>
      </c>
      <c r="D64" s="212">
        <f t="shared" si="6"/>
        <v>0</v>
      </c>
      <c r="E64" s="213">
        <f t="shared" si="6"/>
        <v>0</v>
      </c>
      <c r="F64" s="43"/>
      <c r="G64" s="213">
        <f t="shared" ref="G64:I64" si="15">+G21</f>
        <v>0</v>
      </c>
      <c r="H64" s="213">
        <f t="shared" si="15"/>
        <v>0</v>
      </c>
      <c r="I64" s="213">
        <f t="shared" si="15"/>
        <v>0</v>
      </c>
      <c r="J64" s="68">
        <f t="shared" si="10"/>
        <v>0</v>
      </c>
      <c r="K64" s="42"/>
      <c r="L64" s="213">
        <f t="shared" ref="L64:N64" si="16">+L21</f>
        <v>0</v>
      </c>
      <c r="M64" s="213">
        <f t="shared" si="16"/>
        <v>0</v>
      </c>
      <c r="N64" s="213">
        <f t="shared" si="16"/>
        <v>0</v>
      </c>
      <c r="O64" s="68">
        <f t="shared" si="12"/>
        <v>0</v>
      </c>
      <c r="P64" s="42"/>
      <c r="Q64" s="124" t="str">
        <f t="shared" ref="Q64:Q91" si="17">+Q63</f>
        <v>ja</v>
      </c>
      <c r="R64" s="124" t="str">
        <f t="shared" ref="R64:R91" si="18">+R63</f>
        <v>ja</v>
      </c>
      <c r="S64" s="124">
        <f>IF(Q64="nee",0,(J64-O64)*(tab!$C$21*tab!$D$8+tab!$D$23))</f>
        <v>0</v>
      </c>
      <c r="T64" s="124">
        <f>(G64-L64)*tab!$E$31+(H64-M64)*tab!$F$31+(I64-N64)*tab!$G$31</f>
        <v>0</v>
      </c>
      <c r="U64" s="124">
        <f t="shared" si="13"/>
        <v>0</v>
      </c>
      <c r="V64" s="182"/>
      <c r="W64" s="124">
        <f>IF(R64="nee",0,(J64-O64)*tab!$C$59)</f>
        <v>0</v>
      </c>
      <c r="X64" s="124">
        <f>IF(R64="nee",0,(G64-L64)*tab!$G$59+(H64-M64)*tab!$H$59+(I64-N64)*tab!$I$59)</f>
        <v>0</v>
      </c>
      <c r="Y64" s="124">
        <f t="shared" si="14"/>
        <v>0</v>
      </c>
      <c r="Z64" s="5"/>
      <c r="AA64" s="22"/>
    </row>
    <row r="65" spans="1:27" s="7" customFormat="1" ht="12" customHeight="1" x14ac:dyDescent="0.2">
      <c r="A65" s="6"/>
      <c r="B65" s="18"/>
      <c r="C65" s="1">
        <v>4</v>
      </c>
      <c r="D65" s="212">
        <f t="shared" si="6"/>
        <v>0</v>
      </c>
      <c r="E65" s="213">
        <f t="shared" si="6"/>
        <v>0</v>
      </c>
      <c r="F65" s="43"/>
      <c r="G65" s="213">
        <f t="shared" ref="G65:I65" si="19">+G22</f>
        <v>0</v>
      </c>
      <c r="H65" s="213">
        <f t="shared" si="19"/>
        <v>0</v>
      </c>
      <c r="I65" s="213">
        <f t="shared" si="19"/>
        <v>0</v>
      </c>
      <c r="J65" s="68">
        <f t="shared" si="10"/>
        <v>0</v>
      </c>
      <c r="K65" s="42"/>
      <c r="L65" s="213">
        <f t="shared" ref="L65:N65" si="20">+L22</f>
        <v>0</v>
      </c>
      <c r="M65" s="213">
        <f t="shared" si="20"/>
        <v>0</v>
      </c>
      <c r="N65" s="213">
        <f t="shared" si="20"/>
        <v>0</v>
      </c>
      <c r="O65" s="68">
        <f t="shared" si="12"/>
        <v>0</v>
      </c>
      <c r="P65" s="42"/>
      <c r="Q65" s="124" t="str">
        <f t="shared" si="17"/>
        <v>ja</v>
      </c>
      <c r="R65" s="124" t="str">
        <f t="shared" si="18"/>
        <v>ja</v>
      </c>
      <c r="S65" s="124">
        <f>IF(Q65="nee",0,(J65-O65)*(tab!$C$21*tab!$D$8+tab!$D$23))</f>
        <v>0</v>
      </c>
      <c r="T65" s="124">
        <f>(G65-L65)*tab!$E$31+(H65-M65)*tab!$F$31+(I65-N65)*tab!$G$31</f>
        <v>0</v>
      </c>
      <c r="U65" s="124">
        <f t="shared" si="13"/>
        <v>0</v>
      </c>
      <c r="V65" s="182"/>
      <c r="W65" s="124">
        <f>IF(R65="nee",0,(J65-O65)*tab!$C$59)</f>
        <v>0</v>
      </c>
      <c r="X65" s="124">
        <f>IF(R65="nee",0,(G65-L65)*tab!$G$59+(H65-M65)*tab!$H$59+(I65-N65)*tab!$I$59)</f>
        <v>0</v>
      </c>
      <c r="Y65" s="124">
        <f t="shared" si="14"/>
        <v>0</v>
      </c>
      <c r="Z65" s="5"/>
      <c r="AA65" s="22"/>
    </row>
    <row r="66" spans="1:27" s="7" customFormat="1" ht="12" customHeight="1" x14ac:dyDescent="0.2">
      <c r="A66" s="6"/>
      <c r="B66" s="18"/>
      <c r="C66" s="1">
        <v>5</v>
      </c>
      <c r="D66" s="212">
        <f t="shared" si="6"/>
        <v>0</v>
      </c>
      <c r="E66" s="213">
        <f t="shared" si="6"/>
        <v>0</v>
      </c>
      <c r="F66" s="43"/>
      <c r="G66" s="213">
        <f t="shared" ref="G66:I66" si="21">+G23</f>
        <v>0</v>
      </c>
      <c r="H66" s="213">
        <f t="shared" si="21"/>
        <v>0</v>
      </c>
      <c r="I66" s="213">
        <f t="shared" si="21"/>
        <v>0</v>
      </c>
      <c r="J66" s="68">
        <f t="shared" si="10"/>
        <v>0</v>
      </c>
      <c r="K66" s="42"/>
      <c r="L66" s="213">
        <f t="shared" ref="L66:N66" si="22">+L23</f>
        <v>0</v>
      </c>
      <c r="M66" s="213">
        <f t="shared" si="22"/>
        <v>0</v>
      </c>
      <c r="N66" s="213">
        <f t="shared" si="22"/>
        <v>0</v>
      </c>
      <c r="O66" s="68">
        <f t="shared" si="12"/>
        <v>0</v>
      </c>
      <c r="P66" s="42"/>
      <c r="Q66" s="124" t="str">
        <f t="shared" si="17"/>
        <v>ja</v>
      </c>
      <c r="R66" s="124" t="str">
        <f t="shared" si="18"/>
        <v>ja</v>
      </c>
      <c r="S66" s="124">
        <f>IF(Q66="nee",0,(J66-O66)*(tab!$C$21*tab!$D$8+tab!$D$23))</f>
        <v>0</v>
      </c>
      <c r="T66" s="124">
        <f>(G66-L66)*tab!$E$31+(H66-M66)*tab!$F$31+(I66-N66)*tab!$G$31</f>
        <v>0</v>
      </c>
      <c r="U66" s="124">
        <f t="shared" si="13"/>
        <v>0</v>
      </c>
      <c r="V66" s="182"/>
      <c r="W66" s="124">
        <f>IF(R66="nee",0,(J66-O66)*tab!$C$59)</f>
        <v>0</v>
      </c>
      <c r="X66" s="124">
        <f>IF(R66="nee",0,(G66-L66)*tab!$G$59+(H66-M66)*tab!$H$59+(I66-N66)*tab!$I$59)</f>
        <v>0</v>
      </c>
      <c r="Y66" s="124">
        <f t="shared" si="14"/>
        <v>0</v>
      </c>
      <c r="Z66" s="5"/>
      <c r="AA66" s="22"/>
    </row>
    <row r="67" spans="1:27" s="7" customFormat="1" ht="12" customHeight="1" x14ac:dyDescent="0.2">
      <c r="A67" s="6"/>
      <c r="B67" s="18"/>
      <c r="C67" s="1">
        <v>6</v>
      </c>
      <c r="D67" s="212">
        <f t="shared" si="6"/>
        <v>0</v>
      </c>
      <c r="E67" s="213">
        <f t="shared" si="6"/>
        <v>0</v>
      </c>
      <c r="F67" s="43"/>
      <c r="G67" s="213">
        <f t="shared" ref="G67:I67" si="23">+G24</f>
        <v>0</v>
      </c>
      <c r="H67" s="213">
        <f t="shared" si="23"/>
        <v>0</v>
      </c>
      <c r="I67" s="213">
        <f t="shared" si="23"/>
        <v>0</v>
      </c>
      <c r="J67" s="68">
        <f t="shared" si="10"/>
        <v>0</v>
      </c>
      <c r="K67" s="42"/>
      <c r="L67" s="213">
        <f t="shared" ref="L67:N67" si="24">+L24</f>
        <v>0</v>
      </c>
      <c r="M67" s="213">
        <f t="shared" si="24"/>
        <v>0</v>
      </c>
      <c r="N67" s="213">
        <f t="shared" si="24"/>
        <v>0</v>
      </c>
      <c r="O67" s="68">
        <f t="shared" si="12"/>
        <v>0</v>
      </c>
      <c r="P67" s="42"/>
      <c r="Q67" s="124" t="str">
        <f t="shared" si="17"/>
        <v>ja</v>
      </c>
      <c r="R67" s="124" t="str">
        <f t="shared" si="18"/>
        <v>ja</v>
      </c>
      <c r="S67" s="124">
        <f>IF(Q67="nee",0,(J67-O67)*(tab!$C$21*tab!$D$8+tab!$D$23))</f>
        <v>0</v>
      </c>
      <c r="T67" s="124">
        <f>(G67-L67)*tab!$E$31+(H67-M67)*tab!$F$31+(I67-N67)*tab!$G$31</f>
        <v>0</v>
      </c>
      <c r="U67" s="124">
        <f t="shared" si="13"/>
        <v>0</v>
      </c>
      <c r="V67" s="182"/>
      <c r="W67" s="124">
        <f>IF(R67="nee",0,(J67-O67)*tab!$C$59)</f>
        <v>0</v>
      </c>
      <c r="X67" s="124">
        <f>IF(R67="nee",0,(G67-L67)*tab!$G$59+(H67-M67)*tab!$H$59+(I67-N67)*tab!$I$59)</f>
        <v>0</v>
      </c>
      <c r="Y67" s="124">
        <f t="shared" si="14"/>
        <v>0</v>
      </c>
      <c r="Z67" s="5"/>
      <c r="AA67" s="22"/>
    </row>
    <row r="68" spans="1:27" ht="12" customHeight="1" x14ac:dyDescent="0.2">
      <c r="B68" s="18"/>
      <c r="C68" s="1">
        <v>7</v>
      </c>
      <c r="D68" s="212">
        <f t="shared" si="6"/>
        <v>0</v>
      </c>
      <c r="E68" s="213">
        <f t="shared" si="6"/>
        <v>0</v>
      </c>
      <c r="F68" s="43"/>
      <c r="G68" s="213">
        <f t="shared" ref="G68:I68" si="25">+G25</f>
        <v>0</v>
      </c>
      <c r="H68" s="213">
        <f t="shared" si="25"/>
        <v>0</v>
      </c>
      <c r="I68" s="213">
        <f t="shared" si="25"/>
        <v>0</v>
      </c>
      <c r="J68" s="68">
        <f t="shared" si="10"/>
        <v>0</v>
      </c>
      <c r="K68" s="42"/>
      <c r="L68" s="213">
        <f t="shared" ref="L68:N68" si="26">+L25</f>
        <v>0</v>
      </c>
      <c r="M68" s="213">
        <f t="shared" si="26"/>
        <v>0</v>
      </c>
      <c r="N68" s="213">
        <f t="shared" si="26"/>
        <v>0</v>
      </c>
      <c r="O68" s="68">
        <f t="shared" si="12"/>
        <v>0</v>
      </c>
      <c r="P68" s="42"/>
      <c r="Q68" s="124" t="str">
        <f t="shared" si="17"/>
        <v>ja</v>
      </c>
      <c r="R68" s="124" t="str">
        <f t="shared" si="18"/>
        <v>ja</v>
      </c>
      <c r="S68" s="124">
        <f>IF(Q68="nee",0,(J68-O68)*(tab!$C$21*tab!$D$8+tab!$D$23))</f>
        <v>0</v>
      </c>
      <c r="T68" s="124">
        <f>(G68-L68)*tab!$E$31+(H68-M68)*tab!$F$31+(I68-N68)*tab!$G$31</f>
        <v>0</v>
      </c>
      <c r="U68" s="124">
        <f t="shared" si="13"/>
        <v>0</v>
      </c>
      <c r="V68" s="182"/>
      <c r="W68" s="124">
        <f>IF(R68="nee",0,(J68-O68)*tab!$C$59)</f>
        <v>0</v>
      </c>
      <c r="X68" s="124">
        <f>IF(R68="nee",0,(G68-L68)*tab!$G$59+(H68-M68)*tab!$H$59+(I68-N68)*tab!$I$59)</f>
        <v>0</v>
      </c>
      <c r="Y68" s="124">
        <f t="shared" si="14"/>
        <v>0</v>
      </c>
      <c r="Z68" s="5"/>
      <c r="AA68" s="22"/>
    </row>
    <row r="69" spans="1:27" ht="12" customHeight="1" x14ac:dyDescent="0.2">
      <c r="B69" s="18"/>
      <c r="C69" s="1">
        <v>8</v>
      </c>
      <c r="D69" s="212">
        <f t="shared" si="6"/>
        <v>0</v>
      </c>
      <c r="E69" s="213">
        <f t="shared" si="6"/>
        <v>0</v>
      </c>
      <c r="F69" s="43"/>
      <c r="G69" s="213">
        <f t="shared" ref="G69:I69" si="27">+G26</f>
        <v>0</v>
      </c>
      <c r="H69" s="213">
        <f t="shared" si="27"/>
        <v>0</v>
      </c>
      <c r="I69" s="213">
        <f t="shared" si="27"/>
        <v>0</v>
      </c>
      <c r="J69" s="68">
        <f t="shared" si="10"/>
        <v>0</v>
      </c>
      <c r="K69" s="42"/>
      <c r="L69" s="213">
        <f t="shared" ref="L69:N69" si="28">+L26</f>
        <v>0</v>
      </c>
      <c r="M69" s="213">
        <f t="shared" si="28"/>
        <v>0</v>
      </c>
      <c r="N69" s="213">
        <f t="shared" si="28"/>
        <v>0</v>
      </c>
      <c r="O69" s="68">
        <f t="shared" si="12"/>
        <v>0</v>
      </c>
      <c r="P69" s="42"/>
      <c r="Q69" s="124" t="str">
        <f t="shared" si="17"/>
        <v>ja</v>
      </c>
      <c r="R69" s="124" t="str">
        <f t="shared" si="18"/>
        <v>ja</v>
      </c>
      <c r="S69" s="124">
        <f>IF(Q69="nee",0,(J69-O69)*(tab!$C$21*tab!$D$8+tab!$D$23))</f>
        <v>0</v>
      </c>
      <c r="T69" s="124">
        <f>(G69-L69)*tab!$E$31+(H69-M69)*tab!$F$31+(I69-N69)*tab!$G$31</f>
        <v>0</v>
      </c>
      <c r="U69" s="124">
        <f t="shared" si="13"/>
        <v>0</v>
      </c>
      <c r="V69" s="182"/>
      <c r="W69" s="124">
        <f>IF(R69="nee",0,(J69-O69)*tab!$C$59)</f>
        <v>0</v>
      </c>
      <c r="X69" s="124">
        <f>IF(R69="nee",0,(G69-L69)*tab!$G$59+(H69-M69)*tab!$H$59+(I69-N69)*tab!$I$59)</f>
        <v>0</v>
      </c>
      <c r="Y69" s="124">
        <f t="shared" si="14"/>
        <v>0</v>
      </c>
      <c r="Z69" s="5"/>
      <c r="AA69" s="22"/>
    </row>
    <row r="70" spans="1:27" ht="12" customHeight="1" x14ac:dyDescent="0.2">
      <c r="B70" s="18"/>
      <c r="C70" s="1">
        <v>9</v>
      </c>
      <c r="D70" s="212">
        <f t="shared" si="6"/>
        <v>0</v>
      </c>
      <c r="E70" s="213">
        <f t="shared" si="6"/>
        <v>0</v>
      </c>
      <c r="F70" s="43"/>
      <c r="G70" s="213">
        <f t="shared" ref="G70:I70" si="29">+G27</f>
        <v>0</v>
      </c>
      <c r="H70" s="213">
        <f t="shared" si="29"/>
        <v>0</v>
      </c>
      <c r="I70" s="213">
        <f t="shared" si="29"/>
        <v>0</v>
      </c>
      <c r="J70" s="68">
        <f t="shared" si="10"/>
        <v>0</v>
      </c>
      <c r="K70" s="42"/>
      <c r="L70" s="213">
        <f t="shared" ref="L70:N70" si="30">+L27</f>
        <v>0</v>
      </c>
      <c r="M70" s="213">
        <f t="shared" si="30"/>
        <v>0</v>
      </c>
      <c r="N70" s="213">
        <f t="shared" si="30"/>
        <v>0</v>
      </c>
      <c r="O70" s="68">
        <f t="shared" si="12"/>
        <v>0</v>
      </c>
      <c r="P70" s="42"/>
      <c r="Q70" s="124" t="str">
        <f t="shared" si="17"/>
        <v>ja</v>
      </c>
      <c r="R70" s="124" t="str">
        <f t="shared" si="18"/>
        <v>ja</v>
      </c>
      <c r="S70" s="124">
        <f>IF(Q70="nee",0,(J70-O70)*(tab!$C$21*tab!$D$8+tab!$D$23))</f>
        <v>0</v>
      </c>
      <c r="T70" s="124">
        <f>(G70-L70)*tab!$E$31+(H70-M70)*tab!$F$31+(I70-N70)*tab!$G$31</f>
        <v>0</v>
      </c>
      <c r="U70" s="124">
        <f t="shared" si="13"/>
        <v>0</v>
      </c>
      <c r="V70" s="182"/>
      <c r="W70" s="124">
        <f>IF(R70="nee",0,(J70-O70)*tab!$C$59)</f>
        <v>0</v>
      </c>
      <c r="X70" s="124">
        <f>IF(R70="nee",0,(G70-L70)*tab!$G$59+(H70-M70)*tab!$H$59+(I70-N70)*tab!$I$59)</f>
        <v>0</v>
      </c>
      <c r="Y70" s="124">
        <f t="shared" si="14"/>
        <v>0</v>
      </c>
      <c r="Z70" s="5"/>
      <c r="AA70" s="22"/>
    </row>
    <row r="71" spans="1:27" ht="12" customHeight="1" x14ac:dyDescent="0.2">
      <c r="B71" s="18"/>
      <c r="C71" s="1">
        <v>10</v>
      </c>
      <c r="D71" s="212">
        <f t="shared" si="6"/>
        <v>0</v>
      </c>
      <c r="E71" s="213">
        <f t="shared" si="6"/>
        <v>0</v>
      </c>
      <c r="F71" s="43"/>
      <c r="G71" s="213">
        <f t="shared" ref="G71:I71" si="31">+G28</f>
        <v>0</v>
      </c>
      <c r="H71" s="213">
        <f t="shared" si="31"/>
        <v>0</v>
      </c>
      <c r="I71" s="213">
        <f t="shared" si="31"/>
        <v>0</v>
      </c>
      <c r="J71" s="68">
        <f t="shared" si="10"/>
        <v>0</v>
      </c>
      <c r="K71" s="42"/>
      <c r="L71" s="213">
        <f t="shared" ref="L71:N71" si="32">+L28</f>
        <v>0</v>
      </c>
      <c r="M71" s="213">
        <f t="shared" si="32"/>
        <v>0</v>
      </c>
      <c r="N71" s="213">
        <f t="shared" si="32"/>
        <v>0</v>
      </c>
      <c r="O71" s="68">
        <f t="shared" si="12"/>
        <v>0</v>
      </c>
      <c r="P71" s="42"/>
      <c r="Q71" s="124" t="str">
        <f t="shared" si="17"/>
        <v>ja</v>
      </c>
      <c r="R71" s="124" t="str">
        <f t="shared" si="18"/>
        <v>ja</v>
      </c>
      <c r="S71" s="124">
        <f>IF(Q71="nee",0,(J71-O71)*(tab!$C$21*tab!$D$8+tab!$D$23))</f>
        <v>0</v>
      </c>
      <c r="T71" s="124">
        <f>(G71-L71)*tab!$E$31+(H71-M71)*tab!$F$31+(I71-N71)*tab!$G$31</f>
        <v>0</v>
      </c>
      <c r="U71" s="124">
        <f t="shared" si="13"/>
        <v>0</v>
      </c>
      <c r="V71" s="182"/>
      <c r="W71" s="124">
        <f>IF(R71="nee",0,(J71-O71)*tab!$C$59)</f>
        <v>0</v>
      </c>
      <c r="X71" s="124">
        <f>IF(R71="nee",0,(G71-L71)*tab!$G$59+(H71-M71)*tab!$H$59+(I71-N71)*tab!$I$59)</f>
        <v>0</v>
      </c>
      <c r="Y71" s="124">
        <f t="shared" si="14"/>
        <v>0</v>
      </c>
      <c r="Z71" s="5"/>
      <c r="AA71" s="22"/>
    </row>
    <row r="72" spans="1:27" ht="12" customHeight="1" x14ac:dyDescent="0.2">
      <c r="B72" s="18"/>
      <c r="C72" s="1">
        <v>11</v>
      </c>
      <c r="D72" s="212">
        <f t="shared" si="6"/>
        <v>0</v>
      </c>
      <c r="E72" s="213">
        <f t="shared" si="6"/>
        <v>0</v>
      </c>
      <c r="F72" s="43"/>
      <c r="G72" s="213">
        <f t="shared" ref="G72:I72" si="33">+G29</f>
        <v>0</v>
      </c>
      <c r="H72" s="213">
        <f t="shared" si="33"/>
        <v>0</v>
      </c>
      <c r="I72" s="213">
        <f t="shared" si="33"/>
        <v>0</v>
      </c>
      <c r="J72" s="68">
        <f t="shared" si="10"/>
        <v>0</v>
      </c>
      <c r="K72" s="42"/>
      <c r="L72" s="213">
        <f t="shared" ref="L72:N72" si="34">+L29</f>
        <v>0</v>
      </c>
      <c r="M72" s="213">
        <f t="shared" si="34"/>
        <v>0</v>
      </c>
      <c r="N72" s="213">
        <f t="shared" si="34"/>
        <v>0</v>
      </c>
      <c r="O72" s="68">
        <f t="shared" si="12"/>
        <v>0</v>
      </c>
      <c r="P72" s="42"/>
      <c r="Q72" s="124" t="str">
        <f t="shared" si="17"/>
        <v>ja</v>
      </c>
      <c r="R72" s="124" t="str">
        <f t="shared" si="18"/>
        <v>ja</v>
      </c>
      <c r="S72" s="124">
        <f>IF(Q72="nee",0,(J72-O72)*(tab!$C$21*tab!$D$8+tab!$D$23))</f>
        <v>0</v>
      </c>
      <c r="T72" s="124">
        <f>(G72-L72)*tab!$E$31+(H72-M72)*tab!$F$31+(I72-N72)*tab!$G$31</f>
        <v>0</v>
      </c>
      <c r="U72" s="124">
        <f t="shared" si="13"/>
        <v>0</v>
      </c>
      <c r="V72" s="182"/>
      <c r="W72" s="124">
        <f>IF(R72="nee",0,(J72-O72)*tab!$C$59)</f>
        <v>0</v>
      </c>
      <c r="X72" s="124">
        <f>IF(R72="nee",0,(G72-L72)*tab!$G$59+(H72-M72)*tab!$H$59+(I72-N72)*tab!$I$59)</f>
        <v>0</v>
      </c>
      <c r="Y72" s="124">
        <f t="shared" si="14"/>
        <v>0</v>
      </c>
      <c r="Z72" s="5"/>
      <c r="AA72" s="22"/>
    </row>
    <row r="73" spans="1:27" ht="12" customHeight="1" x14ac:dyDescent="0.2">
      <c r="B73" s="18"/>
      <c r="C73" s="1">
        <v>12</v>
      </c>
      <c r="D73" s="212">
        <f t="shared" si="6"/>
        <v>0</v>
      </c>
      <c r="E73" s="213">
        <f t="shared" si="6"/>
        <v>0</v>
      </c>
      <c r="F73" s="43"/>
      <c r="G73" s="213">
        <f t="shared" ref="G73:I73" si="35">+G30</f>
        <v>0</v>
      </c>
      <c r="H73" s="213">
        <f t="shared" si="35"/>
        <v>0</v>
      </c>
      <c r="I73" s="213">
        <f t="shared" si="35"/>
        <v>0</v>
      </c>
      <c r="J73" s="68">
        <f t="shared" si="10"/>
        <v>0</v>
      </c>
      <c r="K73" s="42"/>
      <c r="L73" s="213">
        <f t="shared" ref="L73:N73" si="36">+L30</f>
        <v>0</v>
      </c>
      <c r="M73" s="213">
        <f t="shared" si="36"/>
        <v>0</v>
      </c>
      <c r="N73" s="213">
        <f t="shared" si="36"/>
        <v>0</v>
      </c>
      <c r="O73" s="68">
        <f t="shared" si="12"/>
        <v>0</v>
      </c>
      <c r="P73" s="42"/>
      <c r="Q73" s="124" t="str">
        <f t="shared" si="17"/>
        <v>ja</v>
      </c>
      <c r="R73" s="124" t="str">
        <f t="shared" si="18"/>
        <v>ja</v>
      </c>
      <c r="S73" s="124">
        <f>IF(Q73="nee",0,(J73-O73)*(tab!$C$21*tab!$D$8+tab!$D$23))</f>
        <v>0</v>
      </c>
      <c r="T73" s="124">
        <f>(G73-L73)*tab!$E$31+(H73-M73)*tab!$F$31+(I73-N73)*tab!$G$31</f>
        <v>0</v>
      </c>
      <c r="U73" s="124">
        <f t="shared" si="13"/>
        <v>0</v>
      </c>
      <c r="V73" s="182"/>
      <c r="W73" s="124">
        <f>IF(R73="nee",0,(J73-O73)*tab!$C$59)</f>
        <v>0</v>
      </c>
      <c r="X73" s="124">
        <f>IF(R73="nee",0,(G73-L73)*tab!$G$59+(H73-M73)*tab!$H$59+(I73-N73)*tab!$I$59)</f>
        <v>0</v>
      </c>
      <c r="Y73" s="124">
        <f t="shared" si="14"/>
        <v>0</v>
      </c>
      <c r="Z73" s="5"/>
      <c r="AA73" s="22"/>
    </row>
    <row r="74" spans="1:27" ht="12" customHeight="1" x14ac:dyDescent="0.2">
      <c r="B74" s="18"/>
      <c r="C74" s="1">
        <v>13</v>
      </c>
      <c r="D74" s="212">
        <f t="shared" si="6"/>
        <v>0</v>
      </c>
      <c r="E74" s="213">
        <f t="shared" si="6"/>
        <v>0</v>
      </c>
      <c r="F74" s="43"/>
      <c r="G74" s="213">
        <f t="shared" ref="G74:I74" si="37">+G31</f>
        <v>0</v>
      </c>
      <c r="H74" s="213">
        <f t="shared" si="37"/>
        <v>0</v>
      </c>
      <c r="I74" s="213">
        <f t="shared" si="37"/>
        <v>0</v>
      </c>
      <c r="J74" s="68">
        <f t="shared" si="10"/>
        <v>0</v>
      </c>
      <c r="K74" s="42"/>
      <c r="L74" s="213">
        <f t="shared" ref="L74:N74" si="38">+L31</f>
        <v>0</v>
      </c>
      <c r="M74" s="213">
        <f t="shared" si="38"/>
        <v>0</v>
      </c>
      <c r="N74" s="213">
        <f t="shared" si="38"/>
        <v>0</v>
      </c>
      <c r="O74" s="68">
        <f t="shared" si="12"/>
        <v>0</v>
      </c>
      <c r="P74" s="42"/>
      <c r="Q74" s="124" t="str">
        <f t="shared" si="17"/>
        <v>ja</v>
      </c>
      <c r="R74" s="124" t="str">
        <f t="shared" si="18"/>
        <v>ja</v>
      </c>
      <c r="S74" s="124">
        <f>IF(Q74="nee",0,(J74-O74)*(tab!$C$21*tab!$D$8+tab!$D$23))</f>
        <v>0</v>
      </c>
      <c r="T74" s="124">
        <f>(G74-L74)*tab!$E$31+(H74-M74)*tab!$F$31+(I74-N74)*tab!$G$31</f>
        <v>0</v>
      </c>
      <c r="U74" s="124">
        <f t="shared" si="13"/>
        <v>0</v>
      </c>
      <c r="V74" s="182"/>
      <c r="W74" s="124">
        <f>IF(R74="nee",0,(J74-O74)*tab!$C$59)</f>
        <v>0</v>
      </c>
      <c r="X74" s="124">
        <f>IF(R74="nee",0,(G74-L74)*tab!$G$59+(H74-M74)*tab!$H$59+(I74-N74)*tab!$I$59)</f>
        <v>0</v>
      </c>
      <c r="Y74" s="124">
        <f t="shared" si="14"/>
        <v>0</v>
      </c>
      <c r="Z74" s="5"/>
      <c r="AA74" s="22"/>
    </row>
    <row r="75" spans="1:27" ht="12" customHeight="1" x14ac:dyDescent="0.2">
      <c r="B75" s="18"/>
      <c r="C75" s="1">
        <v>14</v>
      </c>
      <c r="D75" s="212">
        <f t="shared" si="6"/>
        <v>0</v>
      </c>
      <c r="E75" s="213">
        <f t="shared" si="6"/>
        <v>0</v>
      </c>
      <c r="F75" s="43"/>
      <c r="G75" s="213">
        <f t="shared" ref="G75:I75" si="39">+G32</f>
        <v>0</v>
      </c>
      <c r="H75" s="213">
        <f t="shared" si="39"/>
        <v>0</v>
      </c>
      <c r="I75" s="213">
        <f t="shared" si="39"/>
        <v>0</v>
      </c>
      <c r="J75" s="68">
        <f t="shared" si="10"/>
        <v>0</v>
      </c>
      <c r="K75" s="42"/>
      <c r="L75" s="213">
        <f t="shared" ref="L75:N75" si="40">+L32</f>
        <v>0</v>
      </c>
      <c r="M75" s="213">
        <f t="shared" si="40"/>
        <v>0</v>
      </c>
      <c r="N75" s="213">
        <f t="shared" si="40"/>
        <v>0</v>
      </c>
      <c r="O75" s="68">
        <f t="shared" si="12"/>
        <v>0</v>
      </c>
      <c r="P75" s="42"/>
      <c r="Q75" s="124" t="str">
        <f t="shared" si="17"/>
        <v>ja</v>
      </c>
      <c r="R75" s="124" t="str">
        <f t="shared" si="18"/>
        <v>ja</v>
      </c>
      <c r="S75" s="124">
        <f>IF(Q75="nee",0,(J75-O75)*(tab!$C$21*tab!$D$8+tab!$D$23))</f>
        <v>0</v>
      </c>
      <c r="T75" s="124">
        <f>(G75-L75)*tab!$E$31+(H75-M75)*tab!$F$31+(I75-N75)*tab!$G$31</f>
        <v>0</v>
      </c>
      <c r="U75" s="124">
        <f t="shared" si="13"/>
        <v>0</v>
      </c>
      <c r="V75" s="182"/>
      <c r="W75" s="124">
        <f>IF(R75="nee",0,(J75-O75)*tab!$C$59)</f>
        <v>0</v>
      </c>
      <c r="X75" s="124">
        <f>IF(R75="nee",0,(G75-L75)*tab!$G$59+(H75-M75)*tab!$H$59+(I75-N75)*tab!$I$59)</f>
        <v>0</v>
      </c>
      <c r="Y75" s="124">
        <f t="shared" si="14"/>
        <v>0</v>
      </c>
      <c r="Z75" s="5"/>
      <c r="AA75" s="22"/>
    </row>
    <row r="76" spans="1:27" ht="12" customHeight="1" x14ac:dyDescent="0.2">
      <c r="B76" s="18"/>
      <c r="C76" s="1">
        <v>15</v>
      </c>
      <c r="D76" s="212">
        <f t="shared" si="6"/>
        <v>0</v>
      </c>
      <c r="E76" s="213">
        <f t="shared" si="6"/>
        <v>0</v>
      </c>
      <c r="F76" s="43"/>
      <c r="G76" s="213">
        <f t="shared" ref="G76:I76" si="41">+G33</f>
        <v>0</v>
      </c>
      <c r="H76" s="213">
        <f t="shared" si="41"/>
        <v>0</v>
      </c>
      <c r="I76" s="213">
        <f t="shared" si="41"/>
        <v>0</v>
      </c>
      <c r="J76" s="68">
        <f t="shared" si="10"/>
        <v>0</v>
      </c>
      <c r="K76" s="42"/>
      <c r="L76" s="213">
        <f t="shared" ref="L76:N76" si="42">+L33</f>
        <v>0</v>
      </c>
      <c r="M76" s="213">
        <f t="shared" si="42"/>
        <v>0</v>
      </c>
      <c r="N76" s="213">
        <f t="shared" si="42"/>
        <v>0</v>
      </c>
      <c r="O76" s="68">
        <f t="shared" si="12"/>
        <v>0</v>
      </c>
      <c r="P76" s="42"/>
      <c r="Q76" s="124" t="str">
        <f t="shared" si="17"/>
        <v>ja</v>
      </c>
      <c r="R76" s="124" t="str">
        <f t="shared" si="18"/>
        <v>ja</v>
      </c>
      <c r="S76" s="124">
        <f>IF(Q76="nee",0,(J76-O76)*(tab!$C$21*tab!$D$8+tab!$D$23))</f>
        <v>0</v>
      </c>
      <c r="T76" s="124">
        <f>(G76-L76)*tab!$E$31+(H76-M76)*tab!$F$31+(I76-N76)*tab!$G$31</f>
        <v>0</v>
      </c>
      <c r="U76" s="124">
        <f t="shared" si="13"/>
        <v>0</v>
      </c>
      <c r="V76" s="182"/>
      <c r="W76" s="124">
        <f>IF(R76="nee",0,(J76-O76)*tab!$C$59)</f>
        <v>0</v>
      </c>
      <c r="X76" s="124">
        <f>IF(R76="nee",0,(G76-L76)*tab!$G$59+(H76-M76)*tab!$H$59+(I76-N76)*tab!$I$59)</f>
        <v>0</v>
      </c>
      <c r="Y76" s="124">
        <f t="shared" si="14"/>
        <v>0</v>
      </c>
      <c r="Z76" s="5"/>
      <c r="AA76" s="22"/>
    </row>
    <row r="77" spans="1:27" ht="12" customHeight="1" x14ac:dyDescent="0.2">
      <c r="B77" s="18"/>
      <c r="C77" s="1">
        <v>16</v>
      </c>
      <c r="D77" s="212">
        <f t="shared" si="6"/>
        <v>0</v>
      </c>
      <c r="E77" s="213">
        <f t="shared" si="6"/>
        <v>0</v>
      </c>
      <c r="F77" s="43"/>
      <c r="G77" s="213">
        <f t="shared" ref="G77:I77" si="43">+G34</f>
        <v>0</v>
      </c>
      <c r="H77" s="213">
        <f t="shared" si="43"/>
        <v>0</v>
      </c>
      <c r="I77" s="213">
        <f t="shared" si="43"/>
        <v>0</v>
      </c>
      <c r="J77" s="68">
        <f t="shared" si="10"/>
        <v>0</v>
      </c>
      <c r="K77" s="42"/>
      <c r="L77" s="213">
        <f t="shared" ref="L77:N77" si="44">+L34</f>
        <v>0</v>
      </c>
      <c r="M77" s="213">
        <f t="shared" si="44"/>
        <v>0</v>
      </c>
      <c r="N77" s="213">
        <f t="shared" si="44"/>
        <v>0</v>
      </c>
      <c r="O77" s="68">
        <f t="shared" si="12"/>
        <v>0</v>
      </c>
      <c r="P77" s="42"/>
      <c r="Q77" s="124" t="str">
        <f t="shared" si="17"/>
        <v>ja</v>
      </c>
      <c r="R77" s="124" t="str">
        <f t="shared" si="18"/>
        <v>ja</v>
      </c>
      <c r="S77" s="124">
        <f>IF(Q77="nee",0,(J77-O77)*(tab!$C$21*tab!$D$8+tab!$D$23))</f>
        <v>0</v>
      </c>
      <c r="T77" s="124">
        <f>(G77-L77)*tab!$E$31+(H77-M77)*tab!$F$31+(I77-N77)*tab!$G$31</f>
        <v>0</v>
      </c>
      <c r="U77" s="124">
        <f t="shared" si="13"/>
        <v>0</v>
      </c>
      <c r="V77" s="182"/>
      <c r="W77" s="124">
        <f>IF(R77="nee",0,(J77-O77)*tab!$C$59)</f>
        <v>0</v>
      </c>
      <c r="X77" s="124">
        <f>IF(R77="nee",0,(G77-L77)*tab!$G$59+(H77-M77)*tab!$H$59+(I77-N77)*tab!$I$59)</f>
        <v>0</v>
      </c>
      <c r="Y77" s="124">
        <f t="shared" si="14"/>
        <v>0</v>
      </c>
      <c r="Z77" s="5"/>
      <c r="AA77" s="22"/>
    </row>
    <row r="78" spans="1:27" ht="12" customHeight="1" x14ac:dyDescent="0.2">
      <c r="B78" s="18"/>
      <c r="C78" s="1">
        <v>17</v>
      </c>
      <c r="D78" s="212">
        <f t="shared" si="6"/>
        <v>0</v>
      </c>
      <c r="E78" s="213">
        <f t="shared" si="6"/>
        <v>0</v>
      </c>
      <c r="F78" s="43"/>
      <c r="G78" s="213">
        <f t="shared" ref="G78:I78" si="45">+G35</f>
        <v>0</v>
      </c>
      <c r="H78" s="213">
        <f t="shared" si="45"/>
        <v>0</v>
      </c>
      <c r="I78" s="213">
        <f t="shared" si="45"/>
        <v>0</v>
      </c>
      <c r="J78" s="68">
        <f t="shared" si="10"/>
        <v>0</v>
      </c>
      <c r="K78" s="42"/>
      <c r="L78" s="213">
        <f t="shared" ref="L78:N78" si="46">+L35</f>
        <v>0</v>
      </c>
      <c r="M78" s="213">
        <f t="shared" si="46"/>
        <v>0</v>
      </c>
      <c r="N78" s="213">
        <f t="shared" si="46"/>
        <v>0</v>
      </c>
      <c r="O78" s="68">
        <f t="shared" si="12"/>
        <v>0</v>
      </c>
      <c r="P78" s="42"/>
      <c r="Q78" s="124" t="str">
        <f t="shared" si="17"/>
        <v>ja</v>
      </c>
      <c r="R78" s="124" t="str">
        <f t="shared" si="18"/>
        <v>ja</v>
      </c>
      <c r="S78" s="124">
        <f>IF(Q78="nee",0,(J78-O78)*(tab!$C$21*tab!$D$8+tab!$D$23))</f>
        <v>0</v>
      </c>
      <c r="T78" s="124">
        <f>(G78-L78)*tab!$E$31+(H78-M78)*tab!$F$31+(I78-N78)*tab!$G$31</f>
        <v>0</v>
      </c>
      <c r="U78" s="124">
        <f t="shared" si="13"/>
        <v>0</v>
      </c>
      <c r="V78" s="182"/>
      <c r="W78" s="124">
        <f>IF(R78="nee",0,(J78-O78)*tab!$C$59)</f>
        <v>0</v>
      </c>
      <c r="X78" s="124">
        <f>IF(R78="nee",0,(G78-L78)*tab!$G$59+(H78-M78)*tab!$H$59+(I78-N78)*tab!$I$59)</f>
        <v>0</v>
      </c>
      <c r="Y78" s="124">
        <f t="shared" si="14"/>
        <v>0</v>
      </c>
      <c r="Z78" s="5"/>
      <c r="AA78" s="22"/>
    </row>
    <row r="79" spans="1:27" ht="12" customHeight="1" x14ac:dyDescent="0.2">
      <c r="B79" s="18"/>
      <c r="C79" s="1">
        <v>18</v>
      </c>
      <c r="D79" s="212">
        <f t="shared" si="6"/>
        <v>0</v>
      </c>
      <c r="E79" s="213">
        <f t="shared" si="6"/>
        <v>0</v>
      </c>
      <c r="F79" s="43"/>
      <c r="G79" s="213">
        <f t="shared" ref="G79:I79" si="47">+G36</f>
        <v>0</v>
      </c>
      <c r="H79" s="213">
        <f t="shared" si="47"/>
        <v>0</v>
      </c>
      <c r="I79" s="213">
        <f t="shared" si="47"/>
        <v>0</v>
      </c>
      <c r="J79" s="68">
        <f t="shared" si="10"/>
        <v>0</v>
      </c>
      <c r="K79" s="42"/>
      <c r="L79" s="213">
        <f t="shared" ref="L79:N79" si="48">+L36</f>
        <v>0</v>
      </c>
      <c r="M79" s="213">
        <f t="shared" si="48"/>
        <v>0</v>
      </c>
      <c r="N79" s="213">
        <f t="shared" si="48"/>
        <v>0</v>
      </c>
      <c r="O79" s="68">
        <f t="shared" si="12"/>
        <v>0</v>
      </c>
      <c r="P79" s="42"/>
      <c r="Q79" s="124" t="str">
        <f t="shared" si="17"/>
        <v>ja</v>
      </c>
      <c r="R79" s="124" t="str">
        <f t="shared" si="18"/>
        <v>ja</v>
      </c>
      <c r="S79" s="124">
        <f>IF(Q79="nee",0,(J79-O79)*(tab!$C$21*tab!$D$8+tab!$D$23))</f>
        <v>0</v>
      </c>
      <c r="T79" s="124">
        <f>(G79-L79)*tab!$E$31+(H79-M79)*tab!$F$31+(I79-N79)*tab!$G$31</f>
        <v>0</v>
      </c>
      <c r="U79" s="124">
        <f t="shared" si="13"/>
        <v>0</v>
      </c>
      <c r="V79" s="182"/>
      <c r="W79" s="124">
        <f>IF(R79="nee",0,(J79-O79)*tab!$C$59)</f>
        <v>0</v>
      </c>
      <c r="X79" s="124">
        <f>IF(R79="nee",0,(G79-L79)*tab!$G$59+(H79-M79)*tab!$H$59+(I79-N79)*tab!$I$59)</f>
        <v>0</v>
      </c>
      <c r="Y79" s="124">
        <f t="shared" si="14"/>
        <v>0</v>
      </c>
      <c r="Z79" s="5"/>
      <c r="AA79" s="22"/>
    </row>
    <row r="80" spans="1:27" ht="12" customHeight="1" x14ac:dyDescent="0.2">
      <c r="B80" s="18"/>
      <c r="C80" s="1">
        <v>19</v>
      </c>
      <c r="D80" s="212">
        <f t="shared" si="6"/>
        <v>0</v>
      </c>
      <c r="E80" s="213">
        <f t="shared" si="6"/>
        <v>0</v>
      </c>
      <c r="F80" s="43"/>
      <c r="G80" s="213">
        <f t="shared" ref="G80:I80" si="49">+G37</f>
        <v>0</v>
      </c>
      <c r="H80" s="213">
        <f t="shared" si="49"/>
        <v>0</v>
      </c>
      <c r="I80" s="213">
        <f t="shared" si="49"/>
        <v>0</v>
      </c>
      <c r="J80" s="68">
        <f t="shared" si="10"/>
        <v>0</v>
      </c>
      <c r="K80" s="42"/>
      <c r="L80" s="213">
        <f t="shared" ref="L80:N80" si="50">+L37</f>
        <v>0</v>
      </c>
      <c r="M80" s="213">
        <f t="shared" si="50"/>
        <v>0</v>
      </c>
      <c r="N80" s="213">
        <f t="shared" si="50"/>
        <v>0</v>
      </c>
      <c r="O80" s="68">
        <f t="shared" si="12"/>
        <v>0</v>
      </c>
      <c r="P80" s="42"/>
      <c r="Q80" s="124" t="str">
        <f t="shared" si="17"/>
        <v>ja</v>
      </c>
      <c r="R80" s="124" t="str">
        <f t="shared" si="18"/>
        <v>ja</v>
      </c>
      <c r="S80" s="124">
        <f>IF(Q80="nee",0,(J80-O80)*(tab!$C$21*tab!$D$8+tab!$D$23))</f>
        <v>0</v>
      </c>
      <c r="T80" s="124">
        <f>(G80-L80)*tab!$E$31+(H80-M80)*tab!$F$31+(I80-N80)*tab!$G$31</f>
        <v>0</v>
      </c>
      <c r="U80" s="124">
        <f t="shared" si="13"/>
        <v>0</v>
      </c>
      <c r="V80" s="182"/>
      <c r="W80" s="124">
        <f>IF(R80="nee",0,(J80-O80)*tab!$C$59)</f>
        <v>0</v>
      </c>
      <c r="X80" s="124">
        <f>IF(R80="nee",0,(G80-L80)*tab!$G$59+(H80-M80)*tab!$H$59+(I80-N80)*tab!$I$59)</f>
        <v>0</v>
      </c>
      <c r="Y80" s="124">
        <f t="shared" si="14"/>
        <v>0</v>
      </c>
      <c r="Z80" s="5"/>
      <c r="AA80" s="22"/>
    </row>
    <row r="81" spans="2:27" ht="12" customHeight="1" x14ac:dyDescent="0.2">
      <c r="B81" s="18"/>
      <c r="C81" s="1">
        <v>20</v>
      </c>
      <c r="D81" s="212">
        <f t="shared" si="6"/>
        <v>0</v>
      </c>
      <c r="E81" s="213">
        <f t="shared" si="6"/>
        <v>0</v>
      </c>
      <c r="F81" s="43"/>
      <c r="G81" s="213">
        <f t="shared" ref="G81:I81" si="51">+G38</f>
        <v>0</v>
      </c>
      <c r="H81" s="213">
        <f t="shared" si="51"/>
        <v>0</v>
      </c>
      <c r="I81" s="213">
        <f t="shared" si="51"/>
        <v>0</v>
      </c>
      <c r="J81" s="68">
        <f t="shared" si="10"/>
        <v>0</v>
      </c>
      <c r="K81" s="42"/>
      <c r="L81" s="213">
        <f t="shared" ref="L81:N81" si="52">+L38</f>
        <v>0</v>
      </c>
      <c r="M81" s="213">
        <f t="shared" si="52"/>
        <v>0</v>
      </c>
      <c r="N81" s="213">
        <f t="shared" si="52"/>
        <v>0</v>
      </c>
      <c r="O81" s="68">
        <f t="shared" si="12"/>
        <v>0</v>
      </c>
      <c r="P81" s="42"/>
      <c r="Q81" s="124" t="str">
        <f t="shared" si="17"/>
        <v>ja</v>
      </c>
      <c r="R81" s="124" t="str">
        <f t="shared" si="18"/>
        <v>ja</v>
      </c>
      <c r="S81" s="124">
        <f>IF(Q81="nee",0,(J81-O81)*(tab!$C$21*tab!$D$8+tab!$D$23))</f>
        <v>0</v>
      </c>
      <c r="T81" s="124">
        <f>(G81-L81)*tab!$E$31+(H81-M81)*tab!$F$31+(I81-N81)*tab!$G$31</f>
        <v>0</v>
      </c>
      <c r="U81" s="124">
        <f t="shared" si="13"/>
        <v>0</v>
      </c>
      <c r="V81" s="182"/>
      <c r="W81" s="124">
        <f>IF(R81="nee",0,(J81-O81)*tab!$C$59)</f>
        <v>0</v>
      </c>
      <c r="X81" s="124">
        <f>IF(R81="nee",0,(G81-L81)*tab!$G$59+(H81-M81)*tab!$H$59+(I81-N81)*tab!$I$59)</f>
        <v>0</v>
      </c>
      <c r="Y81" s="124">
        <f t="shared" si="14"/>
        <v>0</v>
      </c>
      <c r="Z81" s="5"/>
      <c r="AA81" s="22"/>
    </row>
    <row r="82" spans="2:27" ht="12" customHeight="1" x14ac:dyDescent="0.2">
      <c r="B82" s="18"/>
      <c r="C82" s="1">
        <v>21</v>
      </c>
      <c r="D82" s="212">
        <f t="shared" si="6"/>
        <v>0</v>
      </c>
      <c r="E82" s="213">
        <f t="shared" si="6"/>
        <v>0</v>
      </c>
      <c r="F82" s="43"/>
      <c r="G82" s="213">
        <f t="shared" ref="G82:I82" si="53">+G39</f>
        <v>0</v>
      </c>
      <c r="H82" s="213">
        <f t="shared" si="53"/>
        <v>0</v>
      </c>
      <c r="I82" s="213">
        <f t="shared" si="53"/>
        <v>0</v>
      </c>
      <c r="J82" s="68">
        <f t="shared" si="10"/>
        <v>0</v>
      </c>
      <c r="K82" s="42"/>
      <c r="L82" s="213">
        <f t="shared" ref="L82:N82" si="54">+L39</f>
        <v>0</v>
      </c>
      <c r="M82" s="213">
        <f t="shared" si="54"/>
        <v>0</v>
      </c>
      <c r="N82" s="213">
        <f t="shared" si="54"/>
        <v>0</v>
      </c>
      <c r="O82" s="68">
        <f t="shared" si="12"/>
        <v>0</v>
      </c>
      <c r="P82" s="42"/>
      <c r="Q82" s="124" t="str">
        <f t="shared" si="17"/>
        <v>ja</v>
      </c>
      <c r="R82" s="124" t="str">
        <f t="shared" si="18"/>
        <v>ja</v>
      </c>
      <c r="S82" s="124">
        <f>IF(Q82="nee",0,(J82-O82)*(tab!$C$21*tab!$D$8+tab!$D$23))</f>
        <v>0</v>
      </c>
      <c r="T82" s="124">
        <f>(G82-L82)*tab!$E$31+(H82-M82)*tab!$F$31+(I82-N82)*tab!$G$31</f>
        <v>0</v>
      </c>
      <c r="U82" s="124">
        <f t="shared" si="13"/>
        <v>0</v>
      </c>
      <c r="V82" s="182"/>
      <c r="W82" s="124">
        <f>IF(R82="nee",0,(J82-O82)*tab!$C$59)</f>
        <v>0</v>
      </c>
      <c r="X82" s="124">
        <f>IF(R82="nee",0,(G82-L82)*tab!$G$59+(H82-M82)*tab!$H$59+(I82-N82)*tab!$I$59)</f>
        <v>0</v>
      </c>
      <c r="Y82" s="124">
        <f t="shared" si="14"/>
        <v>0</v>
      </c>
      <c r="Z82" s="5"/>
      <c r="AA82" s="22"/>
    </row>
    <row r="83" spans="2:27" ht="12" customHeight="1" x14ac:dyDescent="0.2">
      <c r="B83" s="18"/>
      <c r="C83" s="1">
        <v>22</v>
      </c>
      <c r="D83" s="212">
        <f t="shared" si="6"/>
        <v>0</v>
      </c>
      <c r="E83" s="213">
        <f t="shared" si="6"/>
        <v>0</v>
      </c>
      <c r="F83" s="43"/>
      <c r="G83" s="213">
        <f t="shared" ref="G83:I83" si="55">+G40</f>
        <v>0</v>
      </c>
      <c r="H83" s="213">
        <f t="shared" si="55"/>
        <v>0</v>
      </c>
      <c r="I83" s="213">
        <f t="shared" si="55"/>
        <v>0</v>
      </c>
      <c r="J83" s="68">
        <f t="shared" si="10"/>
        <v>0</v>
      </c>
      <c r="K83" s="42"/>
      <c r="L83" s="213">
        <f t="shared" ref="L83:N83" si="56">+L40</f>
        <v>0</v>
      </c>
      <c r="M83" s="213">
        <f t="shared" si="56"/>
        <v>0</v>
      </c>
      <c r="N83" s="213">
        <f t="shared" si="56"/>
        <v>0</v>
      </c>
      <c r="O83" s="68">
        <f t="shared" si="12"/>
        <v>0</v>
      </c>
      <c r="P83" s="42"/>
      <c r="Q83" s="124" t="str">
        <f t="shared" si="17"/>
        <v>ja</v>
      </c>
      <c r="R83" s="124" t="str">
        <f t="shared" si="18"/>
        <v>ja</v>
      </c>
      <c r="S83" s="124">
        <f>IF(Q83="nee",0,(J83-O83)*(tab!$C$21*tab!$D$8+tab!$D$23))</f>
        <v>0</v>
      </c>
      <c r="T83" s="124">
        <f>(G83-L83)*tab!$E$31+(H83-M83)*tab!$F$31+(I83-N83)*tab!$G$31</f>
        <v>0</v>
      </c>
      <c r="U83" s="124">
        <f t="shared" si="13"/>
        <v>0</v>
      </c>
      <c r="V83" s="182"/>
      <c r="W83" s="124">
        <f>IF(R83="nee",0,(J83-O83)*tab!$C$59)</f>
        <v>0</v>
      </c>
      <c r="X83" s="124">
        <f>IF(R83="nee",0,(G83-L83)*tab!$G$59+(H83-M83)*tab!$H$59+(I83-N83)*tab!$I$59)</f>
        <v>0</v>
      </c>
      <c r="Y83" s="124">
        <f t="shared" si="14"/>
        <v>0</v>
      </c>
      <c r="Z83" s="5"/>
      <c r="AA83" s="22"/>
    </row>
    <row r="84" spans="2:27" ht="12" customHeight="1" x14ac:dyDescent="0.2">
      <c r="B84" s="18"/>
      <c r="C84" s="1">
        <v>23</v>
      </c>
      <c r="D84" s="212">
        <f t="shared" si="6"/>
        <v>0</v>
      </c>
      <c r="E84" s="213">
        <f t="shared" si="6"/>
        <v>0</v>
      </c>
      <c r="F84" s="43"/>
      <c r="G84" s="213">
        <f t="shared" ref="G84:I84" si="57">+G41</f>
        <v>0</v>
      </c>
      <c r="H84" s="213">
        <f t="shared" si="57"/>
        <v>0</v>
      </c>
      <c r="I84" s="213">
        <f t="shared" si="57"/>
        <v>0</v>
      </c>
      <c r="J84" s="68">
        <f t="shared" si="10"/>
        <v>0</v>
      </c>
      <c r="K84" s="42"/>
      <c r="L84" s="213">
        <f t="shared" ref="L84:N84" si="58">+L41</f>
        <v>0</v>
      </c>
      <c r="M84" s="213">
        <f t="shared" si="58"/>
        <v>0</v>
      </c>
      <c r="N84" s="213">
        <f t="shared" si="58"/>
        <v>0</v>
      </c>
      <c r="O84" s="68">
        <f t="shared" si="12"/>
        <v>0</v>
      </c>
      <c r="P84" s="42"/>
      <c r="Q84" s="124" t="str">
        <f t="shared" si="17"/>
        <v>ja</v>
      </c>
      <c r="R84" s="124" t="str">
        <f t="shared" si="18"/>
        <v>ja</v>
      </c>
      <c r="S84" s="124">
        <f>IF(Q84="nee",0,(J84-O84)*(tab!$C$21*tab!$D$8+tab!$D$23))</f>
        <v>0</v>
      </c>
      <c r="T84" s="124">
        <f>(G84-L84)*tab!$E$31+(H84-M84)*tab!$F$31+(I84-N84)*tab!$G$31</f>
        <v>0</v>
      </c>
      <c r="U84" s="124">
        <f t="shared" si="13"/>
        <v>0</v>
      </c>
      <c r="V84" s="182"/>
      <c r="W84" s="124">
        <f>IF(R84="nee",0,(J84-O84)*tab!$C$59)</f>
        <v>0</v>
      </c>
      <c r="X84" s="124">
        <f>IF(R84="nee",0,(G84-L84)*tab!$G$59+(H84-M84)*tab!$H$59+(I84-N84)*tab!$I$59)</f>
        <v>0</v>
      </c>
      <c r="Y84" s="124">
        <f t="shared" si="14"/>
        <v>0</v>
      </c>
      <c r="Z84" s="5"/>
      <c r="AA84" s="22"/>
    </row>
    <row r="85" spans="2:27" ht="12" customHeight="1" x14ac:dyDescent="0.2">
      <c r="B85" s="18"/>
      <c r="C85" s="1">
        <v>24</v>
      </c>
      <c r="D85" s="212">
        <f t="shared" si="6"/>
        <v>0</v>
      </c>
      <c r="E85" s="213">
        <f t="shared" si="6"/>
        <v>0</v>
      </c>
      <c r="F85" s="43"/>
      <c r="G85" s="213">
        <f t="shared" ref="G85:I85" si="59">+G42</f>
        <v>0</v>
      </c>
      <c r="H85" s="213">
        <f t="shared" si="59"/>
        <v>0</v>
      </c>
      <c r="I85" s="213">
        <f t="shared" si="59"/>
        <v>0</v>
      </c>
      <c r="J85" s="68">
        <f t="shared" si="10"/>
        <v>0</v>
      </c>
      <c r="K85" s="42"/>
      <c r="L85" s="213">
        <f t="shared" ref="L85:N85" si="60">+L42</f>
        <v>0</v>
      </c>
      <c r="M85" s="213">
        <f t="shared" si="60"/>
        <v>0</v>
      </c>
      <c r="N85" s="213">
        <f t="shared" si="60"/>
        <v>0</v>
      </c>
      <c r="O85" s="68">
        <f t="shared" si="12"/>
        <v>0</v>
      </c>
      <c r="P85" s="42"/>
      <c r="Q85" s="124" t="str">
        <f t="shared" si="17"/>
        <v>ja</v>
      </c>
      <c r="R85" s="124" t="str">
        <f t="shared" si="18"/>
        <v>ja</v>
      </c>
      <c r="S85" s="124">
        <f>IF(Q85="nee",0,(J85-O85)*(tab!$C$21*tab!$D$8+tab!$D$23))</f>
        <v>0</v>
      </c>
      <c r="T85" s="124">
        <f>(G85-L85)*tab!$E$31+(H85-M85)*tab!$F$31+(I85-N85)*tab!$G$31</f>
        <v>0</v>
      </c>
      <c r="U85" s="124">
        <f t="shared" si="13"/>
        <v>0</v>
      </c>
      <c r="V85" s="182"/>
      <c r="W85" s="124">
        <f>IF(R85="nee",0,(J85-O85)*tab!$C$59)</f>
        <v>0</v>
      </c>
      <c r="X85" s="124">
        <f>IF(R85="nee",0,(G85-L85)*tab!$G$59+(H85-M85)*tab!$H$59+(I85-N85)*tab!$I$59)</f>
        <v>0</v>
      </c>
      <c r="Y85" s="124">
        <f t="shared" si="14"/>
        <v>0</v>
      </c>
      <c r="Z85" s="5"/>
      <c r="AA85" s="22"/>
    </row>
    <row r="86" spans="2:27" ht="12" customHeight="1" x14ac:dyDescent="0.2">
      <c r="B86" s="18"/>
      <c r="C86" s="1">
        <v>25</v>
      </c>
      <c r="D86" s="212">
        <f t="shared" si="6"/>
        <v>0</v>
      </c>
      <c r="E86" s="213">
        <f t="shared" si="6"/>
        <v>0</v>
      </c>
      <c r="F86" s="43"/>
      <c r="G86" s="213">
        <f t="shared" ref="G86:I86" si="61">+G43</f>
        <v>0</v>
      </c>
      <c r="H86" s="213">
        <f t="shared" si="61"/>
        <v>0</v>
      </c>
      <c r="I86" s="213">
        <f t="shared" si="61"/>
        <v>0</v>
      </c>
      <c r="J86" s="68">
        <f t="shared" si="10"/>
        <v>0</v>
      </c>
      <c r="K86" s="42"/>
      <c r="L86" s="213">
        <f t="shared" ref="L86:N86" si="62">+L43</f>
        <v>0</v>
      </c>
      <c r="M86" s="213">
        <f t="shared" si="62"/>
        <v>0</v>
      </c>
      <c r="N86" s="213">
        <f t="shared" si="62"/>
        <v>0</v>
      </c>
      <c r="O86" s="68">
        <f t="shared" si="12"/>
        <v>0</v>
      </c>
      <c r="P86" s="42"/>
      <c r="Q86" s="124" t="str">
        <f t="shared" si="17"/>
        <v>ja</v>
      </c>
      <c r="R86" s="124" t="str">
        <f t="shared" si="18"/>
        <v>ja</v>
      </c>
      <c r="S86" s="124">
        <f>IF(Q86="nee",0,(J86-O86)*(tab!$C$21*tab!$D$8+tab!$D$23))</f>
        <v>0</v>
      </c>
      <c r="T86" s="124">
        <f>(G86-L86)*tab!$E$31+(H86-M86)*tab!$F$31+(I86-N86)*tab!$G$31</f>
        <v>0</v>
      </c>
      <c r="U86" s="124">
        <f t="shared" si="13"/>
        <v>0</v>
      </c>
      <c r="V86" s="182"/>
      <c r="W86" s="124">
        <f>IF(R86="nee",0,(J86-O86)*tab!$C$59)</f>
        <v>0</v>
      </c>
      <c r="X86" s="124">
        <f>IF(R86="nee",0,(G86-L86)*tab!$G$59+(H86-M86)*tab!$H$59+(I86-N86)*tab!$I$59)</f>
        <v>0</v>
      </c>
      <c r="Y86" s="124">
        <f t="shared" si="14"/>
        <v>0</v>
      </c>
      <c r="Z86" s="5"/>
      <c r="AA86" s="22"/>
    </row>
    <row r="87" spans="2:27" ht="12" customHeight="1" x14ac:dyDescent="0.2">
      <c r="B87" s="18"/>
      <c r="C87" s="1">
        <v>26</v>
      </c>
      <c r="D87" s="212">
        <f t="shared" si="6"/>
        <v>0</v>
      </c>
      <c r="E87" s="213">
        <f t="shared" si="6"/>
        <v>0</v>
      </c>
      <c r="F87" s="43"/>
      <c r="G87" s="213">
        <f t="shared" ref="G87:I87" si="63">+G44</f>
        <v>0</v>
      </c>
      <c r="H87" s="213">
        <f t="shared" si="63"/>
        <v>0</v>
      </c>
      <c r="I87" s="213">
        <f t="shared" si="63"/>
        <v>0</v>
      </c>
      <c r="J87" s="68">
        <f t="shared" si="10"/>
        <v>0</v>
      </c>
      <c r="K87" s="42"/>
      <c r="L87" s="213">
        <f t="shared" ref="L87:N87" si="64">+L44</f>
        <v>0</v>
      </c>
      <c r="M87" s="213">
        <f t="shared" si="64"/>
        <v>0</v>
      </c>
      <c r="N87" s="213">
        <f t="shared" si="64"/>
        <v>0</v>
      </c>
      <c r="O87" s="68">
        <f t="shared" si="12"/>
        <v>0</v>
      </c>
      <c r="P87" s="42"/>
      <c r="Q87" s="124" t="str">
        <f t="shared" si="17"/>
        <v>ja</v>
      </c>
      <c r="R87" s="124" t="str">
        <f t="shared" si="18"/>
        <v>ja</v>
      </c>
      <c r="S87" s="124">
        <f>IF(Q87="nee",0,(J87-O87)*(tab!$C$21*tab!$D$8+tab!$D$23))</f>
        <v>0</v>
      </c>
      <c r="T87" s="124">
        <f>(G87-L87)*tab!$E$31+(H87-M87)*tab!$F$31+(I87-N87)*tab!$G$31</f>
        <v>0</v>
      </c>
      <c r="U87" s="124">
        <f t="shared" si="13"/>
        <v>0</v>
      </c>
      <c r="V87" s="182"/>
      <c r="W87" s="124">
        <f>IF(R87="nee",0,(J87-O87)*tab!$C$59)</f>
        <v>0</v>
      </c>
      <c r="X87" s="124">
        <f>IF(R87="nee",0,(G87-L87)*tab!$G$59+(H87-M87)*tab!$H$59+(I87-N87)*tab!$I$59)</f>
        <v>0</v>
      </c>
      <c r="Y87" s="124">
        <f t="shared" si="14"/>
        <v>0</v>
      </c>
      <c r="Z87" s="5"/>
      <c r="AA87" s="22"/>
    </row>
    <row r="88" spans="2:27" ht="12" customHeight="1" x14ac:dyDescent="0.2">
      <c r="B88" s="18"/>
      <c r="C88" s="1">
        <v>27</v>
      </c>
      <c r="D88" s="212">
        <f t="shared" si="6"/>
        <v>0</v>
      </c>
      <c r="E88" s="213">
        <f t="shared" si="6"/>
        <v>0</v>
      </c>
      <c r="F88" s="43"/>
      <c r="G88" s="213">
        <f t="shared" ref="G88:I88" si="65">+G45</f>
        <v>0</v>
      </c>
      <c r="H88" s="213">
        <f t="shared" si="65"/>
        <v>0</v>
      </c>
      <c r="I88" s="213">
        <f t="shared" si="65"/>
        <v>0</v>
      </c>
      <c r="J88" s="68">
        <f t="shared" si="10"/>
        <v>0</v>
      </c>
      <c r="K88" s="42"/>
      <c r="L88" s="213">
        <f t="shared" ref="L88:N88" si="66">+L45</f>
        <v>0</v>
      </c>
      <c r="M88" s="213">
        <f t="shared" si="66"/>
        <v>0</v>
      </c>
      <c r="N88" s="213">
        <f t="shared" si="66"/>
        <v>0</v>
      </c>
      <c r="O88" s="68">
        <f t="shared" si="12"/>
        <v>0</v>
      </c>
      <c r="P88" s="42"/>
      <c r="Q88" s="124" t="str">
        <f t="shared" si="17"/>
        <v>ja</v>
      </c>
      <c r="R88" s="124" t="str">
        <f t="shared" si="18"/>
        <v>ja</v>
      </c>
      <c r="S88" s="124">
        <f>IF(Q88="nee",0,(J88-O88)*(tab!$C$21*tab!$D$8+tab!$D$23))</f>
        <v>0</v>
      </c>
      <c r="T88" s="124">
        <f>(G88-L88)*tab!$E$31+(H88-M88)*tab!$F$31+(I88-N88)*tab!$G$31</f>
        <v>0</v>
      </c>
      <c r="U88" s="124">
        <f t="shared" si="13"/>
        <v>0</v>
      </c>
      <c r="V88" s="182"/>
      <c r="W88" s="124">
        <f>IF(R88="nee",0,(J88-O88)*tab!$C$59)</f>
        <v>0</v>
      </c>
      <c r="X88" s="124">
        <f>IF(R88="nee",0,(G88-L88)*tab!$G$59+(H88-M88)*tab!$H$59+(I88-N88)*tab!$I$59)</f>
        <v>0</v>
      </c>
      <c r="Y88" s="124">
        <f t="shared" si="14"/>
        <v>0</v>
      </c>
      <c r="Z88" s="5"/>
      <c r="AA88" s="22"/>
    </row>
    <row r="89" spans="2:27" ht="12" customHeight="1" x14ac:dyDescent="0.2">
      <c r="B89" s="18"/>
      <c r="C89" s="1">
        <v>28</v>
      </c>
      <c r="D89" s="212">
        <f t="shared" si="6"/>
        <v>0</v>
      </c>
      <c r="E89" s="213">
        <f t="shared" si="6"/>
        <v>0</v>
      </c>
      <c r="F89" s="43"/>
      <c r="G89" s="213">
        <f t="shared" ref="G89:I89" si="67">+G46</f>
        <v>0</v>
      </c>
      <c r="H89" s="213">
        <f t="shared" si="67"/>
        <v>0</v>
      </c>
      <c r="I89" s="213">
        <f t="shared" si="67"/>
        <v>0</v>
      </c>
      <c r="J89" s="68">
        <f t="shared" si="10"/>
        <v>0</v>
      </c>
      <c r="K89" s="42"/>
      <c r="L89" s="213">
        <f t="shared" ref="L89:N89" si="68">+L46</f>
        <v>0</v>
      </c>
      <c r="M89" s="213">
        <f t="shared" si="68"/>
        <v>0</v>
      </c>
      <c r="N89" s="213">
        <f t="shared" si="68"/>
        <v>0</v>
      </c>
      <c r="O89" s="68">
        <f t="shared" si="12"/>
        <v>0</v>
      </c>
      <c r="P89" s="42"/>
      <c r="Q89" s="124" t="str">
        <f t="shared" si="17"/>
        <v>ja</v>
      </c>
      <c r="R89" s="124" t="str">
        <f t="shared" si="18"/>
        <v>ja</v>
      </c>
      <c r="S89" s="124">
        <f>IF(Q89="nee",0,(J89-O89)*(tab!$C$21*tab!$D$8+tab!$D$23))</f>
        <v>0</v>
      </c>
      <c r="T89" s="124">
        <f>(G89-L89)*tab!$E$31+(H89-M89)*tab!$F$31+(I89-N89)*tab!$G$31</f>
        <v>0</v>
      </c>
      <c r="U89" s="124">
        <f t="shared" si="13"/>
        <v>0</v>
      </c>
      <c r="V89" s="182"/>
      <c r="W89" s="124">
        <f>IF(R89="nee",0,(J89-O89)*tab!$C$59)</f>
        <v>0</v>
      </c>
      <c r="X89" s="124">
        <f>IF(R89="nee",0,(G89-L89)*tab!$G$59+(H89-M89)*tab!$H$59+(I89-N89)*tab!$I$59)</f>
        <v>0</v>
      </c>
      <c r="Y89" s="124">
        <f t="shared" si="14"/>
        <v>0</v>
      </c>
      <c r="Z89" s="5"/>
      <c r="AA89" s="22"/>
    </row>
    <row r="90" spans="2:27" ht="12" customHeight="1" x14ac:dyDescent="0.2">
      <c r="B90" s="18"/>
      <c r="C90" s="1">
        <v>29</v>
      </c>
      <c r="D90" s="212">
        <f t="shared" si="6"/>
        <v>0</v>
      </c>
      <c r="E90" s="213">
        <f t="shared" si="6"/>
        <v>0</v>
      </c>
      <c r="F90" s="43"/>
      <c r="G90" s="213">
        <f t="shared" ref="G90:I90" si="69">+G47</f>
        <v>0</v>
      </c>
      <c r="H90" s="213">
        <f t="shared" si="69"/>
        <v>0</v>
      </c>
      <c r="I90" s="213">
        <f t="shared" si="69"/>
        <v>0</v>
      </c>
      <c r="J90" s="68">
        <f t="shared" si="10"/>
        <v>0</v>
      </c>
      <c r="K90" s="42"/>
      <c r="L90" s="213">
        <f t="shared" ref="L90:N90" si="70">+L47</f>
        <v>0</v>
      </c>
      <c r="M90" s="213">
        <f t="shared" si="70"/>
        <v>0</v>
      </c>
      <c r="N90" s="213">
        <f t="shared" si="70"/>
        <v>0</v>
      </c>
      <c r="O90" s="68">
        <f t="shared" si="12"/>
        <v>0</v>
      </c>
      <c r="P90" s="42"/>
      <c r="Q90" s="124" t="str">
        <f t="shared" si="17"/>
        <v>ja</v>
      </c>
      <c r="R90" s="124" t="str">
        <f t="shared" si="18"/>
        <v>ja</v>
      </c>
      <c r="S90" s="124">
        <f>IF(Q90="nee",0,(J90-O90)*(tab!$C$21*tab!$D$8+tab!$D$23))</f>
        <v>0</v>
      </c>
      <c r="T90" s="124">
        <f>(G90-L90)*tab!$E$31+(H90-M90)*tab!$F$31+(I90-N90)*tab!$G$31</f>
        <v>0</v>
      </c>
      <c r="U90" s="124">
        <f t="shared" si="13"/>
        <v>0</v>
      </c>
      <c r="V90" s="182"/>
      <c r="W90" s="124">
        <f>IF(R90="nee",0,(J90-O90)*tab!$C$59)</f>
        <v>0</v>
      </c>
      <c r="X90" s="124">
        <f>IF(R90="nee",0,(G90-L90)*tab!$G$59+(H90-M90)*tab!$H$59+(I90-N90)*tab!$I$59)</f>
        <v>0</v>
      </c>
      <c r="Y90" s="124">
        <f t="shared" si="14"/>
        <v>0</v>
      </c>
      <c r="Z90" s="5"/>
      <c r="AA90" s="22"/>
    </row>
    <row r="91" spans="2:27" ht="12" customHeight="1" x14ac:dyDescent="0.2">
      <c r="B91" s="18"/>
      <c r="C91" s="1">
        <v>30</v>
      </c>
      <c r="D91" s="212">
        <f t="shared" si="6"/>
        <v>0</v>
      </c>
      <c r="E91" s="213">
        <f t="shared" si="6"/>
        <v>0</v>
      </c>
      <c r="F91" s="43"/>
      <c r="G91" s="213">
        <f t="shared" ref="G91:I91" si="71">+G48</f>
        <v>0</v>
      </c>
      <c r="H91" s="213">
        <f t="shared" si="71"/>
        <v>0</v>
      </c>
      <c r="I91" s="213">
        <f t="shared" si="71"/>
        <v>0</v>
      </c>
      <c r="J91" s="68">
        <f t="shared" si="10"/>
        <v>0</v>
      </c>
      <c r="K91" s="42"/>
      <c r="L91" s="213">
        <f t="shared" ref="L91:N91" si="72">+L48</f>
        <v>0</v>
      </c>
      <c r="M91" s="213">
        <f t="shared" si="72"/>
        <v>0</v>
      </c>
      <c r="N91" s="213">
        <f t="shared" si="72"/>
        <v>0</v>
      </c>
      <c r="O91" s="68">
        <f t="shared" si="12"/>
        <v>0</v>
      </c>
      <c r="P91" s="42"/>
      <c r="Q91" s="124" t="str">
        <f t="shared" si="17"/>
        <v>ja</v>
      </c>
      <c r="R91" s="124" t="str">
        <f t="shared" si="18"/>
        <v>ja</v>
      </c>
      <c r="S91" s="124">
        <f>IF(Q91="nee",0,(J91-O91)*(tab!$C$21*tab!$D$8+tab!$D$23))</f>
        <v>0</v>
      </c>
      <c r="T91" s="124">
        <f>(G91-L91)*tab!$E$31+(H91-M91)*tab!$F$31+(I91-N91)*tab!$G$31</f>
        <v>0</v>
      </c>
      <c r="U91" s="124">
        <f t="shared" si="13"/>
        <v>0</v>
      </c>
      <c r="V91" s="182"/>
      <c r="W91" s="124">
        <f>IF(R91="nee",0,(J91-O91)*tab!$C$59)</f>
        <v>0</v>
      </c>
      <c r="X91" s="124">
        <f>IF(R91="nee",0,(G91-L91)*tab!$G$59+(H91-M91)*tab!$H$59+(I91-N91)*tab!$I$59)</f>
        <v>0</v>
      </c>
      <c r="Y91" s="124">
        <f t="shared" si="14"/>
        <v>0</v>
      </c>
      <c r="Z91" s="5"/>
      <c r="AA91" s="22"/>
    </row>
    <row r="92" spans="2:27" ht="12" customHeight="1" x14ac:dyDescent="0.2">
      <c r="B92" s="80"/>
      <c r="C92" s="73"/>
      <c r="D92" s="83"/>
      <c r="E92" s="83"/>
      <c r="F92" s="112"/>
      <c r="G92" s="113">
        <f>SUM(G62:G87)</f>
        <v>0</v>
      </c>
      <c r="H92" s="113">
        <f>SUM(H62:H87)</f>
        <v>0</v>
      </c>
      <c r="I92" s="113">
        <f>SUM(I62:I87)</f>
        <v>0</v>
      </c>
      <c r="J92" s="113">
        <f>SUM(J62:J87)</f>
        <v>0</v>
      </c>
      <c r="K92" s="114"/>
      <c r="L92" s="113">
        <f>SUM(L62:L87)</f>
        <v>0</v>
      </c>
      <c r="M92" s="113">
        <f>SUM(M62:M87)</f>
        <v>0</v>
      </c>
      <c r="N92" s="113">
        <f>SUM(N62:N87)</f>
        <v>0</v>
      </c>
      <c r="O92" s="113">
        <f>SUM(O62:O87)</f>
        <v>0</v>
      </c>
      <c r="P92" s="114"/>
      <c r="Q92" s="114"/>
      <c r="R92" s="114"/>
      <c r="S92" s="223"/>
      <c r="T92" s="223"/>
      <c r="U92" s="223"/>
      <c r="V92" s="114"/>
      <c r="W92" s="224"/>
      <c r="X92" s="224"/>
      <c r="Y92" s="224"/>
      <c r="Z92" s="5"/>
      <c r="AA92" s="22"/>
    </row>
    <row r="93" spans="2:27" ht="12" customHeight="1" x14ac:dyDescent="0.25">
      <c r="B93" s="18"/>
      <c r="C93" s="1"/>
      <c r="D93" s="246" t="s">
        <v>112</v>
      </c>
      <c r="E93" s="38"/>
      <c r="F93" s="45"/>
      <c r="G93" s="98"/>
      <c r="H93" s="98"/>
      <c r="I93" s="98"/>
      <c r="J93" s="47"/>
      <c r="K93" s="47"/>
      <c r="L93" s="98"/>
      <c r="M93" s="98"/>
      <c r="N93" s="98"/>
      <c r="O93" s="47"/>
      <c r="P93" s="47"/>
      <c r="Q93" s="47"/>
      <c r="R93" s="47"/>
      <c r="S93" s="224"/>
      <c r="T93" s="224"/>
      <c r="U93" s="197">
        <f>SUM(U62:U91)</f>
        <v>0</v>
      </c>
      <c r="V93" s="54"/>
      <c r="W93" s="225"/>
      <c r="X93" s="225"/>
      <c r="Y93" s="197">
        <f>SUM(Y62:Y91)</f>
        <v>0</v>
      </c>
      <c r="Z93" s="48"/>
      <c r="AA93" s="22"/>
    </row>
    <row r="94" spans="2:27" ht="12" customHeight="1" x14ac:dyDescent="0.2">
      <c r="B94" s="18"/>
      <c r="C94" s="1"/>
      <c r="D94" s="38"/>
      <c r="E94" s="38"/>
      <c r="F94" s="45"/>
      <c r="G94" s="98"/>
      <c r="H94" s="98"/>
      <c r="I94" s="98"/>
      <c r="J94" s="47"/>
      <c r="K94" s="47"/>
      <c r="L94" s="98"/>
      <c r="M94" s="98"/>
      <c r="N94" s="98"/>
      <c r="O94" s="47"/>
      <c r="P94" s="47"/>
      <c r="Q94" s="47"/>
      <c r="R94" s="47"/>
      <c r="S94" s="47"/>
      <c r="T94" s="47"/>
      <c r="U94" s="54"/>
      <c r="V94" s="54"/>
      <c r="W94" s="54"/>
      <c r="X94" s="54"/>
      <c r="Y94" s="54"/>
      <c r="Z94" s="48"/>
      <c r="AA94" s="22"/>
    </row>
    <row r="95" spans="2:27" ht="12" customHeight="1" x14ac:dyDescent="0.2">
      <c r="B95" s="18"/>
      <c r="C95" s="65"/>
      <c r="D95" s="71"/>
      <c r="E95" s="71"/>
      <c r="F95" s="109"/>
      <c r="G95" s="110"/>
      <c r="H95" s="110"/>
      <c r="I95" s="110"/>
      <c r="J95" s="111"/>
      <c r="K95" s="111"/>
      <c r="L95" s="110"/>
      <c r="M95" s="110"/>
      <c r="N95" s="110"/>
      <c r="O95" s="111"/>
      <c r="P95" s="111"/>
      <c r="Q95" s="111"/>
      <c r="R95" s="111"/>
      <c r="S95" s="111"/>
      <c r="T95" s="111"/>
      <c r="U95" s="111"/>
      <c r="V95" s="111"/>
      <c r="W95" s="19"/>
      <c r="X95" s="19"/>
      <c r="Y95" s="19"/>
      <c r="Z95" s="19"/>
      <c r="AA95" s="22"/>
    </row>
    <row r="96" spans="2:27" ht="12" customHeight="1" x14ac:dyDescent="0.25">
      <c r="B96" s="55"/>
      <c r="C96" s="66"/>
      <c r="D96" s="56"/>
      <c r="E96" s="56"/>
      <c r="F96" s="56"/>
      <c r="G96" s="57"/>
      <c r="H96" s="57"/>
      <c r="I96" s="57"/>
      <c r="J96" s="57"/>
      <c r="K96" s="57"/>
      <c r="L96" s="57"/>
      <c r="M96" s="57"/>
      <c r="N96" s="57"/>
      <c r="O96" s="57"/>
      <c r="P96" s="57"/>
      <c r="Q96" s="57"/>
      <c r="R96" s="57"/>
      <c r="S96" s="57"/>
      <c r="T96" s="57"/>
      <c r="U96" s="57"/>
      <c r="V96" s="57"/>
      <c r="W96" s="56"/>
      <c r="X96" s="56"/>
      <c r="Y96" s="56"/>
      <c r="Z96" s="58"/>
      <c r="AA96" s="59"/>
    </row>
    <row r="99" spans="2:27" ht="12" customHeight="1" x14ac:dyDescent="0.2">
      <c r="B99" s="8"/>
      <c r="C99" s="63"/>
      <c r="D99" s="9"/>
      <c r="E99" s="9"/>
      <c r="F99" s="9"/>
      <c r="G99" s="10"/>
      <c r="H99" s="10"/>
      <c r="I99" s="10"/>
      <c r="J99" s="10"/>
      <c r="K99" s="10"/>
      <c r="L99" s="10"/>
      <c r="M99" s="10"/>
      <c r="N99" s="10"/>
      <c r="O99" s="10"/>
      <c r="P99" s="10"/>
      <c r="Q99" s="10"/>
      <c r="R99" s="10"/>
      <c r="S99" s="10"/>
      <c r="T99" s="10"/>
      <c r="U99" s="10"/>
      <c r="V99" s="10"/>
      <c r="W99" s="10"/>
      <c r="X99" s="10"/>
      <c r="Y99" s="10"/>
      <c r="Z99" s="9"/>
      <c r="AA99" s="11"/>
    </row>
    <row r="100" spans="2:27" ht="12" customHeight="1" x14ac:dyDescent="0.2">
      <c r="B100" s="13"/>
      <c r="C100" s="64"/>
      <c r="D100" s="14"/>
      <c r="E100" s="14"/>
      <c r="F100" s="14"/>
      <c r="G100" s="15"/>
      <c r="H100" s="15"/>
      <c r="I100" s="15"/>
      <c r="J100" s="15"/>
      <c r="K100" s="15"/>
      <c r="L100" s="15"/>
      <c r="M100" s="15"/>
      <c r="N100" s="15"/>
      <c r="O100" s="15"/>
      <c r="P100" s="15"/>
      <c r="Q100" s="15"/>
      <c r="R100" s="15"/>
      <c r="S100" s="15"/>
      <c r="T100" s="15"/>
      <c r="U100" s="15"/>
      <c r="V100" s="15"/>
      <c r="W100" s="15"/>
      <c r="X100" s="15"/>
      <c r="Y100" s="15"/>
      <c r="Z100" s="14"/>
      <c r="AA100" s="16"/>
    </row>
    <row r="101" spans="2:27" ht="18.75" x14ac:dyDescent="0.3">
      <c r="B101" s="13"/>
      <c r="C101" s="176" t="s">
        <v>135</v>
      </c>
      <c r="D101" s="14"/>
      <c r="E101" s="14"/>
      <c r="F101" s="14"/>
      <c r="G101" s="15"/>
      <c r="H101" s="15"/>
      <c r="I101" s="17"/>
      <c r="J101" s="15"/>
      <c r="K101" s="15"/>
      <c r="L101" s="15"/>
      <c r="M101" s="15"/>
      <c r="N101" s="17"/>
      <c r="O101" s="15"/>
      <c r="P101" s="15"/>
      <c r="Q101" s="15"/>
      <c r="R101" s="15"/>
      <c r="S101" s="15"/>
      <c r="T101" s="15"/>
      <c r="U101" s="15"/>
      <c r="V101" s="15"/>
      <c r="W101" s="15"/>
      <c r="X101" s="15"/>
      <c r="Y101" s="15"/>
      <c r="Z101" s="14"/>
      <c r="AA101" s="16"/>
    </row>
    <row r="102" spans="2:27" ht="15.75" x14ac:dyDescent="0.25">
      <c r="B102" s="13"/>
      <c r="C102" s="72" t="str">
        <f>+G105</f>
        <v>SWV VO ergens</v>
      </c>
      <c r="D102" s="14"/>
      <c r="E102" s="14"/>
      <c r="F102" s="14"/>
      <c r="G102" s="15"/>
      <c r="H102" s="15"/>
      <c r="I102" s="17"/>
      <c r="J102" s="15"/>
      <c r="K102" s="15"/>
      <c r="L102" s="15"/>
      <c r="M102" s="15"/>
      <c r="N102" s="17"/>
      <c r="O102" s="15"/>
      <c r="P102" s="15"/>
      <c r="Q102" s="15"/>
      <c r="R102" s="15"/>
      <c r="S102" s="15"/>
      <c r="T102" s="15"/>
      <c r="U102" s="15"/>
      <c r="V102" s="15"/>
      <c r="W102" s="15"/>
      <c r="X102" s="15"/>
      <c r="Y102" s="15"/>
      <c r="Z102" s="14"/>
      <c r="AA102" s="16"/>
    </row>
    <row r="103" spans="2:27" ht="12" customHeight="1" x14ac:dyDescent="0.25">
      <c r="B103" s="13"/>
      <c r="C103" s="72"/>
      <c r="D103" s="14"/>
      <c r="E103" s="14"/>
      <c r="F103" s="14"/>
      <c r="G103" s="15"/>
      <c r="H103" s="15"/>
      <c r="I103" s="17"/>
      <c r="J103" s="15"/>
      <c r="K103" s="15"/>
      <c r="L103" s="15"/>
      <c r="M103" s="15"/>
      <c r="N103" s="17"/>
      <c r="O103" s="15"/>
      <c r="P103" s="15"/>
      <c r="Q103" s="15"/>
      <c r="R103" s="15"/>
      <c r="S103" s="15"/>
      <c r="T103" s="15"/>
      <c r="U103" s="15"/>
      <c r="V103" s="15"/>
      <c r="W103" s="15"/>
      <c r="X103" s="15"/>
      <c r="Y103" s="15"/>
      <c r="Z103" s="14"/>
      <c r="AA103" s="16"/>
    </row>
    <row r="104" spans="2:27" ht="12" customHeight="1" x14ac:dyDescent="0.2">
      <c r="B104" s="13"/>
      <c r="C104" s="85"/>
      <c r="D104" s="85"/>
      <c r="E104" s="85"/>
      <c r="F104" s="85"/>
      <c r="G104" s="217"/>
      <c r="H104" s="217"/>
      <c r="I104" s="217"/>
      <c r="J104" s="217"/>
      <c r="K104" s="217"/>
      <c r="L104" s="217"/>
      <c r="M104" s="86"/>
      <c r="N104" s="85"/>
      <c r="O104" s="15"/>
      <c r="P104" s="15"/>
      <c r="Q104" s="15"/>
      <c r="R104" s="15"/>
      <c r="S104" s="15"/>
      <c r="T104" s="15"/>
      <c r="U104" s="15"/>
      <c r="V104" s="15"/>
      <c r="W104" s="15"/>
      <c r="X104" s="15"/>
      <c r="Y104" s="15"/>
      <c r="Z104" s="14"/>
      <c r="AA104" s="16"/>
    </row>
    <row r="105" spans="2:27" ht="12.75" customHeight="1" x14ac:dyDescent="0.25">
      <c r="B105" s="13"/>
      <c r="C105" s="85"/>
      <c r="D105" s="201" t="s">
        <v>136</v>
      </c>
      <c r="E105" s="201"/>
      <c r="F105" s="215"/>
      <c r="G105" s="247" t="str">
        <f>+G8</f>
        <v>SWV VO ergens</v>
      </c>
      <c r="H105" s="248"/>
      <c r="I105" s="248"/>
      <c r="J105" s="248"/>
      <c r="K105" s="248"/>
      <c r="L105" s="248"/>
      <c r="M105" s="216"/>
      <c r="N105" s="85"/>
      <c r="O105" s="15"/>
      <c r="P105" s="15"/>
      <c r="Q105" s="15"/>
      <c r="R105" s="15"/>
      <c r="S105" s="15"/>
      <c r="T105" s="15"/>
      <c r="U105" s="15"/>
      <c r="V105" s="15"/>
      <c r="W105" s="15"/>
      <c r="X105" s="15"/>
      <c r="Y105" s="15"/>
      <c r="Z105" s="14"/>
      <c r="AA105" s="16"/>
    </row>
    <row r="106" spans="2:27" ht="12.75" customHeight="1" x14ac:dyDescent="0.25">
      <c r="B106" s="13"/>
      <c r="C106" s="85"/>
      <c r="D106" s="201" t="s">
        <v>49</v>
      </c>
      <c r="E106" s="201"/>
      <c r="F106" s="215"/>
      <c r="G106" s="247" t="str">
        <f>+G9</f>
        <v>VO5502</v>
      </c>
      <c r="H106" s="248"/>
      <c r="I106" s="220"/>
      <c r="J106" s="218"/>
      <c r="K106" s="218"/>
      <c r="L106" s="218"/>
      <c r="M106" s="86"/>
      <c r="N106" s="85"/>
      <c r="O106" s="15"/>
      <c r="P106" s="15"/>
      <c r="Q106" s="15"/>
      <c r="R106" s="15"/>
      <c r="S106" s="15"/>
      <c r="T106" s="15"/>
      <c r="U106" s="15"/>
      <c r="V106" s="15"/>
      <c r="W106" s="15"/>
      <c r="X106" s="15"/>
      <c r="Y106" s="15"/>
      <c r="Z106" s="14"/>
      <c r="AA106" s="16"/>
    </row>
    <row r="107" spans="2:27" ht="12" customHeight="1" x14ac:dyDescent="0.2">
      <c r="B107" s="13"/>
      <c r="C107" s="85"/>
      <c r="D107" s="85"/>
      <c r="E107" s="85"/>
      <c r="F107" s="85"/>
      <c r="G107" s="218"/>
      <c r="H107" s="218"/>
      <c r="I107" s="86"/>
      <c r="J107" s="86"/>
      <c r="K107" s="86"/>
      <c r="L107" s="86"/>
      <c r="M107" s="86"/>
      <c r="N107" s="85"/>
      <c r="O107" s="15"/>
      <c r="P107" s="15"/>
      <c r="Q107" s="15"/>
      <c r="R107" s="15"/>
      <c r="S107" s="15"/>
      <c r="T107" s="15"/>
      <c r="U107" s="15"/>
      <c r="V107" s="15"/>
      <c r="W107" s="15"/>
      <c r="X107" s="15"/>
      <c r="Y107" s="15"/>
      <c r="Z107" s="14"/>
      <c r="AA107" s="16"/>
    </row>
    <row r="108" spans="2:27" ht="15.75" x14ac:dyDescent="0.25">
      <c r="B108" s="13"/>
      <c r="C108" s="186" t="s">
        <v>115</v>
      </c>
      <c r="D108" s="193"/>
      <c r="E108" s="193"/>
      <c r="F108" s="193"/>
      <c r="G108" s="191" t="s">
        <v>116</v>
      </c>
      <c r="H108" s="194"/>
      <c r="I108" s="194"/>
      <c r="J108" s="192"/>
      <c r="K108" s="194"/>
      <c r="L108" s="15"/>
      <c r="M108" s="15"/>
      <c r="N108" s="15"/>
      <c r="O108" s="17"/>
      <c r="P108" s="15"/>
      <c r="Q108" s="15"/>
      <c r="R108" s="15"/>
      <c r="S108" s="15"/>
      <c r="T108" s="15"/>
      <c r="U108" s="15"/>
      <c r="V108" s="15"/>
      <c r="W108" s="15"/>
      <c r="X108" s="15"/>
      <c r="Y108" s="15"/>
      <c r="Z108" s="14"/>
      <c r="AA108" s="16"/>
    </row>
    <row r="109" spans="2:27" ht="15" x14ac:dyDescent="0.25">
      <c r="B109" s="78"/>
      <c r="C109" s="187" t="s">
        <v>113</v>
      </c>
      <c r="D109" s="188"/>
      <c r="E109" s="189" t="s">
        <v>139</v>
      </c>
      <c r="F109" s="189"/>
      <c r="G109" s="188" t="s">
        <v>114</v>
      </c>
      <c r="H109" s="190"/>
      <c r="I109" s="190"/>
      <c r="J109" s="195" t="s">
        <v>140</v>
      </c>
      <c r="K109" s="190"/>
      <c r="L109" s="184"/>
      <c r="M109" s="184"/>
      <c r="N109" s="184"/>
      <c r="O109" s="21"/>
      <c r="P109" s="184"/>
      <c r="Q109" s="184"/>
      <c r="R109" s="184"/>
      <c r="S109" s="184"/>
      <c r="T109" s="184"/>
      <c r="U109" s="184"/>
      <c r="V109" s="184"/>
      <c r="W109" s="185"/>
      <c r="X109" s="185"/>
      <c r="Y109" s="185"/>
      <c r="Z109" s="70"/>
      <c r="AA109" s="37"/>
    </row>
    <row r="110" spans="2:27" ht="12" customHeight="1" x14ac:dyDescent="0.25">
      <c r="B110" s="18"/>
      <c r="C110" s="96"/>
      <c r="D110" s="19"/>
      <c r="E110" s="19"/>
      <c r="F110" s="19"/>
      <c r="G110"/>
      <c r="H110" s="20"/>
      <c r="I110" s="21"/>
      <c r="J110" s="20"/>
      <c r="K110" s="20"/>
      <c r="L110" s="20"/>
      <c r="M110" s="20"/>
      <c r="N110" s="21"/>
      <c r="O110" s="20"/>
      <c r="P110" s="20"/>
      <c r="Q110" s="20"/>
      <c r="R110" s="20"/>
      <c r="S110" s="20"/>
      <c r="T110" s="180"/>
      <c r="U110" s="179"/>
      <c r="V110" s="179"/>
      <c r="W110" s="20"/>
      <c r="X110" s="20"/>
      <c r="Y110" s="20"/>
      <c r="Z110" s="19"/>
      <c r="AA110" s="22"/>
    </row>
    <row r="111" spans="2:27" ht="12" customHeight="1" x14ac:dyDescent="0.2">
      <c r="B111" s="18"/>
      <c r="C111" s="1"/>
      <c r="D111" s="2"/>
      <c r="E111" s="2"/>
      <c r="F111" s="2"/>
      <c r="G111" s="42"/>
      <c r="H111" s="42"/>
      <c r="I111" s="42"/>
      <c r="J111" s="42"/>
      <c r="K111" s="42"/>
      <c r="L111" s="42"/>
      <c r="M111" s="42"/>
      <c r="N111" s="42"/>
      <c r="O111" s="42"/>
      <c r="P111" s="42"/>
      <c r="Q111" s="42"/>
      <c r="R111" s="42"/>
      <c r="S111" s="42"/>
      <c r="T111" s="42"/>
      <c r="U111" s="23"/>
      <c r="V111" s="23"/>
      <c r="W111" s="23"/>
      <c r="X111" s="23"/>
      <c r="Y111" s="23"/>
      <c r="Z111" s="24"/>
      <c r="AA111" s="22"/>
    </row>
    <row r="112" spans="2:27" ht="12" customHeight="1" x14ac:dyDescent="0.2">
      <c r="B112" s="26"/>
      <c r="C112" s="177"/>
      <c r="D112" s="177" t="s">
        <v>1</v>
      </c>
      <c r="E112" s="27"/>
      <c r="F112" s="27"/>
      <c r="G112" s="28" t="s">
        <v>121</v>
      </c>
      <c r="H112" s="29"/>
      <c r="I112" s="29"/>
      <c r="J112" s="30"/>
      <c r="K112" s="30"/>
      <c r="L112" s="28"/>
      <c r="M112" s="29"/>
      <c r="N112" s="121"/>
      <c r="O112" s="30"/>
      <c r="P112" s="30"/>
      <c r="Q112" s="177"/>
      <c r="R112" s="177"/>
      <c r="S112" s="30"/>
      <c r="T112" s="30"/>
      <c r="U112" s="30"/>
      <c r="V112" s="30"/>
      <c r="W112" s="30"/>
      <c r="X112" s="30"/>
      <c r="Y112" s="30"/>
      <c r="Z112" s="31"/>
      <c r="AA112" s="32"/>
    </row>
    <row r="113" spans="1:27" ht="12" customHeight="1" x14ac:dyDescent="0.2">
      <c r="B113" s="75"/>
      <c r="C113" s="100"/>
      <c r="D113" s="76"/>
      <c r="E113" s="102"/>
      <c r="F113" s="103"/>
      <c r="G113" s="178"/>
      <c r="H113" s="105"/>
      <c r="I113" s="122"/>
      <c r="J113" s="106"/>
      <c r="K113" s="106"/>
      <c r="L113" s="107"/>
      <c r="M113" s="105"/>
      <c r="N113" s="123"/>
      <c r="O113" s="106"/>
      <c r="P113" s="106"/>
      <c r="Q113" s="79" t="s">
        <v>87</v>
      </c>
      <c r="R113" s="81" t="s">
        <v>87</v>
      </c>
      <c r="S113" s="181" t="s">
        <v>78</v>
      </c>
      <c r="T113" s="106"/>
      <c r="U113" s="106"/>
      <c r="V113" s="106"/>
      <c r="W113" s="81" t="s">
        <v>76</v>
      </c>
      <c r="X113" s="35"/>
      <c r="Y113" s="35"/>
      <c r="Z113" s="36"/>
      <c r="AA113" s="37"/>
    </row>
    <row r="114" spans="1:27" ht="12" customHeight="1" x14ac:dyDescent="0.2">
      <c r="B114" s="75"/>
      <c r="C114" s="100"/>
      <c r="D114" s="83" t="s">
        <v>137</v>
      </c>
      <c r="E114" s="101"/>
      <c r="F114" s="102"/>
      <c r="G114" s="76" t="s">
        <v>107</v>
      </c>
      <c r="H114" s="39"/>
      <c r="I114" s="39"/>
      <c r="J114" s="39"/>
      <c r="K114" s="39"/>
      <c r="L114" s="76" t="s">
        <v>108</v>
      </c>
      <c r="M114" s="39"/>
      <c r="N114" s="39"/>
      <c r="O114" s="39"/>
      <c r="P114" s="39"/>
      <c r="Q114" s="81" t="s">
        <v>88</v>
      </c>
      <c r="R114" s="81" t="s">
        <v>90</v>
      </c>
      <c r="S114" s="76" t="s">
        <v>110</v>
      </c>
      <c r="T114" s="81"/>
      <c r="U114" s="40" t="s">
        <v>58</v>
      </c>
      <c r="V114" s="40"/>
      <c r="W114" s="76" t="s">
        <v>129</v>
      </c>
      <c r="X114" s="40"/>
      <c r="Y114" s="40" t="s">
        <v>58</v>
      </c>
      <c r="Z114" s="41"/>
      <c r="AA114" s="16"/>
    </row>
    <row r="115" spans="1:27" ht="12" customHeight="1" x14ac:dyDescent="0.2">
      <c r="B115" s="80"/>
      <c r="C115" s="73"/>
      <c r="D115" s="77" t="s">
        <v>59</v>
      </c>
      <c r="E115" s="74" t="s">
        <v>158</v>
      </c>
      <c r="F115" s="77"/>
      <c r="G115" s="74" t="s">
        <v>17</v>
      </c>
      <c r="H115" s="74" t="s">
        <v>18</v>
      </c>
      <c r="I115" s="74" t="s">
        <v>19</v>
      </c>
      <c r="J115" s="74" t="s">
        <v>61</v>
      </c>
      <c r="K115" s="74"/>
      <c r="L115" s="74" t="s">
        <v>17</v>
      </c>
      <c r="M115" s="74" t="s">
        <v>18</v>
      </c>
      <c r="N115" s="74" t="s">
        <v>19</v>
      </c>
      <c r="O115" s="73" t="s">
        <v>61</v>
      </c>
      <c r="P115" s="74"/>
      <c r="Q115" s="74" t="s">
        <v>89</v>
      </c>
      <c r="R115" s="81" t="s">
        <v>89</v>
      </c>
      <c r="S115" s="74" t="s">
        <v>67</v>
      </c>
      <c r="T115" s="74" t="s">
        <v>68</v>
      </c>
      <c r="U115" s="40" t="s">
        <v>111</v>
      </c>
      <c r="V115" s="40"/>
      <c r="W115" s="42" t="s">
        <v>67</v>
      </c>
      <c r="X115" s="42" t="s">
        <v>68</v>
      </c>
      <c r="Y115" s="40" t="s">
        <v>62</v>
      </c>
      <c r="Z115" s="5"/>
      <c r="AA115" s="22"/>
    </row>
    <row r="116" spans="1:27" ht="12" customHeight="1" x14ac:dyDescent="0.2">
      <c r="B116" s="18"/>
      <c r="C116" s="1">
        <v>1</v>
      </c>
      <c r="D116" s="212">
        <f t="shared" ref="D116:E145" si="73">+D62</f>
        <v>0</v>
      </c>
      <c r="E116" s="213">
        <f t="shared" si="73"/>
        <v>0</v>
      </c>
      <c r="F116" s="43"/>
      <c r="G116" s="213">
        <f>+G62</f>
        <v>0</v>
      </c>
      <c r="H116" s="213">
        <f t="shared" ref="H116:I116" si="74">+H62</f>
        <v>0</v>
      </c>
      <c r="I116" s="213">
        <f t="shared" si="74"/>
        <v>0</v>
      </c>
      <c r="J116" s="68">
        <f>SUM(G116:I116)</f>
        <v>0</v>
      </c>
      <c r="K116" s="42"/>
      <c r="L116" s="213">
        <f>+L62</f>
        <v>0</v>
      </c>
      <c r="M116" s="213">
        <f t="shared" ref="M116:N116" si="75">+M62</f>
        <v>0</v>
      </c>
      <c r="N116" s="213">
        <f t="shared" si="75"/>
        <v>0</v>
      </c>
      <c r="O116" s="68">
        <f>SUM(L116:N116)</f>
        <v>0</v>
      </c>
      <c r="P116" s="42"/>
      <c r="Q116" s="226" t="str">
        <f>+Q62</f>
        <v>ja</v>
      </c>
      <c r="R116" s="226" t="str">
        <f>+R62</f>
        <v>ja</v>
      </c>
      <c r="S116" s="124">
        <f>IF(Q116="nee",0,(J116-O116)*(tab!$C$21*tab!$D$8+tab!$D$23))</f>
        <v>0</v>
      </c>
      <c r="T116" s="124">
        <f>(G116-L116)*tab!$E$31+(H116-M116)*tab!$F$31+(I116-N116)*tab!$G$31</f>
        <v>0</v>
      </c>
      <c r="U116" s="124">
        <f>IF(SUM(S116:T116)&lt;0,0,SUM(S116:T116))</f>
        <v>0</v>
      </c>
      <c r="V116" s="182"/>
      <c r="W116" s="124">
        <f>IF(R116="nee",0,(J116-O116)*tab!$C$59)</f>
        <v>0</v>
      </c>
      <c r="X116" s="124">
        <f>IF(R116="nee",0,(G116-L116)*tab!$G$59+(H116-M116)*tab!$H$59+(I116-N116)*tab!$I$59)</f>
        <v>0</v>
      </c>
      <c r="Y116" s="124">
        <f>IF(SUM(W116:X116)&lt;=0,0,SUM(W116:X116))</f>
        <v>0</v>
      </c>
      <c r="Z116" s="5"/>
      <c r="AA116" s="22"/>
    </row>
    <row r="117" spans="1:27" ht="12" customHeight="1" x14ac:dyDescent="0.2">
      <c r="B117" s="18"/>
      <c r="C117" s="1">
        <v>2</v>
      </c>
      <c r="D117" s="212">
        <f t="shared" si="73"/>
        <v>0</v>
      </c>
      <c r="E117" s="213">
        <f t="shared" si="73"/>
        <v>0</v>
      </c>
      <c r="F117" s="43"/>
      <c r="G117" s="213">
        <f t="shared" ref="G117:I117" si="76">+G63</f>
        <v>0</v>
      </c>
      <c r="H117" s="213">
        <f t="shared" si="76"/>
        <v>0</v>
      </c>
      <c r="I117" s="213">
        <f t="shared" si="76"/>
        <v>0</v>
      </c>
      <c r="J117" s="68">
        <f t="shared" ref="J117:J145" si="77">SUM(G117:I117)</f>
        <v>0</v>
      </c>
      <c r="K117" s="42"/>
      <c r="L117" s="213">
        <f t="shared" ref="L117:N117" si="78">+L63</f>
        <v>0</v>
      </c>
      <c r="M117" s="213">
        <f t="shared" si="78"/>
        <v>0</v>
      </c>
      <c r="N117" s="213">
        <f t="shared" si="78"/>
        <v>0</v>
      </c>
      <c r="O117" s="68">
        <f t="shared" ref="O117:O145" si="79">SUM(L117:N117)</f>
        <v>0</v>
      </c>
      <c r="P117" s="42"/>
      <c r="Q117" s="124" t="str">
        <f>+Q116</f>
        <v>ja</v>
      </c>
      <c r="R117" s="124" t="str">
        <f>+R116</f>
        <v>ja</v>
      </c>
      <c r="S117" s="124">
        <f>IF(Q117="nee",0,(J117-O117)*(tab!$C$21*tab!$D$8+tab!$D$23))</f>
        <v>0</v>
      </c>
      <c r="T117" s="124">
        <f>(G117-L117)*tab!$E$31+(H117-M117)*tab!$F$31+(I117-N117)*tab!$G$31</f>
        <v>0</v>
      </c>
      <c r="U117" s="124">
        <f t="shared" ref="U117:U145" si="80">IF(SUM(S117:T117)&lt;0,0,SUM(S117:T117))</f>
        <v>0</v>
      </c>
      <c r="V117" s="182"/>
      <c r="W117" s="124">
        <f>IF(R117="nee",0,(J117-O117)*tab!$C$59)</f>
        <v>0</v>
      </c>
      <c r="X117" s="124">
        <f>IF(R117="nee",0,(G117-L117)*tab!$G$59+(H117-M117)*tab!$H$59+(I117-N117)*tab!$I$59)</f>
        <v>0</v>
      </c>
      <c r="Y117" s="124">
        <f t="shared" ref="Y117:Y145" si="81">IF(SUM(W117:X117)&lt;=0,0,SUM(W117:X117))</f>
        <v>0</v>
      </c>
      <c r="Z117" s="5"/>
      <c r="AA117" s="22"/>
    </row>
    <row r="118" spans="1:27" ht="12" customHeight="1" x14ac:dyDescent="0.2">
      <c r="B118" s="18"/>
      <c r="C118" s="1">
        <v>3</v>
      </c>
      <c r="D118" s="212">
        <f t="shared" si="73"/>
        <v>0</v>
      </c>
      <c r="E118" s="213">
        <f t="shared" si="73"/>
        <v>0</v>
      </c>
      <c r="F118" s="43"/>
      <c r="G118" s="213">
        <f t="shared" ref="G118:I118" si="82">+G64</f>
        <v>0</v>
      </c>
      <c r="H118" s="213">
        <f t="shared" si="82"/>
        <v>0</v>
      </c>
      <c r="I118" s="213">
        <f t="shared" si="82"/>
        <v>0</v>
      </c>
      <c r="J118" s="68">
        <f t="shared" si="77"/>
        <v>0</v>
      </c>
      <c r="K118" s="42"/>
      <c r="L118" s="213">
        <f t="shared" ref="L118:N118" si="83">+L64</f>
        <v>0</v>
      </c>
      <c r="M118" s="213">
        <f t="shared" si="83"/>
        <v>0</v>
      </c>
      <c r="N118" s="213">
        <f t="shared" si="83"/>
        <v>0</v>
      </c>
      <c r="O118" s="68">
        <f t="shared" si="79"/>
        <v>0</v>
      </c>
      <c r="P118" s="42"/>
      <c r="Q118" s="124" t="str">
        <f t="shared" ref="Q118:Q145" si="84">+Q117</f>
        <v>ja</v>
      </c>
      <c r="R118" s="124" t="str">
        <f t="shared" ref="R118:R145" si="85">+R117</f>
        <v>ja</v>
      </c>
      <c r="S118" s="124">
        <f>IF(Q118="nee",0,(J118-O118)*(tab!$C$21*tab!$D$8+tab!$D$23))</f>
        <v>0</v>
      </c>
      <c r="T118" s="124">
        <f>(G118-L118)*tab!$E$31+(H118-M118)*tab!$F$31+(I118-N118)*tab!$G$31</f>
        <v>0</v>
      </c>
      <c r="U118" s="124">
        <f t="shared" si="80"/>
        <v>0</v>
      </c>
      <c r="V118" s="182"/>
      <c r="W118" s="124">
        <f>IF(R118="nee",0,(J118-O118)*tab!$C$59)</f>
        <v>0</v>
      </c>
      <c r="X118" s="124">
        <f>IF(R118="nee",0,(G118-L118)*tab!$G$59+(H118-M118)*tab!$H$59+(I118-N118)*tab!$I$59)</f>
        <v>0</v>
      </c>
      <c r="Y118" s="124">
        <f t="shared" si="81"/>
        <v>0</v>
      </c>
      <c r="Z118" s="5"/>
      <c r="AA118" s="22"/>
    </row>
    <row r="119" spans="1:27" ht="12" customHeight="1" x14ac:dyDescent="0.2">
      <c r="B119" s="18"/>
      <c r="C119" s="1">
        <v>4</v>
      </c>
      <c r="D119" s="212">
        <f t="shared" si="73"/>
        <v>0</v>
      </c>
      <c r="E119" s="213">
        <f t="shared" si="73"/>
        <v>0</v>
      </c>
      <c r="F119" s="43"/>
      <c r="G119" s="213">
        <f t="shared" ref="G119:I119" si="86">+G65</f>
        <v>0</v>
      </c>
      <c r="H119" s="213">
        <f t="shared" si="86"/>
        <v>0</v>
      </c>
      <c r="I119" s="213">
        <f t="shared" si="86"/>
        <v>0</v>
      </c>
      <c r="J119" s="68">
        <f t="shared" si="77"/>
        <v>0</v>
      </c>
      <c r="K119" s="42"/>
      <c r="L119" s="213">
        <f t="shared" ref="L119:N119" si="87">+L65</f>
        <v>0</v>
      </c>
      <c r="M119" s="213">
        <f t="shared" si="87"/>
        <v>0</v>
      </c>
      <c r="N119" s="213">
        <f t="shared" si="87"/>
        <v>0</v>
      </c>
      <c r="O119" s="68">
        <f t="shared" si="79"/>
        <v>0</v>
      </c>
      <c r="P119" s="42"/>
      <c r="Q119" s="124" t="str">
        <f t="shared" si="84"/>
        <v>ja</v>
      </c>
      <c r="R119" s="124" t="str">
        <f t="shared" si="85"/>
        <v>ja</v>
      </c>
      <c r="S119" s="124">
        <f>IF(Q119="nee",0,(J119-O119)*(tab!$C$21*tab!$D$8+tab!$D$23))</f>
        <v>0</v>
      </c>
      <c r="T119" s="124">
        <f>(G119-L119)*tab!$E$31+(H119-M119)*tab!$F$31+(I119-N119)*tab!$G$31</f>
        <v>0</v>
      </c>
      <c r="U119" s="124">
        <f t="shared" si="80"/>
        <v>0</v>
      </c>
      <c r="V119" s="182"/>
      <c r="W119" s="124">
        <f>IF(R119="nee",0,(J119-O119)*tab!$C$59)</f>
        <v>0</v>
      </c>
      <c r="X119" s="124">
        <f>IF(R119="nee",0,(G119-L119)*tab!$G$59+(H119-M119)*tab!$H$59+(I119-N119)*tab!$I$59)</f>
        <v>0</v>
      </c>
      <c r="Y119" s="124">
        <f t="shared" si="81"/>
        <v>0</v>
      </c>
      <c r="Z119" s="5"/>
      <c r="AA119" s="22"/>
    </row>
    <row r="120" spans="1:27" ht="12" customHeight="1" x14ac:dyDescent="0.2">
      <c r="A120" s="12"/>
      <c r="B120" s="18"/>
      <c r="C120" s="1">
        <v>5</v>
      </c>
      <c r="D120" s="212">
        <f t="shared" si="73"/>
        <v>0</v>
      </c>
      <c r="E120" s="213">
        <f t="shared" si="73"/>
        <v>0</v>
      </c>
      <c r="F120" s="43"/>
      <c r="G120" s="213">
        <f t="shared" ref="G120:I120" si="88">+G66</f>
        <v>0</v>
      </c>
      <c r="H120" s="213">
        <f t="shared" si="88"/>
        <v>0</v>
      </c>
      <c r="I120" s="213">
        <f t="shared" si="88"/>
        <v>0</v>
      </c>
      <c r="J120" s="68">
        <f t="shared" si="77"/>
        <v>0</v>
      </c>
      <c r="K120" s="42"/>
      <c r="L120" s="213">
        <f t="shared" ref="L120:N120" si="89">+L66</f>
        <v>0</v>
      </c>
      <c r="M120" s="213">
        <f t="shared" si="89"/>
        <v>0</v>
      </c>
      <c r="N120" s="213">
        <f t="shared" si="89"/>
        <v>0</v>
      </c>
      <c r="O120" s="68">
        <f t="shared" si="79"/>
        <v>0</v>
      </c>
      <c r="P120" s="42"/>
      <c r="Q120" s="124" t="str">
        <f t="shared" si="84"/>
        <v>ja</v>
      </c>
      <c r="R120" s="124" t="str">
        <f t="shared" si="85"/>
        <v>ja</v>
      </c>
      <c r="S120" s="124">
        <f>IF(Q120="nee",0,(J120-O120)*(tab!$C$21*tab!$D$8+tab!$D$23))</f>
        <v>0</v>
      </c>
      <c r="T120" s="124">
        <f>(G120-L120)*tab!$E$31+(H120-M120)*tab!$F$31+(I120-N120)*tab!$G$31</f>
        <v>0</v>
      </c>
      <c r="U120" s="124">
        <f t="shared" si="80"/>
        <v>0</v>
      </c>
      <c r="V120" s="182"/>
      <c r="W120" s="124">
        <f>IF(R120="nee",0,(J120-O120)*tab!$C$59)</f>
        <v>0</v>
      </c>
      <c r="X120" s="124">
        <f>IF(R120="nee",0,(G120-L120)*tab!$G$59+(H120-M120)*tab!$H$59+(I120-N120)*tab!$I$59)</f>
        <v>0</v>
      </c>
      <c r="Y120" s="124">
        <f t="shared" si="81"/>
        <v>0</v>
      </c>
      <c r="Z120" s="5"/>
      <c r="AA120" s="22"/>
    </row>
    <row r="121" spans="1:27" ht="12" customHeight="1" x14ac:dyDescent="0.2">
      <c r="A121" s="12"/>
      <c r="B121" s="18"/>
      <c r="C121" s="1">
        <v>6</v>
      </c>
      <c r="D121" s="212">
        <f t="shared" si="73"/>
        <v>0</v>
      </c>
      <c r="E121" s="213">
        <f t="shared" si="73"/>
        <v>0</v>
      </c>
      <c r="F121" s="43"/>
      <c r="G121" s="213">
        <f t="shared" ref="G121:I121" si="90">+G67</f>
        <v>0</v>
      </c>
      <c r="H121" s="213">
        <f t="shared" si="90"/>
        <v>0</v>
      </c>
      <c r="I121" s="213">
        <f t="shared" si="90"/>
        <v>0</v>
      </c>
      <c r="J121" s="68">
        <f t="shared" si="77"/>
        <v>0</v>
      </c>
      <c r="K121" s="42"/>
      <c r="L121" s="213">
        <f t="shared" ref="L121:N121" si="91">+L67</f>
        <v>0</v>
      </c>
      <c r="M121" s="213">
        <f t="shared" si="91"/>
        <v>0</v>
      </c>
      <c r="N121" s="213">
        <f t="shared" si="91"/>
        <v>0</v>
      </c>
      <c r="O121" s="68">
        <f t="shared" si="79"/>
        <v>0</v>
      </c>
      <c r="P121" s="42"/>
      <c r="Q121" s="124" t="str">
        <f t="shared" si="84"/>
        <v>ja</v>
      </c>
      <c r="R121" s="124" t="str">
        <f t="shared" si="85"/>
        <v>ja</v>
      </c>
      <c r="S121" s="124">
        <f>IF(Q121="nee",0,(J121-O121)*(tab!$C$21*tab!$D$8+tab!$D$23))</f>
        <v>0</v>
      </c>
      <c r="T121" s="124">
        <f>(G121-L121)*tab!$E$31+(H121-M121)*tab!$F$31+(I121-N121)*tab!$G$31</f>
        <v>0</v>
      </c>
      <c r="U121" s="124">
        <f t="shared" si="80"/>
        <v>0</v>
      </c>
      <c r="V121" s="182"/>
      <c r="W121" s="124">
        <f>IF(R121="nee",0,(J121-O121)*tab!$C$59)</f>
        <v>0</v>
      </c>
      <c r="X121" s="124">
        <f>IF(R121="nee",0,(G121-L121)*tab!$G$59+(H121-M121)*tab!$H$59+(I121-N121)*tab!$I$59)</f>
        <v>0</v>
      </c>
      <c r="Y121" s="124">
        <f t="shared" si="81"/>
        <v>0</v>
      </c>
      <c r="Z121" s="5"/>
      <c r="AA121" s="22"/>
    </row>
    <row r="122" spans="1:27" ht="12" customHeight="1" x14ac:dyDescent="0.2">
      <c r="A122" s="12"/>
      <c r="B122" s="18"/>
      <c r="C122" s="1">
        <v>7</v>
      </c>
      <c r="D122" s="212">
        <f t="shared" si="73"/>
        <v>0</v>
      </c>
      <c r="E122" s="213">
        <f t="shared" si="73"/>
        <v>0</v>
      </c>
      <c r="F122" s="43"/>
      <c r="G122" s="213">
        <f t="shared" ref="G122:I122" si="92">+G68</f>
        <v>0</v>
      </c>
      <c r="H122" s="213">
        <f t="shared" si="92"/>
        <v>0</v>
      </c>
      <c r="I122" s="213">
        <f t="shared" si="92"/>
        <v>0</v>
      </c>
      <c r="J122" s="68">
        <f t="shared" si="77"/>
        <v>0</v>
      </c>
      <c r="K122" s="42"/>
      <c r="L122" s="213">
        <f t="shared" ref="L122:N122" si="93">+L68</f>
        <v>0</v>
      </c>
      <c r="M122" s="213">
        <f t="shared" si="93"/>
        <v>0</v>
      </c>
      <c r="N122" s="213">
        <f t="shared" si="93"/>
        <v>0</v>
      </c>
      <c r="O122" s="68">
        <f t="shared" si="79"/>
        <v>0</v>
      </c>
      <c r="P122" s="42"/>
      <c r="Q122" s="124" t="str">
        <f t="shared" si="84"/>
        <v>ja</v>
      </c>
      <c r="R122" s="124" t="str">
        <f t="shared" si="85"/>
        <v>ja</v>
      </c>
      <c r="S122" s="124">
        <f>IF(Q122="nee",0,(J122-O122)*(tab!$C$21*tab!$D$8+tab!$D$23))</f>
        <v>0</v>
      </c>
      <c r="T122" s="124">
        <f>(G122-L122)*tab!$E$31+(H122-M122)*tab!$F$31+(I122-N122)*tab!$G$31</f>
        <v>0</v>
      </c>
      <c r="U122" s="124">
        <f t="shared" si="80"/>
        <v>0</v>
      </c>
      <c r="V122" s="182"/>
      <c r="W122" s="124">
        <f>IF(R122="nee",0,(J122-O122)*tab!$C$59)</f>
        <v>0</v>
      </c>
      <c r="X122" s="124">
        <f>IF(R122="nee",0,(G122-L122)*tab!$G$59+(H122-M122)*tab!$H$59+(I122-N122)*tab!$I$59)</f>
        <v>0</v>
      </c>
      <c r="Y122" s="124">
        <f t="shared" si="81"/>
        <v>0</v>
      </c>
      <c r="Z122" s="5"/>
      <c r="AA122" s="22"/>
    </row>
    <row r="123" spans="1:27" ht="12" customHeight="1" x14ac:dyDescent="0.2">
      <c r="B123" s="18"/>
      <c r="C123" s="1">
        <v>8</v>
      </c>
      <c r="D123" s="212">
        <f t="shared" si="73"/>
        <v>0</v>
      </c>
      <c r="E123" s="213">
        <f t="shared" si="73"/>
        <v>0</v>
      </c>
      <c r="F123" s="43"/>
      <c r="G123" s="213">
        <f t="shared" ref="G123:I123" si="94">+G69</f>
        <v>0</v>
      </c>
      <c r="H123" s="213">
        <f t="shared" si="94"/>
        <v>0</v>
      </c>
      <c r="I123" s="213">
        <f t="shared" si="94"/>
        <v>0</v>
      </c>
      <c r="J123" s="68">
        <f t="shared" si="77"/>
        <v>0</v>
      </c>
      <c r="K123" s="42"/>
      <c r="L123" s="213">
        <f t="shared" ref="L123:N123" si="95">+L69</f>
        <v>0</v>
      </c>
      <c r="M123" s="213">
        <f t="shared" si="95"/>
        <v>0</v>
      </c>
      <c r="N123" s="213">
        <f t="shared" si="95"/>
        <v>0</v>
      </c>
      <c r="O123" s="68">
        <f t="shared" si="79"/>
        <v>0</v>
      </c>
      <c r="P123" s="42"/>
      <c r="Q123" s="124" t="str">
        <f t="shared" si="84"/>
        <v>ja</v>
      </c>
      <c r="R123" s="124" t="str">
        <f t="shared" si="85"/>
        <v>ja</v>
      </c>
      <c r="S123" s="124">
        <f>IF(Q123="nee",0,(J123-O123)*(tab!$C$21*tab!$D$8+tab!$D$23))</f>
        <v>0</v>
      </c>
      <c r="T123" s="124">
        <f>(G123-L123)*tab!$E$31+(H123-M123)*tab!$F$31+(I123-N123)*tab!$G$31</f>
        <v>0</v>
      </c>
      <c r="U123" s="124">
        <f t="shared" si="80"/>
        <v>0</v>
      </c>
      <c r="V123" s="182"/>
      <c r="W123" s="124">
        <f>IF(R123="nee",0,(J123-O123)*tab!$C$59)</f>
        <v>0</v>
      </c>
      <c r="X123" s="124">
        <f>IF(R123="nee",0,(G123-L123)*tab!$G$59+(H123-M123)*tab!$H$59+(I123-N123)*tab!$I$59)</f>
        <v>0</v>
      </c>
      <c r="Y123" s="124">
        <f t="shared" si="81"/>
        <v>0</v>
      </c>
      <c r="Z123" s="5"/>
      <c r="AA123" s="22"/>
    </row>
    <row r="124" spans="1:27" ht="12" customHeight="1" x14ac:dyDescent="0.2">
      <c r="B124" s="18"/>
      <c r="C124" s="1">
        <v>9</v>
      </c>
      <c r="D124" s="212">
        <f t="shared" si="73"/>
        <v>0</v>
      </c>
      <c r="E124" s="213">
        <f t="shared" si="73"/>
        <v>0</v>
      </c>
      <c r="F124" s="43"/>
      <c r="G124" s="213">
        <f t="shared" ref="G124:I124" si="96">+G70</f>
        <v>0</v>
      </c>
      <c r="H124" s="213">
        <f t="shared" si="96"/>
        <v>0</v>
      </c>
      <c r="I124" s="213">
        <f t="shared" si="96"/>
        <v>0</v>
      </c>
      <c r="J124" s="68">
        <f t="shared" si="77"/>
        <v>0</v>
      </c>
      <c r="K124" s="42"/>
      <c r="L124" s="213">
        <f t="shared" ref="L124:N124" si="97">+L70</f>
        <v>0</v>
      </c>
      <c r="M124" s="213">
        <f t="shared" si="97"/>
        <v>0</v>
      </c>
      <c r="N124" s="213">
        <f t="shared" si="97"/>
        <v>0</v>
      </c>
      <c r="O124" s="68">
        <f t="shared" si="79"/>
        <v>0</v>
      </c>
      <c r="P124" s="42"/>
      <c r="Q124" s="124" t="str">
        <f t="shared" si="84"/>
        <v>ja</v>
      </c>
      <c r="R124" s="124" t="str">
        <f t="shared" si="85"/>
        <v>ja</v>
      </c>
      <c r="S124" s="124">
        <f>IF(Q124="nee",0,(J124-O124)*(tab!$C$21*tab!$D$8+tab!$D$23))</f>
        <v>0</v>
      </c>
      <c r="T124" s="124">
        <f>(G124-L124)*tab!$E$31+(H124-M124)*tab!$F$31+(I124-N124)*tab!$G$31</f>
        <v>0</v>
      </c>
      <c r="U124" s="124">
        <f t="shared" si="80"/>
        <v>0</v>
      </c>
      <c r="V124" s="182"/>
      <c r="W124" s="124">
        <f>IF(R124="nee",0,(J124-O124)*tab!$C$59)</f>
        <v>0</v>
      </c>
      <c r="X124" s="124">
        <f>IF(R124="nee",0,(G124-L124)*tab!$G$59+(H124-M124)*tab!$H$59+(I124-N124)*tab!$I$59)</f>
        <v>0</v>
      </c>
      <c r="Y124" s="124">
        <f t="shared" si="81"/>
        <v>0</v>
      </c>
      <c r="Z124" s="5"/>
      <c r="AA124" s="22"/>
    </row>
    <row r="125" spans="1:27" ht="12" customHeight="1" x14ac:dyDescent="0.2">
      <c r="A125" s="25"/>
      <c r="B125" s="18"/>
      <c r="C125" s="1">
        <v>10</v>
      </c>
      <c r="D125" s="212">
        <f t="shared" si="73"/>
        <v>0</v>
      </c>
      <c r="E125" s="213">
        <f t="shared" si="73"/>
        <v>0</v>
      </c>
      <c r="F125" s="43"/>
      <c r="G125" s="213">
        <f t="shared" ref="G125:I125" si="98">+G71</f>
        <v>0</v>
      </c>
      <c r="H125" s="213">
        <f t="shared" si="98"/>
        <v>0</v>
      </c>
      <c r="I125" s="213">
        <f t="shared" si="98"/>
        <v>0</v>
      </c>
      <c r="J125" s="68">
        <f t="shared" si="77"/>
        <v>0</v>
      </c>
      <c r="K125" s="42"/>
      <c r="L125" s="213">
        <f t="shared" ref="L125:N125" si="99">+L71</f>
        <v>0</v>
      </c>
      <c r="M125" s="213">
        <f t="shared" si="99"/>
        <v>0</v>
      </c>
      <c r="N125" s="213">
        <f t="shared" si="99"/>
        <v>0</v>
      </c>
      <c r="O125" s="68">
        <f t="shared" si="79"/>
        <v>0</v>
      </c>
      <c r="P125" s="42"/>
      <c r="Q125" s="124" t="str">
        <f t="shared" si="84"/>
        <v>ja</v>
      </c>
      <c r="R125" s="124" t="str">
        <f t="shared" si="85"/>
        <v>ja</v>
      </c>
      <c r="S125" s="124">
        <f>IF(Q125="nee",0,(J125-O125)*(tab!$C$21*tab!$D$8+tab!$D$23))</f>
        <v>0</v>
      </c>
      <c r="T125" s="124">
        <f>(G125-L125)*tab!$E$31+(H125-M125)*tab!$F$31+(I125-N125)*tab!$G$31</f>
        <v>0</v>
      </c>
      <c r="U125" s="124">
        <f t="shared" si="80"/>
        <v>0</v>
      </c>
      <c r="V125" s="182"/>
      <c r="W125" s="124">
        <f>IF(R125="nee",0,(J125-O125)*tab!$C$59)</f>
        <v>0</v>
      </c>
      <c r="X125" s="124">
        <f>IF(R125="nee",0,(G125-L125)*tab!$G$59+(H125-M125)*tab!$H$59+(I125-N125)*tab!$I$59)</f>
        <v>0</v>
      </c>
      <c r="Y125" s="124">
        <f t="shared" si="81"/>
        <v>0</v>
      </c>
      <c r="Z125" s="5"/>
      <c r="AA125" s="22"/>
    </row>
    <row r="126" spans="1:27" ht="12" customHeight="1" x14ac:dyDescent="0.2">
      <c r="A126" s="33"/>
      <c r="B126" s="18"/>
      <c r="C126" s="1">
        <v>11</v>
      </c>
      <c r="D126" s="212">
        <f t="shared" si="73"/>
        <v>0</v>
      </c>
      <c r="E126" s="213">
        <f t="shared" si="73"/>
        <v>0</v>
      </c>
      <c r="F126" s="43"/>
      <c r="G126" s="213">
        <f t="shared" ref="G126:I126" si="100">+G72</f>
        <v>0</v>
      </c>
      <c r="H126" s="213">
        <f t="shared" si="100"/>
        <v>0</v>
      </c>
      <c r="I126" s="213">
        <f t="shared" si="100"/>
        <v>0</v>
      </c>
      <c r="J126" s="68">
        <f t="shared" si="77"/>
        <v>0</v>
      </c>
      <c r="K126" s="42"/>
      <c r="L126" s="213">
        <f t="shared" ref="L126:N126" si="101">+L72</f>
        <v>0</v>
      </c>
      <c r="M126" s="213">
        <f t="shared" si="101"/>
        <v>0</v>
      </c>
      <c r="N126" s="213">
        <f t="shared" si="101"/>
        <v>0</v>
      </c>
      <c r="O126" s="68">
        <f t="shared" si="79"/>
        <v>0</v>
      </c>
      <c r="P126" s="42"/>
      <c r="Q126" s="124" t="str">
        <f t="shared" si="84"/>
        <v>ja</v>
      </c>
      <c r="R126" s="124" t="str">
        <f t="shared" si="85"/>
        <v>ja</v>
      </c>
      <c r="S126" s="124">
        <f>IF(Q126="nee",0,(J126-O126)*(tab!$C$21*tab!$D$8+tab!$D$23))</f>
        <v>0</v>
      </c>
      <c r="T126" s="124">
        <f>(G126-L126)*tab!$E$31+(H126-M126)*tab!$F$31+(I126-N126)*tab!$G$31</f>
        <v>0</v>
      </c>
      <c r="U126" s="124">
        <f t="shared" si="80"/>
        <v>0</v>
      </c>
      <c r="V126" s="182"/>
      <c r="W126" s="124">
        <f>IF(R126="nee",0,(J126-O126)*tab!$C$59)</f>
        <v>0</v>
      </c>
      <c r="X126" s="124">
        <f>IF(R126="nee",0,(G126-L126)*tab!$G$59+(H126-M126)*tab!$H$59+(I126-N126)*tab!$I$59)</f>
        <v>0</v>
      </c>
      <c r="Y126" s="124">
        <f t="shared" si="81"/>
        <v>0</v>
      </c>
      <c r="Z126" s="5"/>
      <c r="AA126" s="22"/>
    </row>
    <row r="127" spans="1:27" ht="12" customHeight="1" x14ac:dyDescent="0.2">
      <c r="A127" s="12"/>
      <c r="B127" s="18"/>
      <c r="C127" s="1">
        <v>12</v>
      </c>
      <c r="D127" s="212">
        <f t="shared" si="73"/>
        <v>0</v>
      </c>
      <c r="E127" s="213">
        <f t="shared" si="73"/>
        <v>0</v>
      </c>
      <c r="F127" s="43"/>
      <c r="G127" s="213">
        <f t="shared" ref="G127:I127" si="102">+G73</f>
        <v>0</v>
      </c>
      <c r="H127" s="213">
        <f t="shared" si="102"/>
        <v>0</v>
      </c>
      <c r="I127" s="213">
        <f t="shared" si="102"/>
        <v>0</v>
      </c>
      <c r="J127" s="68">
        <f t="shared" si="77"/>
        <v>0</v>
      </c>
      <c r="K127" s="42"/>
      <c r="L127" s="213">
        <f t="shared" ref="L127:N127" si="103">+L73</f>
        <v>0</v>
      </c>
      <c r="M127" s="213">
        <f t="shared" si="103"/>
        <v>0</v>
      </c>
      <c r="N127" s="213">
        <f t="shared" si="103"/>
        <v>0</v>
      </c>
      <c r="O127" s="68">
        <f t="shared" si="79"/>
        <v>0</v>
      </c>
      <c r="P127" s="42"/>
      <c r="Q127" s="124" t="str">
        <f t="shared" si="84"/>
        <v>ja</v>
      </c>
      <c r="R127" s="124" t="str">
        <f t="shared" si="85"/>
        <v>ja</v>
      </c>
      <c r="S127" s="124">
        <f>IF(Q127="nee",0,(J127-O127)*(tab!$C$21*tab!$D$8+tab!$D$23))</f>
        <v>0</v>
      </c>
      <c r="T127" s="124">
        <f>(G127-L127)*tab!$E$31+(H127-M127)*tab!$F$31+(I127-N127)*tab!$G$31</f>
        <v>0</v>
      </c>
      <c r="U127" s="124">
        <f t="shared" si="80"/>
        <v>0</v>
      </c>
      <c r="V127" s="182"/>
      <c r="W127" s="124">
        <f>IF(R127="nee",0,(J127-O127)*tab!$C$59)</f>
        <v>0</v>
      </c>
      <c r="X127" s="124">
        <f>IF(R127="nee",0,(G127-L127)*tab!$G$59+(H127-M127)*tab!$H$59+(I127-N127)*tab!$I$59)</f>
        <v>0</v>
      </c>
      <c r="Y127" s="124">
        <f t="shared" si="81"/>
        <v>0</v>
      </c>
      <c r="Z127" s="5"/>
      <c r="AA127" s="22"/>
    </row>
    <row r="128" spans="1:27" ht="12" customHeight="1" x14ac:dyDescent="0.2">
      <c r="B128" s="18"/>
      <c r="C128" s="1">
        <v>13</v>
      </c>
      <c r="D128" s="212">
        <f t="shared" si="73"/>
        <v>0</v>
      </c>
      <c r="E128" s="213">
        <f t="shared" si="73"/>
        <v>0</v>
      </c>
      <c r="F128" s="43"/>
      <c r="G128" s="213">
        <f t="shared" ref="G128:I128" si="104">+G74</f>
        <v>0</v>
      </c>
      <c r="H128" s="213">
        <f t="shared" si="104"/>
        <v>0</v>
      </c>
      <c r="I128" s="213">
        <f t="shared" si="104"/>
        <v>0</v>
      </c>
      <c r="J128" s="68">
        <f t="shared" si="77"/>
        <v>0</v>
      </c>
      <c r="K128" s="42"/>
      <c r="L128" s="213">
        <f t="shared" ref="L128:N128" si="105">+L74</f>
        <v>0</v>
      </c>
      <c r="M128" s="213">
        <f t="shared" si="105"/>
        <v>0</v>
      </c>
      <c r="N128" s="213">
        <f t="shared" si="105"/>
        <v>0</v>
      </c>
      <c r="O128" s="68">
        <f t="shared" si="79"/>
        <v>0</v>
      </c>
      <c r="P128" s="42"/>
      <c r="Q128" s="124" t="str">
        <f t="shared" si="84"/>
        <v>ja</v>
      </c>
      <c r="R128" s="124" t="str">
        <f t="shared" si="85"/>
        <v>ja</v>
      </c>
      <c r="S128" s="124">
        <f>IF(Q128="nee",0,(J128-O128)*(tab!$C$21*tab!$D$8+tab!$D$23))</f>
        <v>0</v>
      </c>
      <c r="T128" s="124">
        <f>(G128-L128)*tab!$E$31+(H128-M128)*tab!$F$31+(I128-N128)*tab!$G$31</f>
        <v>0</v>
      </c>
      <c r="U128" s="124">
        <f t="shared" si="80"/>
        <v>0</v>
      </c>
      <c r="V128" s="182"/>
      <c r="W128" s="124">
        <f>IF(R128="nee",0,(J128-O128)*tab!$C$59)</f>
        <v>0</v>
      </c>
      <c r="X128" s="124">
        <f>IF(R128="nee",0,(G128-L128)*tab!$G$59+(H128-M128)*tab!$H$59+(I128-N128)*tab!$I$59)</f>
        <v>0</v>
      </c>
      <c r="Y128" s="124">
        <f t="shared" si="81"/>
        <v>0</v>
      </c>
      <c r="Z128" s="5"/>
      <c r="AA128" s="22"/>
    </row>
    <row r="129" spans="2:27" ht="12" customHeight="1" x14ac:dyDescent="0.2">
      <c r="B129" s="18"/>
      <c r="C129" s="1">
        <v>14</v>
      </c>
      <c r="D129" s="212">
        <f t="shared" si="73"/>
        <v>0</v>
      </c>
      <c r="E129" s="213">
        <f t="shared" si="73"/>
        <v>0</v>
      </c>
      <c r="F129" s="43"/>
      <c r="G129" s="213">
        <f t="shared" ref="G129:I129" si="106">+G75</f>
        <v>0</v>
      </c>
      <c r="H129" s="213">
        <f t="shared" si="106"/>
        <v>0</v>
      </c>
      <c r="I129" s="213">
        <f t="shared" si="106"/>
        <v>0</v>
      </c>
      <c r="J129" s="68">
        <f t="shared" si="77"/>
        <v>0</v>
      </c>
      <c r="K129" s="42"/>
      <c r="L129" s="213">
        <f t="shared" ref="L129:N129" si="107">+L75</f>
        <v>0</v>
      </c>
      <c r="M129" s="213">
        <f t="shared" si="107"/>
        <v>0</v>
      </c>
      <c r="N129" s="213">
        <f t="shared" si="107"/>
        <v>0</v>
      </c>
      <c r="O129" s="68">
        <f t="shared" si="79"/>
        <v>0</v>
      </c>
      <c r="P129" s="42"/>
      <c r="Q129" s="124" t="str">
        <f t="shared" si="84"/>
        <v>ja</v>
      </c>
      <c r="R129" s="124" t="str">
        <f t="shared" si="85"/>
        <v>ja</v>
      </c>
      <c r="S129" s="124">
        <f>IF(Q129="nee",0,(J129-O129)*(tab!$C$21*tab!$D$8+tab!$D$23))</f>
        <v>0</v>
      </c>
      <c r="T129" s="124">
        <f>(G129-L129)*tab!$E$31+(H129-M129)*tab!$F$31+(I129-N129)*tab!$G$31</f>
        <v>0</v>
      </c>
      <c r="U129" s="124">
        <f t="shared" si="80"/>
        <v>0</v>
      </c>
      <c r="V129" s="182"/>
      <c r="W129" s="124">
        <f>IF(R129="nee",0,(J129-O129)*tab!$C$59)</f>
        <v>0</v>
      </c>
      <c r="X129" s="124">
        <f>IF(R129="nee",0,(G129-L129)*tab!$G$59+(H129-M129)*tab!$H$59+(I129-N129)*tab!$I$59)</f>
        <v>0</v>
      </c>
      <c r="Y129" s="124">
        <f t="shared" si="81"/>
        <v>0</v>
      </c>
      <c r="Z129" s="5"/>
      <c r="AA129" s="22"/>
    </row>
    <row r="130" spans="2:27" ht="12" customHeight="1" x14ac:dyDescent="0.2">
      <c r="B130" s="18"/>
      <c r="C130" s="1">
        <v>15</v>
      </c>
      <c r="D130" s="212">
        <f t="shared" si="73"/>
        <v>0</v>
      </c>
      <c r="E130" s="213">
        <f t="shared" si="73"/>
        <v>0</v>
      </c>
      <c r="F130" s="43"/>
      <c r="G130" s="213">
        <f t="shared" ref="G130:I130" si="108">+G76</f>
        <v>0</v>
      </c>
      <c r="H130" s="213">
        <f t="shared" si="108"/>
        <v>0</v>
      </c>
      <c r="I130" s="213">
        <f t="shared" si="108"/>
        <v>0</v>
      </c>
      <c r="J130" s="68">
        <f t="shared" si="77"/>
        <v>0</v>
      </c>
      <c r="K130" s="42"/>
      <c r="L130" s="213">
        <f t="shared" ref="L130:N130" si="109">+L76</f>
        <v>0</v>
      </c>
      <c r="M130" s="213">
        <f t="shared" si="109"/>
        <v>0</v>
      </c>
      <c r="N130" s="213">
        <f t="shared" si="109"/>
        <v>0</v>
      </c>
      <c r="O130" s="68">
        <f t="shared" si="79"/>
        <v>0</v>
      </c>
      <c r="P130" s="42"/>
      <c r="Q130" s="124" t="str">
        <f t="shared" si="84"/>
        <v>ja</v>
      </c>
      <c r="R130" s="124" t="str">
        <f t="shared" si="85"/>
        <v>ja</v>
      </c>
      <c r="S130" s="124">
        <f>IF(Q130="nee",0,(J130-O130)*(tab!$C$21*tab!$D$8+tab!$D$23))</f>
        <v>0</v>
      </c>
      <c r="T130" s="124">
        <f>(G130-L130)*tab!$E$31+(H130-M130)*tab!$F$31+(I130-N130)*tab!$G$31</f>
        <v>0</v>
      </c>
      <c r="U130" s="124">
        <f t="shared" si="80"/>
        <v>0</v>
      </c>
      <c r="V130" s="182"/>
      <c r="W130" s="124">
        <f>IF(R130="nee",0,(J130-O130)*tab!$C$59)</f>
        <v>0</v>
      </c>
      <c r="X130" s="124">
        <f>IF(R130="nee",0,(G130-L130)*tab!$G$59+(H130-M130)*tab!$H$59+(I130-N130)*tab!$I$59)</f>
        <v>0</v>
      </c>
      <c r="Y130" s="124">
        <f t="shared" si="81"/>
        <v>0</v>
      </c>
      <c r="Z130" s="5"/>
      <c r="AA130" s="22"/>
    </row>
    <row r="131" spans="2:27" ht="12" customHeight="1" x14ac:dyDescent="0.2">
      <c r="B131" s="18"/>
      <c r="C131" s="1">
        <v>16</v>
      </c>
      <c r="D131" s="212">
        <f t="shared" si="73"/>
        <v>0</v>
      </c>
      <c r="E131" s="213">
        <f t="shared" si="73"/>
        <v>0</v>
      </c>
      <c r="F131" s="43"/>
      <c r="G131" s="213">
        <f t="shared" ref="G131:I131" si="110">+G77</f>
        <v>0</v>
      </c>
      <c r="H131" s="213">
        <f t="shared" si="110"/>
        <v>0</v>
      </c>
      <c r="I131" s="213">
        <f t="shared" si="110"/>
        <v>0</v>
      </c>
      <c r="J131" s="68">
        <f t="shared" si="77"/>
        <v>0</v>
      </c>
      <c r="K131" s="42"/>
      <c r="L131" s="213">
        <f t="shared" ref="L131:N131" si="111">+L77</f>
        <v>0</v>
      </c>
      <c r="M131" s="213">
        <f t="shared" si="111"/>
        <v>0</v>
      </c>
      <c r="N131" s="213">
        <f t="shared" si="111"/>
        <v>0</v>
      </c>
      <c r="O131" s="68">
        <f t="shared" si="79"/>
        <v>0</v>
      </c>
      <c r="P131" s="42"/>
      <c r="Q131" s="124" t="str">
        <f t="shared" si="84"/>
        <v>ja</v>
      </c>
      <c r="R131" s="124" t="str">
        <f t="shared" si="85"/>
        <v>ja</v>
      </c>
      <c r="S131" s="124">
        <f>IF(Q131="nee",0,(J131-O131)*(tab!$C$21*tab!$D$8+tab!$D$23))</f>
        <v>0</v>
      </c>
      <c r="T131" s="124">
        <f>(G131-L131)*tab!$E$31+(H131-M131)*tab!$F$31+(I131-N131)*tab!$G$31</f>
        <v>0</v>
      </c>
      <c r="U131" s="124">
        <f t="shared" si="80"/>
        <v>0</v>
      </c>
      <c r="V131" s="182"/>
      <c r="W131" s="124">
        <f>IF(R131="nee",0,(J131-O131)*tab!$C$59)</f>
        <v>0</v>
      </c>
      <c r="X131" s="124">
        <f>IF(R131="nee",0,(G131-L131)*tab!$G$59+(H131-M131)*tab!$H$59+(I131-N131)*tab!$I$59)</f>
        <v>0</v>
      </c>
      <c r="Y131" s="124">
        <f t="shared" si="81"/>
        <v>0</v>
      </c>
      <c r="Z131" s="5"/>
      <c r="AA131" s="22"/>
    </row>
    <row r="132" spans="2:27" ht="12" customHeight="1" x14ac:dyDescent="0.2">
      <c r="B132" s="18"/>
      <c r="C132" s="1">
        <v>17</v>
      </c>
      <c r="D132" s="212">
        <f t="shared" si="73"/>
        <v>0</v>
      </c>
      <c r="E132" s="213">
        <f t="shared" si="73"/>
        <v>0</v>
      </c>
      <c r="F132" s="43"/>
      <c r="G132" s="213">
        <f t="shared" ref="G132:I132" si="112">+G78</f>
        <v>0</v>
      </c>
      <c r="H132" s="213">
        <f t="shared" si="112"/>
        <v>0</v>
      </c>
      <c r="I132" s="213">
        <f t="shared" si="112"/>
        <v>0</v>
      </c>
      <c r="J132" s="68">
        <f t="shared" si="77"/>
        <v>0</v>
      </c>
      <c r="K132" s="42"/>
      <c r="L132" s="213">
        <f t="shared" ref="L132:N132" si="113">+L78</f>
        <v>0</v>
      </c>
      <c r="M132" s="213">
        <f t="shared" si="113"/>
        <v>0</v>
      </c>
      <c r="N132" s="213">
        <f t="shared" si="113"/>
        <v>0</v>
      </c>
      <c r="O132" s="68">
        <f t="shared" si="79"/>
        <v>0</v>
      </c>
      <c r="P132" s="42"/>
      <c r="Q132" s="124" t="str">
        <f t="shared" si="84"/>
        <v>ja</v>
      </c>
      <c r="R132" s="124" t="str">
        <f t="shared" si="85"/>
        <v>ja</v>
      </c>
      <c r="S132" s="124">
        <f>IF(Q132="nee",0,(J132-O132)*(tab!$C$21*tab!$D$8+tab!$D$23))</f>
        <v>0</v>
      </c>
      <c r="T132" s="124">
        <f>(G132-L132)*tab!$E$31+(H132-M132)*tab!$F$31+(I132-N132)*tab!$G$31</f>
        <v>0</v>
      </c>
      <c r="U132" s="124">
        <f t="shared" si="80"/>
        <v>0</v>
      </c>
      <c r="V132" s="182"/>
      <c r="W132" s="124">
        <f>IF(R132="nee",0,(J132-O132)*tab!$C$59)</f>
        <v>0</v>
      </c>
      <c r="X132" s="124">
        <f>IF(R132="nee",0,(G132-L132)*tab!$G$59+(H132-M132)*tab!$H$59+(I132-N132)*tab!$I$59)</f>
        <v>0</v>
      </c>
      <c r="Y132" s="124">
        <f t="shared" si="81"/>
        <v>0</v>
      </c>
      <c r="Z132" s="5"/>
      <c r="AA132" s="22"/>
    </row>
    <row r="133" spans="2:27" ht="12" customHeight="1" x14ac:dyDescent="0.2">
      <c r="B133" s="18"/>
      <c r="C133" s="1">
        <v>18</v>
      </c>
      <c r="D133" s="212">
        <f t="shared" si="73"/>
        <v>0</v>
      </c>
      <c r="E133" s="213">
        <f t="shared" si="73"/>
        <v>0</v>
      </c>
      <c r="F133" s="43"/>
      <c r="G133" s="213">
        <f t="shared" ref="G133:I133" si="114">+G79</f>
        <v>0</v>
      </c>
      <c r="H133" s="213">
        <f t="shared" si="114"/>
        <v>0</v>
      </c>
      <c r="I133" s="213">
        <f t="shared" si="114"/>
        <v>0</v>
      </c>
      <c r="J133" s="68">
        <f t="shared" si="77"/>
        <v>0</v>
      </c>
      <c r="K133" s="42"/>
      <c r="L133" s="213">
        <f t="shared" ref="L133:N133" si="115">+L79</f>
        <v>0</v>
      </c>
      <c r="M133" s="213">
        <f t="shared" si="115"/>
        <v>0</v>
      </c>
      <c r="N133" s="213">
        <f t="shared" si="115"/>
        <v>0</v>
      </c>
      <c r="O133" s="68">
        <f t="shared" si="79"/>
        <v>0</v>
      </c>
      <c r="P133" s="42"/>
      <c r="Q133" s="124" t="str">
        <f t="shared" si="84"/>
        <v>ja</v>
      </c>
      <c r="R133" s="124" t="str">
        <f t="shared" si="85"/>
        <v>ja</v>
      </c>
      <c r="S133" s="124">
        <f>IF(Q133="nee",0,(J133-O133)*(tab!$C$21*tab!$D$8+tab!$D$23))</f>
        <v>0</v>
      </c>
      <c r="T133" s="124">
        <f>(G133-L133)*tab!$E$31+(H133-M133)*tab!$F$31+(I133-N133)*tab!$G$31</f>
        <v>0</v>
      </c>
      <c r="U133" s="124">
        <f t="shared" si="80"/>
        <v>0</v>
      </c>
      <c r="V133" s="182"/>
      <c r="W133" s="124">
        <f>IF(R133="nee",0,(J133-O133)*tab!$C$59)</f>
        <v>0</v>
      </c>
      <c r="X133" s="124">
        <f>IF(R133="nee",0,(G133-L133)*tab!$G$59+(H133-M133)*tab!$H$59+(I133-N133)*tab!$I$59)</f>
        <v>0</v>
      </c>
      <c r="Y133" s="124">
        <f t="shared" si="81"/>
        <v>0</v>
      </c>
      <c r="Z133" s="5"/>
      <c r="AA133" s="22"/>
    </row>
    <row r="134" spans="2:27" ht="12" customHeight="1" x14ac:dyDescent="0.2">
      <c r="B134" s="18"/>
      <c r="C134" s="1">
        <v>19</v>
      </c>
      <c r="D134" s="212">
        <f t="shared" si="73"/>
        <v>0</v>
      </c>
      <c r="E134" s="213">
        <f t="shared" si="73"/>
        <v>0</v>
      </c>
      <c r="F134" s="43"/>
      <c r="G134" s="213">
        <f t="shared" ref="G134:I134" si="116">+G80</f>
        <v>0</v>
      </c>
      <c r="H134" s="213">
        <f t="shared" si="116"/>
        <v>0</v>
      </c>
      <c r="I134" s="213">
        <f t="shared" si="116"/>
        <v>0</v>
      </c>
      <c r="J134" s="68">
        <f t="shared" si="77"/>
        <v>0</v>
      </c>
      <c r="K134" s="42"/>
      <c r="L134" s="213">
        <f t="shared" ref="L134:N134" si="117">+L80</f>
        <v>0</v>
      </c>
      <c r="M134" s="213">
        <f t="shared" si="117"/>
        <v>0</v>
      </c>
      <c r="N134" s="213">
        <f t="shared" si="117"/>
        <v>0</v>
      </c>
      <c r="O134" s="68">
        <f t="shared" si="79"/>
        <v>0</v>
      </c>
      <c r="P134" s="42"/>
      <c r="Q134" s="124" t="str">
        <f t="shared" si="84"/>
        <v>ja</v>
      </c>
      <c r="R134" s="124" t="str">
        <f t="shared" si="85"/>
        <v>ja</v>
      </c>
      <c r="S134" s="124">
        <f>IF(Q134="nee",0,(J134-O134)*(tab!$C$21*tab!$D$8+tab!$D$23))</f>
        <v>0</v>
      </c>
      <c r="T134" s="124">
        <f>(G134-L134)*tab!$E$31+(H134-M134)*tab!$F$31+(I134-N134)*tab!$G$31</f>
        <v>0</v>
      </c>
      <c r="U134" s="124">
        <f t="shared" si="80"/>
        <v>0</v>
      </c>
      <c r="V134" s="182"/>
      <c r="W134" s="124">
        <f>IF(R134="nee",0,(J134-O134)*tab!$C$59)</f>
        <v>0</v>
      </c>
      <c r="X134" s="124">
        <f>IF(R134="nee",0,(G134-L134)*tab!$G$59+(H134-M134)*tab!$H$59+(I134-N134)*tab!$I$59)</f>
        <v>0</v>
      </c>
      <c r="Y134" s="124">
        <f t="shared" si="81"/>
        <v>0</v>
      </c>
      <c r="Z134" s="5"/>
      <c r="AA134" s="22"/>
    </row>
    <row r="135" spans="2:27" ht="12" customHeight="1" x14ac:dyDescent="0.2">
      <c r="B135" s="18"/>
      <c r="C135" s="1">
        <v>20</v>
      </c>
      <c r="D135" s="212">
        <f t="shared" si="73"/>
        <v>0</v>
      </c>
      <c r="E135" s="213">
        <f t="shared" si="73"/>
        <v>0</v>
      </c>
      <c r="F135" s="43"/>
      <c r="G135" s="213">
        <f t="shared" ref="G135:I135" si="118">+G81</f>
        <v>0</v>
      </c>
      <c r="H135" s="213">
        <f t="shared" si="118"/>
        <v>0</v>
      </c>
      <c r="I135" s="213">
        <f t="shared" si="118"/>
        <v>0</v>
      </c>
      <c r="J135" s="68">
        <f t="shared" si="77"/>
        <v>0</v>
      </c>
      <c r="K135" s="42"/>
      <c r="L135" s="213">
        <f t="shared" ref="L135:N135" si="119">+L81</f>
        <v>0</v>
      </c>
      <c r="M135" s="213">
        <f t="shared" si="119"/>
        <v>0</v>
      </c>
      <c r="N135" s="213">
        <f t="shared" si="119"/>
        <v>0</v>
      </c>
      <c r="O135" s="68">
        <f t="shared" si="79"/>
        <v>0</v>
      </c>
      <c r="P135" s="42"/>
      <c r="Q135" s="124" t="str">
        <f t="shared" si="84"/>
        <v>ja</v>
      </c>
      <c r="R135" s="124" t="str">
        <f t="shared" si="85"/>
        <v>ja</v>
      </c>
      <c r="S135" s="124">
        <f>IF(Q135="nee",0,(J135-O135)*(tab!$C$21*tab!$D$8+tab!$D$23))</f>
        <v>0</v>
      </c>
      <c r="T135" s="124">
        <f>(G135-L135)*tab!$E$31+(H135-M135)*tab!$F$31+(I135-N135)*tab!$G$31</f>
        <v>0</v>
      </c>
      <c r="U135" s="124">
        <f t="shared" si="80"/>
        <v>0</v>
      </c>
      <c r="V135" s="182"/>
      <c r="W135" s="124">
        <f>IF(R135="nee",0,(J135-O135)*tab!$C$59)</f>
        <v>0</v>
      </c>
      <c r="X135" s="124">
        <f>IF(R135="nee",0,(G135-L135)*tab!$G$59+(H135-M135)*tab!$H$59+(I135-N135)*tab!$I$59)</f>
        <v>0</v>
      </c>
      <c r="Y135" s="124">
        <f t="shared" si="81"/>
        <v>0</v>
      </c>
      <c r="Z135" s="5"/>
      <c r="AA135" s="22"/>
    </row>
    <row r="136" spans="2:27" ht="12" customHeight="1" x14ac:dyDescent="0.2">
      <c r="B136" s="18"/>
      <c r="C136" s="1">
        <v>21</v>
      </c>
      <c r="D136" s="212">
        <f t="shared" si="73"/>
        <v>0</v>
      </c>
      <c r="E136" s="213">
        <f t="shared" si="73"/>
        <v>0</v>
      </c>
      <c r="F136" s="43"/>
      <c r="G136" s="213">
        <f t="shared" ref="G136:I136" si="120">+G82</f>
        <v>0</v>
      </c>
      <c r="H136" s="213">
        <f t="shared" si="120"/>
        <v>0</v>
      </c>
      <c r="I136" s="213">
        <f t="shared" si="120"/>
        <v>0</v>
      </c>
      <c r="J136" s="68">
        <f t="shared" si="77"/>
        <v>0</v>
      </c>
      <c r="K136" s="42"/>
      <c r="L136" s="213">
        <f t="shared" ref="L136:N136" si="121">+L82</f>
        <v>0</v>
      </c>
      <c r="M136" s="213">
        <f t="shared" si="121"/>
        <v>0</v>
      </c>
      <c r="N136" s="213">
        <f t="shared" si="121"/>
        <v>0</v>
      </c>
      <c r="O136" s="68">
        <f t="shared" si="79"/>
        <v>0</v>
      </c>
      <c r="P136" s="42"/>
      <c r="Q136" s="124" t="str">
        <f t="shared" si="84"/>
        <v>ja</v>
      </c>
      <c r="R136" s="124" t="str">
        <f t="shared" si="85"/>
        <v>ja</v>
      </c>
      <c r="S136" s="124">
        <f>IF(Q136="nee",0,(J136-O136)*(tab!$C$21*tab!$D$8+tab!$D$23))</f>
        <v>0</v>
      </c>
      <c r="T136" s="124">
        <f>(G136-L136)*tab!$E$31+(H136-M136)*tab!$F$31+(I136-N136)*tab!$G$31</f>
        <v>0</v>
      </c>
      <c r="U136" s="124">
        <f t="shared" si="80"/>
        <v>0</v>
      </c>
      <c r="V136" s="182"/>
      <c r="W136" s="124">
        <f>IF(R136="nee",0,(J136-O136)*tab!$C$59)</f>
        <v>0</v>
      </c>
      <c r="X136" s="124">
        <f>IF(R136="nee",0,(G136-L136)*tab!$G$59+(H136-M136)*tab!$H$59+(I136-N136)*tab!$I$59)</f>
        <v>0</v>
      </c>
      <c r="Y136" s="124">
        <f t="shared" si="81"/>
        <v>0</v>
      </c>
      <c r="Z136" s="5"/>
      <c r="AA136" s="22"/>
    </row>
    <row r="137" spans="2:27" ht="12" customHeight="1" x14ac:dyDescent="0.2">
      <c r="B137" s="18"/>
      <c r="C137" s="1">
        <v>22</v>
      </c>
      <c r="D137" s="212">
        <f t="shared" si="73"/>
        <v>0</v>
      </c>
      <c r="E137" s="213">
        <f t="shared" si="73"/>
        <v>0</v>
      </c>
      <c r="F137" s="43"/>
      <c r="G137" s="213">
        <f t="shared" ref="G137:I137" si="122">+G83</f>
        <v>0</v>
      </c>
      <c r="H137" s="213">
        <f t="shared" si="122"/>
        <v>0</v>
      </c>
      <c r="I137" s="213">
        <f t="shared" si="122"/>
        <v>0</v>
      </c>
      <c r="J137" s="68">
        <f t="shared" si="77"/>
        <v>0</v>
      </c>
      <c r="K137" s="42"/>
      <c r="L137" s="213">
        <f t="shared" ref="L137:N137" si="123">+L83</f>
        <v>0</v>
      </c>
      <c r="M137" s="213">
        <f t="shared" si="123"/>
        <v>0</v>
      </c>
      <c r="N137" s="213">
        <f t="shared" si="123"/>
        <v>0</v>
      </c>
      <c r="O137" s="68">
        <f t="shared" si="79"/>
        <v>0</v>
      </c>
      <c r="P137" s="42"/>
      <c r="Q137" s="124" t="str">
        <f t="shared" si="84"/>
        <v>ja</v>
      </c>
      <c r="R137" s="124" t="str">
        <f t="shared" si="85"/>
        <v>ja</v>
      </c>
      <c r="S137" s="124">
        <f>IF(Q137="nee",0,(J137-O137)*(tab!$C$21*tab!$D$8+tab!$D$23))</f>
        <v>0</v>
      </c>
      <c r="T137" s="124">
        <f>(G137-L137)*tab!$E$31+(H137-M137)*tab!$F$31+(I137-N137)*tab!$G$31</f>
        <v>0</v>
      </c>
      <c r="U137" s="124">
        <f t="shared" si="80"/>
        <v>0</v>
      </c>
      <c r="V137" s="182"/>
      <c r="W137" s="124">
        <f>IF(R137="nee",0,(J137-O137)*tab!$C$59)</f>
        <v>0</v>
      </c>
      <c r="X137" s="124">
        <f>IF(R137="nee",0,(G137-L137)*tab!$G$59+(H137-M137)*tab!$H$59+(I137-N137)*tab!$I$59)</f>
        <v>0</v>
      </c>
      <c r="Y137" s="124">
        <f t="shared" si="81"/>
        <v>0</v>
      </c>
      <c r="Z137" s="5"/>
      <c r="AA137" s="22"/>
    </row>
    <row r="138" spans="2:27" ht="12" customHeight="1" x14ac:dyDescent="0.2">
      <c r="B138" s="18"/>
      <c r="C138" s="1">
        <v>23</v>
      </c>
      <c r="D138" s="212">
        <f t="shared" si="73"/>
        <v>0</v>
      </c>
      <c r="E138" s="213">
        <f t="shared" si="73"/>
        <v>0</v>
      </c>
      <c r="F138" s="43"/>
      <c r="G138" s="213">
        <f t="shared" ref="G138:I138" si="124">+G84</f>
        <v>0</v>
      </c>
      <c r="H138" s="213">
        <f t="shared" si="124"/>
        <v>0</v>
      </c>
      <c r="I138" s="213">
        <f t="shared" si="124"/>
        <v>0</v>
      </c>
      <c r="J138" s="68">
        <f t="shared" si="77"/>
        <v>0</v>
      </c>
      <c r="K138" s="42"/>
      <c r="L138" s="213">
        <f t="shared" ref="L138:N138" si="125">+L84</f>
        <v>0</v>
      </c>
      <c r="M138" s="213">
        <f t="shared" si="125"/>
        <v>0</v>
      </c>
      <c r="N138" s="213">
        <f t="shared" si="125"/>
        <v>0</v>
      </c>
      <c r="O138" s="68">
        <f t="shared" si="79"/>
        <v>0</v>
      </c>
      <c r="P138" s="42"/>
      <c r="Q138" s="124" t="str">
        <f t="shared" si="84"/>
        <v>ja</v>
      </c>
      <c r="R138" s="124" t="str">
        <f t="shared" si="85"/>
        <v>ja</v>
      </c>
      <c r="S138" s="124">
        <f>IF(Q138="nee",0,(J138-O138)*(tab!$C$21*tab!$D$8+tab!$D$23))</f>
        <v>0</v>
      </c>
      <c r="T138" s="124">
        <f>(G138-L138)*tab!$E$31+(H138-M138)*tab!$F$31+(I138-N138)*tab!$G$31</f>
        <v>0</v>
      </c>
      <c r="U138" s="124">
        <f t="shared" si="80"/>
        <v>0</v>
      </c>
      <c r="V138" s="182"/>
      <c r="W138" s="124">
        <f>IF(R138="nee",0,(J138-O138)*tab!$C$59)</f>
        <v>0</v>
      </c>
      <c r="X138" s="124">
        <f>IF(R138="nee",0,(G138-L138)*tab!$G$59+(H138-M138)*tab!$H$59+(I138-N138)*tab!$I$59)</f>
        <v>0</v>
      </c>
      <c r="Y138" s="124">
        <f t="shared" si="81"/>
        <v>0</v>
      </c>
      <c r="Z138" s="5"/>
      <c r="AA138" s="22"/>
    </row>
    <row r="139" spans="2:27" ht="12" customHeight="1" x14ac:dyDescent="0.2">
      <c r="B139" s="18"/>
      <c r="C139" s="1">
        <v>24</v>
      </c>
      <c r="D139" s="212">
        <f t="shared" si="73"/>
        <v>0</v>
      </c>
      <c r="E139" s="213">
        <f t="shared" si="73"/>
        <v>0</v>
      </c>
      <c r="F139" s="43"/>
      <c r="G139" s="213">
        <f t="shared" ref="G139:I139" si="126">+G85</f>
        <v>0</v>
      </c>
      <c r="H139" s="213">
        <f t="shared" si="126"/>
        <v>0</v>
      </c>
      <c r="I139" s="213">
        <f t="shared" si="126"/>
        <v>0</v>
      </c>
      <c r="J139" s="68">
        <f t="shared" si="77"/>
        <v>0</v>
      </c>
      <c r="K139" s="42"/>
      <c r="L139" s="213">
        <f t="shared" ref="L139:N139" si="127">+L85</f>
        <v>0</v>
      </c>
      <c r="M139" s="213">
        <f t="shared" si="127"/>
        <v>0</v>
      </c>
      <c r="N139" s="213">
        <f t="shared" si="127"/>
        <v>0</v>
      </c>
      <c r="O139" s="68">
        <f t="shared" si="79"/>
        <v>0</v>
      </c>
      <c r="P139" s="42"/>
      <c r="Q139" s="124" t="str">
        <f t="shared" si="84"/>
        <v>ja</v>
      </c>
      <c r="R139" s="124" t="str">
        <f t="shared" si="85"/>
        <v>ja</v>
      </c>
      <c r="S139" s="124">
        <f>IF(Q139="nee",0,(J139-O139)*(tab!$C$21*tab!$D$8+tab!$D$23))</f>
        <v>0</v>
      </c>
      <c r="T139" s="124">
        <f>(G139-L139)*tab!$E$31+(H139-M139)*tab!$F$31+(I139-N139)*tab!$G$31</f>
        <v>0</v>
      </c>
      <c r="U139" s="124">
        <f t="shared" si="80"/>
        <v>0</v>
      </c>
      <c r="V139" s="182"/>
      <c r="W139" s="124">
        <f>IF(R139="nee",0,(J139-O139)*tab!$C$59)</f>
        <v>0</v>
      </c>
      <c r="X139" s="124">
        <f>IF(R139="nee",0,(G139-L139)*tab!$G$59+(H139-M139)*tab!$H$59+(I139-N139)*tab!$I$59)</f>
        <v>0</v>
      </c>
      <c r="Y139" s="124">
        <f t="shared" si="81"/>
        <v>0</v>
      </c>
      <c r="Z139" s="5"/>
      <c r="AA139" s="22"/>
    </row>
    <row r="140" spans="2:27" ht="12" customHeight="1" x14ac:dyDescent="0.2">
      <c r="B140" s="18"/>
      <c r="C140" s="1">
        <v>25</v>
      </c>
      <c r="D140" s="212">
        <f t="shared" si="73"/>
        <v>0</v>
      </c>
      <c r="E140" s="213">
        <f t="shared" si="73"/>
        <v>0</v>
      </c>
      <c r="F140" s="43"/>
      <c r="G140" s="213">
        <f t="shared" ref="G140:I140" si="128">+G86</f>
        <v>0</v>
      </c>
      <c r="H140" s="213">
        <f t="shared" si="128"/>
        <v>0</v>
      </c>
      <c r="I140" s="213">
        <f t="shared" si="128"/>
        <v>0</v>
      </c>
      <c r="J140" s="68">
        <f t="shared" si="77"/>
        <v>0</v>
      </c>
      <c r="K140" s="42"/>
      <c r="L140" s="213">
        <f t="shared" ref="L140:N140" si="129">+L86</f>
        <v>0</v>
      </c>
      <c r="M140" s="213">
        <f t="shared" si="129"/>
        <v>0</v>
      </c>
      <c r="N140" s="213">
        <f t="shared" si="129"/>
        <v>0</v>
      </c>
      <c r="O140" s="68">
        <f t="shared" si="79"/>
        <v>0</v>
      </c>
      <c r="P140" s="42"/>
      <c r="Q140" s="124" t="str">
        <f t="shared" si="84"/>
        <v>ja</v>
      </c>
      <c r="R140" s="124" t="str">
        <f t="shared" si="85"/>
        <v>ja</v>
      </c>
      <c r="S140" s="124">
        <f>IF(Q140="nee",0,(J140-O140)*(tab!$C$21*tab!$D$8+tab!$D$23))</f>
        <v>0</v>
      </c>
      <c r="T140" s="124">
        <f>(G140-L140)*tab!$E$31+(H140-M140)*tab!$F$31+(I140-N140)*tab!$G$31</f>
        <v>0</v>
      </c>
      <c r="U140" s="124">
        <f t="shared" si="80"/>
        <v>0</v>
      </c>
      <c r="V140" s="182"/>
      <c r="W140" s="124">
        <f>IF(R140="nee",0,(J140-O140)*tab!$C$59)</f>
        <v>0</v>
      </c>
      <c r="X140" s="124">
        <f>IF(R140="nee",0,(G140-L140)*tab!$G$59+(H140-M140)*tab!$H$59+(I140-N140)*tab!$I$59)</f>
        <v>0</v>
      </c>
      <c r="Y140" s="124">
        <f t="shared" si="81"/>
        <v>0</v>
      </c>
      <c r="Z140" s="5"/>
      <c r="AA140" s="22"/>
    </row>
    <row r="141" spans="2:27" ht="12" customHeight="1" x14ac:dyDescent="0.2">
      <c r="B141" s="18"/>
      <c r="C141" s="1">
        <v>26</v>
      </c>
      <c r="D141" s="212">
        <f t="shared" si="73"/>
        <v>0</v>
      </c>
      <c r="E141" s="213">
        <f t="shared" si="73"/>
        <v>0</v>
      </c>
      <c r="F141" s="43"/>
      <c r="G141" s="213">
        <f t="shared" ref="G141:I141" si="130">+G87</f>
        <v>0</v>
      </c>
      <c r="H141" s="213">
        <f t="shared" si="130"/>
        <v>0</v>
      </c>
      <c r="I141" s="213">
        <f t="shared" si="130"/>
        <v>0</v>
      </c>
      <c r="J141" s="68">
        <f t="shared" si="77"/>
        <v>0</v>
      </c>
      <c r="K141" s="42"/>
      <c r="L141" s="213">
        <f t="shared" ref="L141:N141" si="131">+L87</f>
        <v>0</v>
      </c>
      <c r="M141" s="213">
        <f t="shared" si="131"/>
        <v>0</v>
      </c>
      <c r="N141" s="213">
        <f t="shared" si="131"/>
        <v>0</v>
      </c>
      <c r="O141" s="68">
        <f t="shared" si="79"/>
        <v>0</v>
      </c>
      <c r="P141" s="42"/>
      <c r="Q141" s="124" t="str">
        <f t="shared" si="84"/>
        <v>ja</v>
      </c>
      <c r="R141" s="124" t="str">
        <f t="shared" si="85"/>
        <v>ja</v>
      </c>
      <c r="S141" s="124">
        <f>IF(Q141="nee",0,(J141-O141)*(tab!$C$21*tab!$D$8+tab!$D$23))</f>
        <v>0</v>
      </c>
      <c r="T141" s="124">
        <f>(G141-L141)*tab!$E$31+(H141-M141)*tab!$F$31+(I141-N141)*tab!$G$31</f>
        <v>0</v>
      </c>
      <c r="U141" s="124">
        <f t="shared" si="80"/>
        <v>0</v>
      </c>
      <c r="V141" s="182"/>
      <c r="W141" s="124">
        <f>IF(R141="nee",0,(J141-O141)*tab!$C$59)</f>
        <v>0</v>
      </c>
      <c r="X141" s="124">
        <f>IF(R141="nee",0,(G141-L141)*tab!$G$59+(H141-M141)*tab!$H$59+(I141-N141)*tab!$I$59)</f>
        <v>0</v>
      </c>
      <c r="Y141" s="124">
        <f t="shared" si="81"/>
        <v>0</v>
      </c>
      <c r="Z141" s="5"/>
      <c r="AA141" s="22"/>
    </row>
    <row r="142" spans="2:27" ht="12" customHeight="1" x14ac:dyDescent="0.2">
      <c r="B142" s="18"/>
      <c r="C142" s="1">
        <v>27</v>
      </c>
      <c r="D142" s="212">
        <f t="shared" si="73"/>
        <v>0</v>
      </c>
      <c r="E142" s="213">
        <f t="shared" si="73"/>
        <v>0</v>
      </c>
      <c r="F142" s="43"/>
      <c r="G142" s="213">
        <f t="shared" ref="G142:I142" si="132">+G88</f>
        <v>0</v>
      </c>
      <c r="H142" s="213">
        <f t="shared" si="132"/>
        <v>0</v>
      </c>
      <c r="I142" s="213">
        <f t="shared" si="132"/>
        <v>0</v>
      </c>
      <c r="J142" s="68">
        <f t="shared" si="77"/>
        <v>0</v>
      </c>
      <c r="K142" s="42"/>
      <c r="L142" s="213">
        <f t="shared" ref="L142:N142" si="133">+L88</f>
        <v>0</v>
      </c>
      <c r="M142" s="213">
        <f t="shared" si="133"/>
        <v>0</v>
      </c>
      <c r="N142" s="213">
        <f t="shared" si="133"/>
        <v>0</v>
      </c>
      <c r="O142" s="68">
        <f t="shared" si="79"/>
        <v>0</v>
      </c>
      <c r="P142" s="42"/>
      <c r="Q142" s="124" t="str">
        <f t="shared" si="84"/>
        <v>ja</v>
      </c>
      <c r="R142" s="124" t="str">
        <f t="shared" si="85"/>
        <v>ja</v>
      </c>
      <c r="S142" s="124">
        <f>IF(Q142="nee",0,(J142-O142)*(tab!$C$21*tab!$D$8+tab!$D$23))</f>
        <v>0</v>
      </c>
      <c r="T142" s="124">
        <f>(G142-L142)*tab!$E$31+(H142-M142)*tab!$F$31+(I142-N142)*tab!$G$31</f>
        <v>0</v>
      </c>
      <c r="U142" s="124">
        <f t="shared" si="80"/>
        <v>0</v>
      </c>
      <c r="V142" s="182"/>
      <c r="W142" s="124">
        <f>IF(R142="nee",0,(J142-O142)*tab!$C$59)</f>
        <v>0</v>
      </c>
      <c r="X142" s="124">
        <f>IF(R142="nee",0,(G142-L142)*tab!$G$59+(H142-M142)*tab!$H$59+(I142-N142)*tab!$I$59)</f>
        <v>0</v>
      </c>
      <c r="Y142" s="124">
        <f t="shared" si="81"/>
        <v>0</v>
      </c>
      <c r="Z142" s="5"/>
      <c r="AA142" s="22"/>
    </row>
    <row r="143" spans="2:27" ht="12" customHeight="1" x14ac:dyDescent="0.2">
      <c r="B143" s="18"/>
      <c r="C143" s="1">
        <v>28</v>
      </c>
      <c r="D143" s="212">
        <f t="shared" si="73"/>
        <v>0</v>
      </c>
      <c r="E143" s="213">
        <f t="shared" si="73"/>
        <v>0</v>
      </c>
      <c r="F143" s="43"/>
      <c r="G143" s="213">
        <f t="shared" ref="G143:I143" si="134">+G89</f>
        <v>0</v>
      </c>
      <c r="H143" s="213">
        <f t="shared" si="134"/>
        <v>0</v>
      </c>
      <c r="I143" s="213">
        <f t="shared" si="134"/>
        <v>0</v>
      </c>
      <c r="J143" s="68">
        <f t="shared" si="77"/>
        <v>0</v>
      </c>
      <c r="K143" s="42"/>
      <c r="L143" s="213">
        <f t="shared" ref="L143:N143" si="135">+L89</f>
        <v>0</v>
      </c>
      <c r="M143" s="213">
        <f t="shared" si="135"/>
        <v>0</v>
      </c>
      <c r="N143" s="213">
        <f t="shared" si="135"/>
        <v>0</v>
      </c>
      <c r="O143" s="68">
        <f t="shared" si="79"/>
        <v>0</v>
      </c>
      <c r="P143" s="42"/>
      <c r="Q143" s="124" t="str">
        <f t="shared" si="84"/>
        <v>ja</v>
      </c>
      <c r="R143" s="124" t="str">
        <f t="shared" si="85"/>
        <v>ja</v>
      </c>
      <c r="S143" s="124">
        <f>IF(Q143="nee",0,(J143-O143)*(tab!$C$21*tab!$D$8+tab!$D$23))</f>
        <v>0</v>
      </c>
      <c r="T143" s="124">
        <f>(G143-L143)*tab!$E$31+(H143-M143)*tab!$F$31+(I143-N143)*tab!$G$31</f>
        <v>0</v>
      </c>
      <c r="U143" s="124">
        <f t="shared" si="80"/>
        <v>0</v>
      </c>
      <c r="V143" s="182"/>
      <c r="W143" s="124">
        <f>IF(R143="nee",0,(J143-O143)*tab!$C$59)</f>
        <v>0</v>
      </c>
      <c r="X143" s="124">
        <f>IF(R143="nee",0,(G143-L143)*tab!$G$59+(H143-M143)*tab!$H$59+(I143-N143)*tab!$I$59)</f>
        <v>0</v>
      </c>
      <c r="Y143" s="124">
        <f t="shared" si="81"/>
        <v>0</v>
      </c>
      <c r="Z143" s="5"/>
      <c r="AA143" s="22"/>
    </row>
    <row r="144" spans="2:27" ht="12" customHeight="1" x14ac:dyDescent="0.2">
      <c r="B144" s="18"/>
      <c r="C144" s="1">
        <v>29</v>
      </c>
      <c r="D144" s="212">
        <f t="shared" si="73"/>
        <v>0</v>
      </c>
      <c r="E144" s="213">
        <f t="shared" si="73"/>
        <v>0</v>
      </c>
      <c r="F144" s="43"/>
      <c r="G144" s="213">
        <f t="shared" ref="G144:I144" si="136">+G90</f>
        <v>0</v>
      </c>
      <c r="H144" s="213">
        <f t="shared" si="136"/>
        <v>0</v>
      </c>
      <c r="I144" s="213">
        <f t="shared" si="136"/>
        <v>0</v>
      </c>
      <c r="J144" s="68">
        <f t="shared" si="77"/>
        <v>0</v>
      </c>
      <c r="K144" s="42"/>
      <c r="L144" s="213">
        <f t="shared" ref="L144:N144" si="137">+L90</f>
        <v>0</v>
      </c>
      <c r="M144" s="213">
        <f t="shared" si="137"/>
        <v>0</v>
      </c>
      <c r="N144" s="213">
        <f t="shared" si="137"/>
        <v>0</v>
      </c>
      <c r="O144" s="68">
        <f t="shared" si="79"/>
        <v>0</v>
      </c>
      <c r="P144" s="42"/>
      <c r="Q144" s="124" t="str">
        <f t="shared" si="84"/>
        <v>ja</v>
      </c>
      <c r="R144" s="124" t="str">
        <f t="shared" si="85"/>
        <v>ja</v>
      </c>
      <c r="S144" s="124">
        <f>IF(Q144="nee",0,(J144-O144)*(tab!$C$21*tab!$D$8+tab!$D$23))</f>
        <v>0</v>
      </c>
      <c r="T144" s="124">
        <f>(G144-L144)*tab!$E$31+(H144-M144)*tab!$F$31+(I144-N144)*tab!$G$31</f>
        <v>0</v>
      </c>
      <c r="U144" s="124">
        <f t="shared" si="80"/>
        <v>0</v>
      </c>
      <c r="V144" s="182"/>
      <c r="W144" s="124">
        <f>IF(R144="nee",0,(J144-O144)*tab!$C$59)</f>
        <v>0</v>
      </c>
      <c r="X144" s="124">
        <f>IF(R144="nee",0,(G144-L144)*tab!$G$59+(H144-M144)*tab!$H$59+(I144-N144)*tab!$I$59)</f>
        <v>0</v>
      </c>
      <c r="Y144" s="124">
        <f t="shared" si="81"/>
        <v>0</v>
      </c>
      <c r="Z144" s="5"/>
      <c r="AA144" s="22"/>
    </row>
    <row r="145" spans="2:27" ht="12" customHeight="1" x14ac:dyDescent="0.2">
      <c r="B145" s="18"/>
      <c r="C145" s="1">
        <v>30</v>
      </c>
      <c r="D145" s="212">
        <f t="shared" si="73"/>
        <v>0</v>
      </c>
      <c r="E145" s="213">
        <f t="shared" si="73"/>
        <v>0</v>
      </c>
      <c r="F145" s="43"/>
      <c r="G145" s="213">
        <f t="shared" ref="G145:I145" si="138">+G91</f>
        <v>0</v>
      </c>
      <c r="H145" s="213">
        <f t="shared" si="138"/>
        <v>0</v>
      </c>
      <c r="I145" s="213">
        <f t="shared" si="138"/>
        <v>0</v>
      </c>
      <c r="J145" s="68">
        <f t="shared" si="77"/>
        <v>0</v>
      </c>
      <c r="K145" s="42"/>
      <c r="L145" s="213">
        <f t="shared" ref="L145:N145" si="139">+L91</f>
        <v>0</v>
      </c>
      <c r="M145" s="213">
        <f t="shared" si="139"/>
        <v>0</v>
      </c>
      <c r="N145" s="213">
        <f t="shared" si="139"/>
        <v>0</v>
      </c>
      <c r="O145" s="68">
        <f t="shared" si="79"/>
        <v>0</v>
      </c>
      <c r="P145" s="42"/>
      <c r="Q145" s="124" t="str">
        <f t="shared" si="84"/>
        <v>ja</v>
      </c>
      <c r="R145" s="124" t="str">
        <f t="shared" si="85"/>
        <v>ja</v>
      </c>
      <c r="S145" s="124">
        <f>IF(Q145="nee",0,(J145-O145)*(tab!$C$21*tab!$D$8+tab!$D$23))</f>
        <v>0</v>
      </c>
      <c r="T145" s="124">
        <f>(G145-L145)*tab!$E$31+(H145-M145)*tab!$F$31+(I145-N145)*tab!$G$31</f>
        <v>0</v>
      </c>
      <c r="U145" s="124">
        <f t="shared" si="80"/>
        <v>0</v>
      </c>
      <c r="V145" s="182"/>
      <c r="W145" s="124">
        <f>IF(R145="nee",0,(J145-O145)*tab!$C$59)</f>
        <v>0</v>
      </c>
      <c r="X145" s="124">
        <f>IF(R145="nee",0,(G145-L145)*tab!$G$59+(H145-M145)*tab!$H$59+(I145-N145)*tab!$I$59)</f>
        <v>0</v>
      </c>
      <c r="Y145" s="124">
        <f t="shared" si="81"/>
        <v>0</v>
      </c>
      <c r="Z145" s="5"/>
      <c r="AA145" s="22"/>
    </row>
    <row r="146" spans="2:27" ht="12.75" customHeight="1" x14ac:dyDescent="0.2">
      <c r="B146" s="80"/>
      <c r="C146" s="73"/>
      <c r="D146" s="83"/>
      <c r="E146" s="83"/>
      <c r="F146" s="112"/>
      <c r="G146" s="113">
        <f>SUM(G116:G141)</f>
        <v>0</v>
      </c>
      <c r="H146" s="113">
        <f>SUM(H116:H141)</f>
        <v>0</v>
      </c>
      <c r="I146" s="113">
        <f>SUM(I116:I141)</f>
        <v>0</v>
      </c>
      <c r="J146" s="113">
        <f>SUM(J116:J141)</f>
        <v>0</v>
      </c>
      <c r="K146" s="114"/>
      <c r="L146" s="113">
        <f>SUM(L116:L141)</f>
        <v>0</v>
      </c>
      <c r="M146" s="113">
        <f>SUM(M116:M141)</f>
        <v>0</v>
      </c>
      <c r="N146" s="113">
        <f>SUM(N116:N141)</f>
        <v>0</v>
      </c>
      <c r="O146" s="113">
        <f>SUM(O116:O141)</f>
        <v>0</v>
      </c>
      <c r="P146" s="114"/>
      <c r="Q146" s="114"/>
      <c r="R146" s="114"/>
      <c r="S146" s="223"/>
      <c r="T146" s="223"/>
      <c r="U146" s="223"/>
      <c r="V146" s="114"/>
      <c r="W146" s="224"/>
      <c r="X146" s="224"/>
      <c r="Y146" s="224"/>
      <c r="Z146" s="5"/>
      <c r="AA146" s="22"/>
    </row>
    <row r="147" spans="2:27" ht="12" customHeight="1" x14ac:dyDescent="0.2">
      <c r="B147" s="18"/>
      <c r="C147" s="1"/>
      <c r="D147" s="38" t="s">
        <v>112</v>
      </c>
      <c r="E147" s="38"/>
      <c r="F147" s="45"/>
      <c r="G147" s="98"/>
      <c r="H147" s="98"/>
      <c r="I147" s="98"/>
      <c r="J147" s="47"/>
      <c r="K147" s="47"/>
      <c r="L147" s="98"/>
      <c r="M147" s="98"/>
      <c r="N147" s="98"/>
      <c r="O147" s="47"/>
      <c r="P147" s="47"/>
      <c r="Q147" s="47"/>
      <c r="R147" s="47"/>
      <c r="S147" s="224"/>
      <c r="T147" s="224"/>
      <c r="U147" s="197">
        <f>SUM(U116:U145)</f>
        <v>0</v>
      </c>
      <c r="V147" s="54"/>
      <c r="W147" s="225"/>
      <c r="X147" s="225"/>
      <c r="Y147" s="197">
        <f>SUM(Y116:Y145)</f>
        <v>0</v>
      </c>
      <c r="Z147" s="48"/>
      <c r="AA147" s="22"/>
    </row>
    <row r="148" spans="2:27" ht="12" customHeight="1" x14ac:dyDescent="0.2">
      <c r="B148" s="18"/>
      <c r="C148" s="1"/>
      <c r="D148" s="38"/>
      <c r="E148" s="38"/>
      <c r="F148" s="45"/>
      <c r="G148" s="98"/>
      <c r="H148" s="98"/>
      <c r="I148" s="98"/>
      <c r="J148" s="47"/>
      <c r="K148" s="47"/>
      <c r="L148" s="98"/>
      <c r="M148" s="98"/>
      <c r="N148" s="98"/>
      <c r="O148" s="47"/>
      <c r="P148" s="47"/>
      <c r="Q148" s="47"/>
      <c r="R148" s="47"/>
      <c r="S148" s="47"/>
      <c r="T148" s="47"/>
      <c r="U148" s="54"/>
      <c r="V148" s="54"/>
      <c r="W148" s="54"/>
      <c r="X148" s="54"/>
      <c r="Y148" s="54"/>
      <c r="Z148" s="48"/>
      <c r="AA148" s="22"/>
    </row>
    <row r="149" spans="2:27" ht="12" customHeight="1" x14ac:dyDescent="0.2">
      <c r="B149" s="18"/>
      <c r="C149" s="65"/>
      <c r="D149" s="71"/>
      <c r="E149" s="71"/>
      <c r="F149" s="109"/>
      <c r="G149" s="110"/>
      <c r="H149" s="110"/>
      <c r="I149" s="110"/>
      <c r="J149" s="111"/>
      <c r="K149" s="111"/>
      <c r="L149" s="110"/>
      <c r="M149" s="110"/>
      <c r="N149" s="110"/>
      <c r="O149" s="111"/>
      <c r="P149" s="111"/>
      <c r="Q149" s="111"/>
      <c r="R149" s="111"/>
      <c r="S149" s="111"/>
      <c r="T149" s="111"/>
      <c r="U149" s="111"/>
      <c r="V149" s="111"/>
      <c r="W149" s="19"/>
      <c r="X149" s="19"/>
      <c r="Y149" s="19"/>
      <c r="Z149" s="19"/>
      <c r="AA149" s="22"/>
    </row>
    <row r="150" spans="2:27" ht="12" customHeight="1" x14ac:dyDescent="0.25">
      <c r="B150" s="18"/>
      <c r="C150" s="65"/>
      <c r="D150" s="19"/>
      <c r="E150" s="19"/>
      <c r="F150" s="19"/>
      <c r="G150" s="20"/>
      <c r="H150" s="20"/>
      <c r="I150" s="20"/>
      <c r="J150" s="20"/>
      <c r="K150" s="20"/>
      <c r="L150" s="20"/>
      <c r="M150" s="20"/>
      <c r="N150" s="20"/>
      <c r="O150" s="20"/>
      <c r="P150" s="20"/>
      <c r="Q150" s="20"/>
      <c r="R150" s="20"/>
      <c r="S150" s="20"/>
      <c r="T150" s="20"/>
      <c r="U150" s="20"/>
      <c r="V150" s="20"/>
      <c r="W150" s="19"/>
      <c r="X150" s="19"/>
      <c r="Y150" s="19"/>
      <c r="Z150" s="245"/>
      <c r="AA150" s="22"/>
    </row>
    <row r="151" spans="2:27" ht="15.75" x14ac:dyDescent="0.25">
      <c r="B151" s="13"/>
      <c r="C151" s="186" t="s">
        <v>115</v>
      </c>
      <c r="D151" s="193"/>
      <c r="E151" s="193"/>
      <c r="F151" s="193"/>
      <c r="G151" s="191" t="s">
        <v>116</v>
      </c>
      <c r="H151" s="194"/>
      <c r="I151" s="194"/>
      <c r="J151" s="192"/>
      <c r="K151" s="194"/>
      <c r="L151" s="15"/>
      <c r="M151" s="15"/>
      <c r="N151" s="15"/>
      <c r="O151" s="17"/>
      <c r="P151" s="15"/>
      <c r="Q151" s="15"/>
      <c r="R151" s="15"/>
      <c r="S151" s="15"/>
      <c r="T151" s="15"/>
      <c r="U151" s="15"/>
      <c r="V151" s="15"/>
      <c r="W151" s="15"/>
      <c r="X151" s="15"/>
      <c r="Y151" s="15"/>
      <c r="Z151" s="14"/>
      <c r="AA151" s="16"/>
    </row>
    <row r="152" spans="2:27" ht="15" x14ac:dyDescent="0.25">
      <c r="B152" s="78"/>
      <c r="C152" s="187" t="s">
        <v>113</v>
      </c>
      <c r="D152" s="188"/>
      <c r="E152" s="189" t="s">
        <v>141</v>
      </c>
      <c r="F152" s="189"/>
      <c r="G152" s="188" t="s">
        <v>114</v>
      </c>
      <c r="H152" s="190"/>
      <c r="I152" s="190"/>
      <c r="J152" s="195" t="s">
        <v>142</v>
      </c>
      <c r="K152" s="190"/>
      <c r="L152" s="184"/>
      <c r="M152" s="184"/>
      <c r="N152" s="184"/>
      <c r="O152" s="21"/>
      <c r="P152" s="184"/>
      <c r="Q152" s="184"/>
      <c r="R152" s="184"/>
      <c r="S152" s="184"/>
      <c r="T152" s="184"/>
      <c r="U152" s="184"/>
      <c r="V152" s="184"/>
      <c r="W152" s="185"/>
      <c r="X152" s="185"/>
      <c r="Y152" s="185"/>
      <c r="Z152" s="70"/>
      <c r="AA152" s="37"/>
    </row>
    <row r="153" spans="2:27" ht="12" customHeight="1" x14ac:dyDescent="0.25">
      <c r="B153" s="18"/>
      <c r="C153" s="96"/>
      <c r="D153" s="19"/>
      <c r="E153" s="19"/>
      <c r="F153" s="19"/>
      <c r="G153"/>
      <c r="H153" s="20"/>
      <c r="I153" s="21"/>
      <c r="J153" s="20"/>
      <c r="K153" s="20"/>
      <c r="L153" s="20"/>
      <c r="M153" s="20"/>
      <c r="N153" s="21"/>
      <c r="O153" s="20"/>
      <c r="P153" s="20"/>
      <c r="Q153" s="20"/>
      <c r="R153" s="20"/>
      <c r="S153" s="20"/>
      <c r="T153" s="180"/>
      <c r="U153" s="179"/>
      <c r="V153" s="179"/>
      <c r="W153" s="20"/>
      <c r="X153" s="20"/>
      <c r="Y153" s="20"/>
      <c r="Z153" s="19"/>
      <c r="AA153" s="22"/>
    </row>
    <row r="154" spans="2:27" ht="12" customHeight="1" x14ac:dyDescent="0.2">
      <c r="B154" s="18"/>
      <c r="C154" s="1"/>
      <c r="D154" s="2"/>
      <c r="E154" s="2"/>
      <c r="F154" s="2"/>
      <c r="G154" s="42"/>
      <c r="H154" s="42"/>
      <c r="I154" s="42"/>
      <c r="J154" s="42"/>
      <c r="K154" s="42"/>
      <c r="L154" s="42"/>
      <c r="M154" s="42"/>
      <c r="N154" s="42"/>
      <c r="O154" s="42"/>
      <c r="P154" s="42"/>
      <c r="Q154" s="42"/>
      <c r="R154" s="42"/>
      <c r="S154" s="42"/>
      <c r="T154" s="42"/>
      <c r="U154" s="23"/>
      <c r="V154" s="23"/>
      <c r="W154" s="23"/>
      <c r="X154" s="23"/>
      <c r="Y154" s="23"/>
      <c r="Z154" s="24"/>
      <c r="AA154" s="22"/>
    </row>
    <row r="155" spans="2:27" ht="12" customHeight="1" x14ac:dyDescent="0.2">
      <c r="B155" s="26"/>
      <c r="C155" s="177"/>
      <c r="D155" s="177" t="s">
        <v>1</v>
      </c>
      <c r="E155" s="27"/>
      <c r="F155" s="27"/>
      <c r="G155" s="28" t="s">
        <v>122</v>
      </c>
      <c r="H155" s="29"/>
      <c r="I155" s="29"/>
      <c r="J155" s="30"/>
      <c r="K155" s="30"/>
      <c r="L155" s="28"/>
      <c r="M155" s="29"/>
      <c r="N155" s="121"/>
      <c r="O155" s="30"/>
      <c r="P155" s="30"/>
      <c r="Q155" s="177"/>
      <c r="R155" s="177"/>
      <c r="S155" s="30"/>
      <c r="T155" s="30"/>
      <c r="U155" s="30"/>
      <c r="V155" s="30"/>
      <c r="W155" s="30"/>
      <c r="X155" s="30"/>
      <c r="Y155" s="30"/>
      <c r="Z155" s="31"/>
      <c r="AA155" s="32"/>
    </row>
    <row r="156" spans="2:27" ht="12" customHeight="1" x14ac:dyDescent="0.2">
      <c r="B156" s="75"/>
      <c r="C156" s="100"/>
      <c r="D156" s="76"/>
      <c r="E156" s="102"/>
      <c r="F156" s="103"/>
      <c r="G156" s="178"/>
      <c r="H156" s="105"/>
      <c r="I156" s="122"/>
      <c r="J156" s="106"/>
      <c r="K156" s="106"/>
      <c r="L156" s="107"/>
      <c r="M156" s="105"/>
      <c r="N156" s="123"/>
      <c r="O156" s="106"/>
      <c r="P156" s="106"/>
      <c r="Q156" s="79" t="s">
        <v>87</v>
      </c>
      <c r="R156" s="81" t="s">
        <v>87</v>
      </c>
      <c r="S156" s="181" t="s">
        <v>78</v>
      </c>
      <c r="T156" s="106"/>
      <c r="U156" s="106"/>
      <c r="V156" s="106"/>
      <c r="W156" s="81" t="s">
        <v>76</v>
      </c>
      <c r="X156" s="35"/>
      <c r="Y156" s="35"/>
      <c r="Z156" s="36"/>
      <c r="AA156" s="37"/>
    </row>
    <row r="157" spans="2:27" ht="12" customHeight="1" x14ac:dyDescent="0.2">
      <c r="B157" s="75"/>
      <c r="C157" s="100"/>
      <c r="D157" s="83" t="s">
        <v>137</v>
      </c>
      <c r="E157" s="101"/>
      <c r="F157" s="102"/>
      <c r="G157" s="76" t="s">
        <v>107</v>
      </c>
      <c r="H157" s="39"/>
      <c r="I157" s="39"/>
      <c r="J157" s="39"/>
      <c r="K157" s="39"/>
      <c r="L157" s="76" t="s">
        <v>108</v>
      </c>
      <c r="M157" s="39"/>
      <c r="N157" s="39"/>
      <c r="O157" s="39"/>
      <c r="P157" s="39"/>
      <c r="Q157" s="81" t="s">
        <v>88</v>
      </c>
      <c r="R157" s="81" t="s">
        <v>90</v>
      </c>
      <c r="S157" s="76" t="s">
        <v>110</v>
      </c>
      <c r="T157" s="81"/>
      <c r="U157" s="40" t="s">
        <v>58</v>
      </c>
      <c r="V157" s="40"/>
      <c r="W157" s="76" t="s">
        <v>129</v>
      </c>
      <c r="X157" s="40"/>
      <c r="Y157" s="40" t="s">
        <v>58</v>
      </c>
      <c r="Z157" s="41"/>
      <c r="AA157" s="16"/>
    </row>
    <row r="158" spans="2:27" ht="12" customHeight="1" x14ac:dyDescent="0.2">
      <c r="B158" s="80"/>
      <c r="C158" s="73"/>
      <c r="D158" s="77" t="s">
        <v>59</v>
      </c>
      <c r="E158" s="74" t="s">
        <v>158</v>
      </c>
      <c r="F158" s="77"/>
      <c r="G158" s="74" t="s">
        <v>17</v>
      </c>
      <c r="H158" s="74" t="s">
        <v>18</v>
      </c>
      <c r="I158" s="74" t="s">
        <v>19</v>
      </c>
      <c r="J158" s="74" t="s">
        <v>61</v>
      </c>
      <c r="K158" s="74"/>
      <c r="L158" s="74" t="s">
        <v>17</v>
      </c>
      <c r="M158" s="74" t="s">
        <v>18</v>
      </c>
      <c r="N158" s="74" t="s">
        <v>19</v>
      </c>
      <c r="O158" s="73" t="s">
        <v>61</v>
      </c>
      <c r="P158" s="74"/>
      <c r="Q158" s="74" t="s">
        <v>89</v>
      </c>
      <c r="R158" s="81" t="s">
        <v>89</v>
      </c>
      <c r="S158" s="74" t="s">
        <v>67</v>
      </c>
      <c r="T158" s="74" t="s">
        <v>68</v>
      </c>
      <c r="U158" s="40" t="s">
        <v>111</v>
      </c>
      <c r="V158" s="40"/>
      <c r="W158" s="42" t="s">
        <v>67</v>
      </c>
      <c r="X158" s="42" t="s">
        <v>68</v>
      </c>
      <c r="Y158" s="40" t="s">
        <v>62</v>
      </c>
      <c r="Z158" s="5"/>
      <c r="AA158" s="22"/>
    </row>
    <row r="159" spans="2:27" ht="12" customHeight="1" x14ac:dyDescent="0.2">
      <c r="B159" s="18"/>
      <c r="C159" s="1">
        <v>1</v>
      </c>
      <c r="D159" s="212">
        <f t="shared" ref="D159:E188" si="140">+D116</f>
        <v>0</v>
      </c>
      <c r="E159" s="213">
        <f t="shared" si="140"/>
        <v>0</v>
      </c>
      <c r="F159" s="43"/>
      <c r="G159" s="213">
        <f>+G116</f>
        <v>0</v>
      </c>
      <c r="H159" s="213">
        <f t="shared" ref="H159:I159" si="141">+H116</f>
        <v>0</v>
      </c>
      <c r="I159" s="213">
        <f t="shared" si="141"/>
        <v>0</v>
      </c>
      <c r="J159" s="68">
        <f>SUM(G159:I159)</f>
        <v>0</v>
      </c>
      <c r="K159" s="42"/>
      <c r="L159" s="213">
        <f>+L116</f>
        <v>0</v>
      </c>
      <c r="M159" s="213">
        <f t="shared" ref="M159:N159" si="142">+M116</f>
        <v>0</v>
      </c>
      <c r="N159" s="213">
        <f t="shared" si="142"/>
        <v>0</v>
      </c>
      <c r="O159" s="68">
        <f>SUM(L159:N159)</f>
        <v>0</v>
      </c>
      <c r="P159" s="42"/>
      <c r="Q159" s="226" t="str">
        <f>+Q116</f>
        <v>ja</v>
      </c>
      <c r="R159" s="226" t="str">
        <f>+R116</f>
        <v>ja</v>
      </c>
      <c r="S159" s="124">
        <f>IF(Q159="nee",0,(J159-O159)*(tab!$C$21*tab!$D$8+tab!$D$23))</f>
        <v>0</v>
      </c>
      <c r="T159" s="124">
        <f>(G159-L159)*tab!$E$31+(H159-M159)*tab!$F$31+(I159-N159)*tab!$G$31</f>
        <v>0</v>
      </c>
      <c r="U159" s="124">
        <f>IF(SUM(S159:T159)&lt;0,0,SUM(S159:T159))</f>
        <v>0</v>
      </c>
      <c r="V159" s="182"/>
      <c r="W159" s="124">
        <f>IF(R159="nee",0,(J159-O159)*tab!$C$59)</f>
        <v>0</v>
      </c>
      <c r="X159" s="124">
        <f>IF(R159="nee",0,(G159-L159)*tab!$G$59+(H159-M159)*tab!$H$59+(I159-N159)*tab!$I$59)</f>
        <v>0</v>
      </c>
      <c r="Y159" s="124">
        <f>IF(SUM(W159:X159)&lt;=0,0,SUM(W159:X159))</f>
        <v>0</v>
      </c>
      <c r="Z159" s="5"/>
      <c r="AA159" s="22"/>
    </row>
    <row r="160" spans="2:27" ht="12" customHeight="1" x14ac:dyDescent="0.2">
      <c r="B160" s="18"/>
      <c r="C160" s="1">
        <v>2</v>
      </c>
      <c r="D160" s="212">
        <f t="shared" si="140"/>
        <v>0</v>
      </c>
      <c r="E160" s="213">
        <f t="shared" si="140"/>
        <v>0</v>
      </c>
      <c r="F160" s="43"/>
      <c r="G160" s="213">
        <f t="shared" ref="G160:I160" si="143">+G117</f>
        <v>0</v>
      </c>
      <c r="H160" s="213">
        <f t="shared" si="143"/>
        <v>0</v>
      </c>
      <c r="I160" s="213">
        <f t="shared" si="143"/>
        <v>0</v>
      </c>
      <c r="J160" s="68">
        <f t="shared" ref="J160:J188" si="144">SUM(G160:I160)</f>
        <v>0</v>
      </c>
      <c r="K160" s="42"/>
      <c r="L160" s="213">
        <f t="shared" ref="L160:N160" si="145">+L117</f>
        <v>0</v>
      </c>
      <c r="M160" s="213">
        <f t="shared" si="145"/>
        <v>0</v>
      </c>
      <c r="N160" s="213">
        <f t="shared" si="145"/>
        <v>0</v>
      </c>
      <c r="O160" s="68">
        <f t="shared" ref="O160:O188" si="146">SUM(L160:N160)</f>
        <v>0</v>
      </c>
      <c r="P160" s="42"/>
      <c r="Q160" s="124" t="str">
        <f>+Q159</f>
        <v>ja</v>
      </c>
      <c r="R160" s="124" t="str">
        <f>+R159</f>
        <v>ja</v>
      </c>
      <c r="S160" s="124">
        <f>IF(Q160="nee",0,(J160-O160)*(tab!$C$21*tab!$D$8+tab!$D$23))</f>
        <v>0</v>
      </c>
      <c r="T160" s="124">
        <f>(G160-L160)*tab!$E$31+(H160-M160)*tab!$F$31+(I160-N160)*tab!$G$31</f>
        <v>0</v>
      </c>
      <c r="U160" s="124">
        <f t="shared" ref="U160:U188" si="147">IF(SUM(S160:T160)&lt;0,0,SUM(S160:T160))</f>
        <v>0</v>
      </c>
      <c r="V160" s="182"/>
      <c r="W160" s="124">
        <f>IF(R160="nee",0,(J160-O160)*tab!$C$59)</f>
        <v>0</v>
      </c>
      <c r="X160" s="124">
        <f>IF(R160="nee",0,(G160-L160)*tab!$G$59+(H160-M160)*tab!$H$59+(I160-N160)*tab!$I$59)</f>
        <v>0</v>
      </c>
      <c r="Y160" s="124">
        <f t="shared" ref="Y160:Y188" si="148">IF(SUM(W160:X160)&lt;=0,0,SUM(W160:X160))</f>
        <v>0</v>
      </c>
      <c r="Z160" s="5"/>
      <c r="AA160" s="22"/>
    </row>
    <row r="161" spans="2:27" ht="12" customHeight="1" x14ac:dyDescent="0.2">
      <c r="B161" s="18"/>
      <c r="C161" s="1">
        <v>3</v>
      </c>
      <c r="D161" s="212">
        <f t="shared" si="140"/>
        <v>0</v>
      </c>
      <c r="E161" s="213">
        <f t="shared" si="140"/>
        <v>0</v>
      </c>
      <c r="F161" s="43"/>
      <c r="G161" s="213">
        <f t="shared" ref="G161:I161" si="149">+G118</f>
        <v>0</v>
      </c>
      <c r="H161" s="213">
        <f t="shared" si="149"/>
        <v>0</v>
      </c>
      <c r="I161" s="213">
        <f t="shared" si="149"/>
        <v>0</v>
      </c>
      <c r="J161" s="68">
        <f t="shared" si="144"/>
        <v>0</v>
      </c>
      <c r="K161" s="42"/>
      <c r="L161" s="213">
        <f t="shared" ref="L161:N161" si="150">+L118</f>
        <v>0</v>
      </c>
      <c r="M161" s="213">
        <f t="shared" si="150"/>
        <v>0</v>
      </c>
      <c r="N161" s="213">
        <f t="shared" si="150"/>
        <v>0</v>
      </c>
      <c r="O161" s="68">
        <f t="shared" si="146"/>
        <v>0</v>
      </c>
      <c r="P161" s="42"/>
      <c r="Q161" s="124" t="str">
        <f t="shared" ref="Q161:Q188" si="151">+Q160</f>
        <v>ja</v>
      </c>
      <c r="R161" s="124" t="str">
        <f t="shared" ref="R161:R188" si="152">+R160</f>
        <v>ja</v>
      </c>
      <c r="S161" s="124">
        <f>IF(Q161="nee",0,(J161-O161)*(tab!$C$21*tab!$D$8+tab!$D$23))</f>
        <v>0</v>
      </c>
      <c r="T161" s="124">
        <f>(G161-L161)*tab!$E$31+(H161-M161)*tab!$F$31+(I161-N161)*tab!$G$31</f>
        <v>0</v>
      </c>
      <c r="U161" s="124">
        <f t="shared" si="147"/>
        <v>0</v>
      </c>
      <c r="V161" s="182"/>
      <c r="W161" s="124">
        <f>IF(R161="nee",0,(J161-O161)*tab!$C$59)</f>
        <v>0</v>
      </c>
      <c r="X161" s="124">
        <f>IF(R161="nee",0,(G161-L161)*tab!$G$59+(H161-M161)*tab!$H$59+(I161-N161)*tab!$I$59)</f>
        <v>0</v>
      </c>
      <c r="Y161" s="124">
        <f t="shared" si="148"/>
        <v>0</v>
      </c>
      <c r="Z161" s="5"/>
      <c r="AA161" s="22"/>
    </row>
    <row r="162" spans="2:27" ht="12" customHeight="1" x14ac:dyDescent="0.2">
      <c r="B162" s="18"/>
      <c r="C162" s="1">
        <v>4</v>
      </c>
      <c r="D162" s="212">
        <f t="shared" si="140"/>
        <v>0</v>
      </c>
      <c r="E162" s="213">
        <f t="shared" si="140"/>
        <v>0</v>
      </c>
      <c r="F162" s="43"/>
      <c r="G162" s="213">
        <f t="shared" ref="G162:I162" si="153">+G119</f>
        <v>0</v>
      </c>
      <c r="H162" s="213">
        <f t="shared" si="153"/>
        <v>0</v>
      </c>
      <c r="I162" s="213">
        <f t="shared" si="153"/>
        <v>0</v>
      </c>
      <c r="J162" s="68">
        <f t="shared" si="144"/>
        <v>0</v>
      </c>
      <c r="K162" s="42"/>
      <c r="L162" s="213">
        <f t="shared" ref="L162:N162" si="154">+L119</f>
        <v>0</v>
      </c>
      <c r="M162" s="213">
        <f t="shared" si="154"/>
        <v>0</v>
      </c>
      <c r="N162" s="213">
        <f t="shared" si="154"/>
        <v>0</v>
      </c>
      <c r="O162" s="68">
        <f t="shared" si="146"/>
        <v>0</v>
      </c>
      <c r="P162" s="42"/>
      <c r="Q162" s="124" t="str">
        <f t="shared" si="151"/>
        <v>ja</v>
      </c>
      <c r="R162" s="124" t="str">
        <f t="shared" si="152"/>
        <v>ja</v>
      </c>
      <c r="S162" s="124">
        <f>IF(Q162="nee",0,(J162-O162)*(tab!$C$21*tab!$D$8+tab!$D$23))</f>
        <v>0</v>
      </c>
      <c r="T162" s="124">
        <f>(G162-L162)*tab!$E$31+(H162-M162)*tab!$F$31+(I162-N162)*tab!$G$31</f>
        <v>0</v>
      </c>
      <c r="U162" s="124">
        <f t="shared" si="147"/>
        <v>0</v>
      </c>
      <c r="V162" s="182"/>
      <c r="W162" s="124">
        <f>IF(R162="nee",0,(J162-O162)*tab!$C$59)</f>
        <v>0</v>
      </c>
      <c r="X162" s="124">
        <f>IF(R162="nee",0,(G162-L162)*tab!$G$59+(H162-M162)*tab!$H$59+(I162-N162)*tab!$I$59)</f>
        <v>0</v>
      </c>
      <c r="Y162" s="124">
        <f t="shared" si="148"/>
        <v>0</v>
      </c>
      <c r="Z162" s="5"/>
      <c r="AA162" s="22"/>
    </row>
    <row r="163" spans="2:27" ht="12" customHeight="1" x14ac:dyDescent="0.2">
      <c r="B163" s="18"/>
      <c r="C163" s="1">
        <v>5</v>
      </c>
      <c r="D163" s="212">
        <f t="shared" si="140"/>
        <v>0</v>
      </c>
      <c r="E163" s="213">
        <f t="shared" si="140"/>
        <v>0</v>
      </c>
      <c r="F163" s="43"/>
      <c r="G163" s="213">
        <f t="shared" ref="G163:I163" si="155">+G120</f>
        <v>0</v>
      </c>
      <c r="H163" s="213">
        <f t="shared" si="155"/>
        <v>0</v>
      </c>
      <c r="I163" s="213">
        <f t="shared" si="155"/>
        <v>0</v>
      </c>
      <c r="J163" s="68">
        <f t="shared" si="144"/>
        <v>0</v>
      </c>
      <c r="K163" s="42"/>
      <c r="L163" s="213">
        <f t="shared" ref="L163:N163" si="156">+L120</f>
        <v>0</v>
      </c>
      <c r="M163" s="213">
        <f t="shared" si="156"/>
        <v>0</v>
      </c>
      <c r="N163" s="213">
        <f t="shared" si="156"/>
        <v>0</v>
      </c>
      <c r="O163" s="68">
        <f t="shared" si="146"/>
        <v>0</v>
      </c>
      <c r="P163" s="42"/>
      <c r="Q163" s="124" t="str">
        <f t="shared" si="151"/>
        <v>ja</v>
      </c>
      <c r="R163" s="124" t="str">
        <f t="shared" si="152"/>
        <v>ja</v>
      </c>
      <c r="S163" s="124">
        <f>IF(Q163="nee",0,(J163-O163)*(tab!$C$21*tab!$D$8+tab!$D$23))</f>
        <v>0</v>
      </c>
      <c r="T163" s="124">
        <f>(G163-L163)*tab!$E$31+(H163-M163)*tab!$F$31+(I163-N163)*tab!$G$31</f>
        <v>0</v>
      </c>
      <c r="U163" s="124">
        <f t="shared" si="147"/>
        <v>0</v>
      </c>
      <c r="V163" s="182"/>
      <c r="W163" s="124">
        <f>IF(R163="nee",0,(J163-O163)*tab!$C$59)</f>
        <v>0</v>
      </c>
      <c r="X163" s="124">
        <f>IF(R163="nee",0,(G163-L163)*tab!$G$59+(H163-M163)*tab!$H$59+(I163-N163)*tab!$I$59)</f>
        <v>0</v>
      </c>
      <c r="Y163" s="124">
        <f t="shared" si="148"/>
        <v>0</v>
      </c>
      <c r="Z163" s="5"/>
      <c r="AA163" s="22"/>
    </row>
    <row r="164" spans="2:27" ht="12" customHeight="1" x14ac:dyDescent="0.2">
      <c r="B164" s="18"/>
      <c r="C164" s="1">
        <v>6</v>
      </c>
      <c r="D164" s="212">
        <f t="shared" si="140"/>
        <v>0</v>
      </c>
      <c r="E164" s="213">
        <f t="shared" si="140"/>
        <v>0</v>
      </c>
      <c r="F164" s="43"/>
      <c r="G164" s="213">
        <f t="shared" ref="G164:I164" si="157">+G121</f>
        <v>0</v>
      </c>
      <c r="H164" s="213">
        <f t="shared" si="157"/>
        <v>0</v>
      </c>
      <c r="I164" s="213">
        <f t="shared" si="157"/>
        <v>0</v>
      </c>
      <c r="J164" s="68">
        <f t="shared" si="144"/>
        <v>0</v>
      </c>
      <c r="K164" s="42"/>
      <c r="L164" s="213">
        <f t="shared" ref="L164:N164" si="158">+L121</f>
        <v>0</v>
      </c>
      <c r="M164" s="213">
        <f t="shared" si="158"/>
        <v>0</v>
      </c>
      <c r="N164" s="213">
        <f t="shared" si="158"/>
        <v>0</v>
      </c>
      <c r="O164" s="68">
        <f t="shared" si="146"/>
        <v>0</v>
      </c>
      <c r="P164" s="42"/>
      <c r="Q164" s="124" t="str">
        <f t="shared" si="151"/>
        <v>ja</v>
      </c>
      <c r="R164" s="124" t="str">
        <f t="shared" si="152"/>
        <v>ja</v>
      </c>
      <c r="S164" s="124">
        <f>IF(Q164="nee",0,(J164-O164)*(tab!$C$21*tab!$D$8+tab!$D$23))</f>
        <v>0</v>
      </c>
      <c r="T164" s="124">
        <f>(G164-L164)*tab!$E$31+(H164-M164)*tab!$F$31+(I164-N164)*tab!$G$31</f>
        <v>0</v>
      </c>
      <c r="U164" s="124">
        <f t="shared" si="147"/>
        <v>0</v>
      </c>
      <c r="V164" s="182"/>
      <c r="W164" s="124">
        <f>IF(R164="nee",0,(J164-O164)*tab!$C$59)</f>
        <v>0</v>
      </c>
      <c r="X164" s="124">
        <f>IF(R164="nee",0,(G164-L164)*tab!$G$59+(H164-M164)*tab!$H$59+(I164-N164)*tab!$I$59)</f>
        <v>0</v>
      </c>
      <c r="Y164" s="124">
        <f t="shared" si="148"/>
        <v>0</v>
      </c>
      <c r="Z164" s="5"/>
      <c r="AA164" s="22"/>
    </row>
    <row r="165" spans="2:27" ht="12" customHeight="1" x14ac:dyDescent="0.2">
      <c r="B165" s="18"/>
      <c r="C165" s="1">
        <v>7</v>
      </c>
      <c r="D165" s="212">
        <f t="shared" si="140"/>
        <v>0</v>
      </c>
      <c r="E165" s="213">
        <f t="shared" si="140"/>
        <v>0</v>
      </c>
      <c r="F165" s="43"/>
      <c r="G165" s="213">
        <f t="shared" ref="G165:I165" si="159">+G122</f>
        <v>0</v>
      </c>
      <c r="H165" s="213">
        <f t="shared" si="159"/>
        <v>0</v>
      </c>
      <c r="I165" s="213">
        <f t="shared" si="159"/>
        <v>0</v>
      </c>
      <c r="J165" s="68">
        <f t="shared" si="144"/>
        <v>0</v>
      </c>
      <c r="K165" s="42"/>
      <c r="L165" s="213">
        <f t="shared" ref="L165:N165" si="160">+L122</f>
        <v>0</v>
      </c>
      <c r="M165" s="213">
        <f t="shared" si="160"/>
        <v>0</v>
      </c>
      <c r="N165" s="213">
        <f t="shared" si="160"/>
        <v>0</v>
      </c>
      <c r="O165" s="68">
        <f t="shared" si="146"/>
        <v>0</v>
      </c>
      <c r="P165" s="42"/>
      <c r="Q165" s="124" t="str">
        <f t="shared" si="151"/>
        <v>ja</v>
      </c>
      <c r="R165" s="124" t="str">
        <f t="shared" si="152"/>
        <v>ja</v>
      </c>
      <c r="S165" s="124">
        <f>IF(Q165="nee",0,(J165-O165)*(tab!$C$21*tab!$D$8+tab!$D$23))</f>
        <v>0</v>
      </c>
      <c r="T165" s="124">
        <f>(G165-L165)*tab!$E$31+(H165-M165)*tab!$F$31+(I165-N165)*tab!$G$31</f>
        <v>0</v>
      </c>
      <c r="U165" s="124">
        <f t="shared" si="147"/>
        <v>0</v>
      </c>
      <c r="V165" s="182"/>
      <c r="W165" s="124">
        <f>IF(R165="nee",0,(J165-O165)*tab!$C$59)</f>
        <v>0</v>
      </c>
      <c r="X165" s="124">
        <f>IF(R165="nee",0,(G165-L165)*tab!$G$59+(H165-M165)*tab!$H$59+(I165-N165)*tab!$I$59)</f>
        <v>0</v>
      </c>
      <c r="Y165" s="124">
        <f t="shared" si="148"/>
        <v>0</v>
      </c>
      <c r="Z165" s="5"/>
      <c r="AA165" s="22"/>
    </row>
    <row r="166" spans="2:27" ht="12" customHeight="1" x14ac:dyDescent="0.2">
      <c r="B166" s="18"/>
      <c r="C166" s="1">
        <v>8</v>
      </c>
      <c r="D166" s="212">
        <f t="shared" si="140"/>
        <v>0</v>
      </c>
      <c r="E166" s="213">
        <f t="shared" si="140"/>
        <v>0</v>
      </c>
      <c r="F166" s="43"/>
      <c r="G166" s="213">
        <f t="shared" ref="G166:I166" si="161">+G123</f>
        <v>0</v>
      </c>
      <c r="H166" s="213">
        <f t="shared" si="161"/>
        <v>0</v>
      </c>
      <c r="I166" s="213">
        <f t="shared" si="161"/>
        <v>0</v>
      </c>
      <c r="J166" s="68">
        <f t="shared" si="144"/>
        <v>0</v>
      </c>
      <c r="K166" s="42"/>
      <c r="L166" s="213">
        <f t="shared" ref="L166:N166" si="162">+L123</f>
        <v>0</v>
      </c>
      <c r="M166" s="213">
        <f t="shared" si="162"/>
        <v>0</v>
      </c>
      <c r="N166" s="213">
        <f t="shared" si="162"/>
        <v>0</v>
      </c>
      <c r="O166" s="68">
        <f t="shared" si="146"/>
        <v>0</v>
      </c>
      <c r="P166" s="42"/>
      <c r="Q166" s="124" t="str">
        <f t="shared" si="151"/>
        <v>ja</v>
      </c>
      <c r="R166" s="124" t="str">
        <f t="shared" si="152"/>
        <v>ja</v>
      </c>
      <c r="S166" s="124">
        <f>IF(Q166="nee",0,(J166-O166)*(tab!$C$21*tab!$D$8+tab!$D$23))</f>
        <v>0</v>
      </c>
      <c r="T166" s="124">
        <f>(G166-L166)*tab!$E$31+(H166-M166)*tab!$F$31+(I166-N166)*tab!$G$31</f>
        <v>0</v>
      </c>
      <c r="U166" s="124">
        <f t="shared" si="147"/>
        <v>0</v>
      </c>
      <c r="V166" s="182"/>
      <c r="W166" s="124">
        <f>IF(R166="nee",0,(J166-O166)*tab!$C$59)</f>
        <v>0</v>
      </c>
      <c r="X166" s="124">
        <f>IF(R166="nee",0,(G166-L166)*tab!$G$59+(H166-M166)*tab!$H$59+(I166-N166)*tab!$I$59)</f>
        <v>0</v>
      </c>
      <c r="Y166" s="124">
        <f t="shared" si="148"/>
        <v>0</v>
      </c>
      <c r="Z166" s="5"/>
      <c r="AA166" s="22"/>
    </row>
    <row r="167" spans="2:27" ht="12" customHeight="1" x14ac:dyDescent="0.2">
      <c r="B167" s="18"/>
      <c r="C167" s="1">
        <v>9</v>
      </c>
      <c r="D167" s="212">
        <f t="shared" si="140"/>
        <v>0</v>
      </c>
      <c r="E167" s="213">
        <f t="shared" si="140"/>
        <v>0</v>
      </c>
      <c r="F167" s="43"/>
      <c r="G167" s="213">
        <f t="shared" ref="G167:I167" si="163">+G124</f>
        <v>0</v>
      </c>
      <c r="H167" s="213">
        <f t="shared" si="163"/>
        <v>0</v>
      </c>
      <c r="I167" s="213">
        <f t="shared" si="163"/>
        <v>0</v>
      </c>
      <c r="J167" s="68">
        <f t="shared" si="144"/>
        <v>0</v>
      </c>
      <c r="K167" s="42"/>
      <c r="L167" s="213">
        <f t="shared" ref="L167:N167" si="164">+L124</f>
        <v>0</v>
      </c>
      <c r="M167" s="213">
        <f t="shared" si="164"/>
        <v>0</v>
      </c>
      <c r="N167" s="213">
        <f t="shared" si="164"/>
        <v>0</v>
      </c>
      <c r="O167" s="68">
        <f t="shared" si="146"/>
        <v>0</v>
      </c>
      <c r="P167" s="42"/>
      <c r="Q167" s="124" t="str">
        <f t="shared" si="151"/>
        <v>ja</v>
      </c>
      <c r="R167" s="124" t="str">
        <f t="shared" si="152"/>
        <v>ja</v>
      </c>
      <c r="S167" s="124">
        <f>IF(Q167="nee",0,(J167-O167)*(tab!$C$21*tab!$D$8+tab!$D$23))</f>
        <v>0</v>
      </c>
      <c r="T167" s="124">
        <f>(G167-L167)*tab!$E$31+(H167-M167)*tab!$F$31+(I167-N167)*tab!$G$31</f>
        <v>0</v>
      </c>
      <c r="U167" s="124">
        <f t="shared" si="147"/>
        <v>0</v>
      </c>
      <c r="V167" s="182"/>
      <c r="W167" s="124">
        <f>IF(R167="nee",0,(J167-O167)*tab!$C$59)</f>
        <v>0</v>
      </c>
      <c r="X167" s="124">
        <f>IF(R167="nee",0,(G167-L167)*tab!$G$59+(H167-M167)*tab!$H$59+(I167-N167)*tab!$I$59)</f>
        <v>0</v>
      </c>
      <c r="Y167" s="124">
        <f t="shared" si="148"/>
        <v>0</v>
      </c>
      <c r="Z167" s="5"/>
      <c r="AA167" s="22"/>
    </row>
    <row r="168" spans="2:27" ht="12" customHeight="1" x14ac:dyDescent="0.2">
      <c r="B168" s="18"/>
      <c r="C168" s="1">
        <v>10</v>
      </c>
      <c r="D168" s="212">
        <f t="shared" si="140"/>
        <v>0</v>
      </c>
      <c r="E168" s="213">
        <f t="shared" si="140"/>
        <v>0</v>
      </c>
      <c r="F168" s="43"/>
      <c r="G168" s="213">
        <f t="shared" ref="G168:I168" si="165">+G125</f>
        <v>0</v>
      </c>
      <c r="H168" s="213">
        <f t="shared" si="165"/>
        <v>0</v>
      </c>
      <c r="I168" s="213">
        <f t="shared" si="165"/>
        <v>0</v>
      </c>
      <c r="J168" s="68">
        <f t="shared" si="144"/>
        <v>0</v>
      </c>
      <c r="K168" s="42"/>
      <c r="L168" s="213">
        <f t="shared" ref="L168:N168" si="166">+L125</f>
        <v>0</v>
      </c>
      <c r="M168" s="213">
        <f t="shared" si="166"/>
        <v>0</v>
      </c>
      <c r="N168" s="213">
        <f t="shared" si="166"/>
        <v>0</v>
      </c>
      <c r="O168" s="68">
        <f t="shared" si="146"/>
        <v>0</v>
      </c>
      <c r="P168" s="42"/>
      <c r="Q168" s="124" t="str">
        <f t="shared" si="151"/>
        <v>ja</v>
      </c>
      <c r="R168" s="124" t="str">
        <f t="shared" si="152"/>
        <v>ja</v>
      </c>
      <c r="S168" s="124">
        <f>IF(Q168="nee",0,(J168-O168)*(tab!$C$21*tab!$D$8+tab!$D$23))</f>
        <v>0</v>
      </c>
      <c r="T168" s="124">
        <f>(G168-L168)*tab!$E$31+(H168-M168)*tab!$F$31+(I168-N168)*tab!$G$31</f>
        <v>0</v>
      </c>
      <c r="U168" s="124">
        <f t="shared" si="147"/>
        <v>0</v>
      </c>
      <c r="V168" s="182"/>
      <c r="W168" s="124">
        <f>IF(R168="nee",0,(J168-O168)*tab!$C$59)</f>
        <v>0</v>
      </c>
      <c r="X168" s="124">
        <f>IF(R168="nee",0,(G168-L168)*tab!$G$59+(H168-M168)*tab!$H$59+(I168-N168)*tab!$I$59)</f>
        <v>0</v>
      </c>
      <c r="Y168" s="124">
        <f t="shared" si="148"/>
        <v>0</v>
      </c>
      <c r="Z168" s="5"/>
      <c r="AA168" s="22"/>
    </row>
    <row r="169" spans="2:27" ht="12" customHeight="1" x14ac:dyDescent="0.2">
      <c r="B169" s="18"/>
      <c r="C169" s="1">
        <v>11</v>
      </c>
      <c r="D169" s="212">
        <f t="shared" si="140"/>
        <v>0</v>
      </c>
      <c r="E169" s="213">
        <f t="shared" si="140"/>
        <v>0</v>
      </c>
      <c r="F169" s="43"/>
      <c r="G169" s="213">
        <f t="shared" ref="G169:I169" si="167">+G126</f>
        <v>0</v>
      </c>
      <c r="H169" s="213">
        <f t="shared" si="167"/>
        <v>0</v>
      </c>
      <c r="I169" s="213">
        <f t="shared" si="167"/>
        <v>0</v>
      </c>
      <c r="J169" s="68">
        <f t="shared" si="144"/>
        <v>0</v>
      </c>
      <c r="K169" s="42"/>
      <c r="L169" s="213">
        <f t="shared" ref="L169:N169" si="168">+L126</f>
        <v>0</v>
      </c>
      <c r="M169" s="213">
        <f t="shared" si="168"/>
        <v>0</v>
      </c>
      <c r="N169" s="213">
        <f t="shared" si="168"/>
        <v>0</v>
      </c>
      <c r="O169" s="68">
        <f t="shared" si="146"/>
        <v>0</v>
      </c>
      <c r="P169" s="42"/>
      <c r="Q169" s="124" t="str">
        <f t="shared" si="151"/>
        <v>ja</v>
      </c>
      <c r="R169" s="124" t="str">
        <f t="shared" si="152"/>
        <v>ja</v>
      </c>
      <c r="S169" s="124">
        <f>IF(Q169="nee",0,(J169-O169)*(tab!$C$21*tab!$D$8+tab!$D$23))</f>
        <v>0</v>
      </c>
      <c r="T169" s="124">
        <f>(G169-L169)*tab!$E$31+(H169-M169)*tab!$F$31+(I169-N169)*tab!$G$31</f>
        <v>0</v>
      </c>
      <c r="U169" s="124">
        <f t="shared" si="147"/>
        <v>0</v>
      </c>
      <c r="V169" s="182"/>
      <c r="W169" s="124">
        <f>IF(R169="nee",0,(J169-O169)*tab!$C$59)</f>
        <v>0</v>
      </c>
      <c r="X169" s="124">
        <f>IF(R169="nee",0,(G169-L169)*tab!$G$59+(H169-M169)*tab!$H$59+(I169-N169)*tab!$I$59)</f>
        <v>0</v>
      </c>
      <c r="Y169" s="124">
        <f t="shared" si="148"/>
        <v>0</v>
      </c>
      <c r="Z169" s="5"/>
      <c r="AA169" s="22"/>
    </row>
    <row r="170" spans="2:27" ht="12" customHeight="1" x14ac:dyDescent="0.2">
      <c r="B170" s="18"/>
      <c r="C170" s="1">
        <v>12</v>
      </c>
      <c r="D170" s="212">
        <f t="shared" si="140"/>
        <v>0</v>
      </c>
      <c r="E170" s="213">
        <f t="shared" si="140"/>
        <v>0</v>
      </c>
      <c r="F170" s="43"/>
      <c r="G170" s="213">
        <f t="shared" ref="G170:I170" si="169">+G127</f>
        <v>0</v>
      </c>
      <c r="H170" s="213">
        <f t="shared" si="169"/>
        <v>0</v>
      </c>
      <c r="I170" s="213">
        <f t="shared" si="169"/>
        <v>0</v>
      </c>
      <c r="J170" s="68">
        <f t="shared" si="144"/>
        <v>0</v>
      </c>
      <c r="K170" s="42"/>
      <c r="L170" s="213">
        <f t="shared" ref="L170:N170" si="170">+L127</f>
        <v>0</v>
      </c>
      <c r="M170" s="213">
        <f t="shared" si="170"/>
        <v>0</v>
      </c>
      <c r="N170" s="213">
        <f t="shared" si="170"/>
        <v>0</v>
      </c>
      <c r="O170" s="68">
        <f t="shared" si="146"/>
        <v>0</v>
      </c>
      <c r="P170" s="42"/>
      <c r="Q170" s="124" t="str">
        <f t="shared" si="151"/>
        <v>ja</v>
      </c>
      <c r="R170" s="124" t="str">
        <f t="shared" si="152"/>
        <v>ja</v>
      </c>
      <c r="S170" s="124">
        <f>IF(Q170="nee",0,(J170-O170)*(tab!$C$21*tab!$D$8+tab!$D$23))</f>
        <v>0</v>
      </c>
      <c r="T170" s="124">
        <f>(G170-L170)*tab!$E$31+(H170-M170)*tab!$F$31+(I170-N170)*tab!$G$31</f>
        <v>0</v>
      </c>
      <c r="U170" s="124">
        <f t="shared" si="147"/>
        <v>0</v>
      </c>
      <c r="V170" s="182"/>
      <c r="W170" s="124">
        <f>IF(R170="nee",0,(J170-O170)*tab!$C$59)</f>
        <v>0</v>
      </c>
      <c r="X170" s="124">
        <f>IF(R170="nee",0,(G170-L170)*tab!$G$59+(H170-M170)*tab!$H$59+(I170-N170)*tab!$I$59)</f>
        <v>0</v>
      </c>
      <c r="Y170" s="124">
        <f t="shared" si="148"/>
        <v>0</v>
      </c>
      <c r="Z170" s="5"/>
      <c r="AA170" s="22"/>
    </row>
    <row r="171" spans="2:27" ht="12" customHeight="1" x14ac:dyDescent="0.2">
      <c r="B171" s="18"/>
      <c r="C171" s="1">
        <v>13</v>
      </c>
      <c r="D171" s="212">
        <f t="shared" si="140"/>
        <v>0</v>
      </c>
      <c r="E171" s="213">
        <f t="shared" si="140"/>
        <v>0</v>
      </c>
      <c r="F171" s="43"/>
      <c r="G171" s="213">
        <f t="shared" ref="G171:I171" si="171">+G128</f>
        <v>0</v>
      </c>
      <c r="H171" s="213">
        <f t="shared" si="171"/>
        <v>0</v>
      </c>
      <c r="I171" s="213">
        <f t="shared" si="171"/>
        <v>0</v>
      </c>
      <c r="J171" s="68">
        <f t="shared" si="144"/>
        <v>0</v>
      </c>
      <c r="K171" s="42"/>
      <c r="L171" s="213">
        <f t="shared" ref="L171:N171" si="172">+L128</f>
        <v>0</v>
      </c>
      <c r="M171" s="213">
        <f t="shared" si="172"/>
        <v>0</v>
      </c>
      <c r="N171" s="213">
        <f t="shared" si="172"/>
        <v>0</v>
      </c>
      <c r="O171" s="68">
        <f t="shared" si="146"/>
        <v>0</v>
      </c>
      <c r="P171" s="42"/>
      <c r="Q171" s="124" t="str">
        <f t="shared" si="151"/>
        <v>ja</v>
      </c>
      <c r="R171" s="124" t="str">
        <f t="shared" si="152"/>
        <v>ja</v>
      </c>
      <c r="S171" s="124">
        <f>IF(Q171="nee",0,(J171-O171)*(tab!$C$21*tab!$D$8+tab!$D$23))</f>
        <v>0</v>
      </c>
      <c r="T171" s="124">
        <f>(G171-L171)*tab!$E$31+(H171-M171)*tab!$F$31+(I171-N171)*tab!$G$31</f>
        <v>0</v>
      </c>
      <c r="U171" s="124">
        <f t="shared" si="147"/>
        <v>0</v>
      </c>
      <c r="V171" s="182"/>
      <c r="W171" s="124">
        <f>IF(R171="nee",0,(J171-O171)*tab!$C$59)</f>
        <v>0</v>
      </c>
      <c r="X171" s="124">
        <f>IF(R171="nee",0,(G171-L171)*tab!$G$59+(H171-M171)*tab!$H$59+(I171-N171)*tab!$I$59)</f>
        <v>0</v>
      </c>
      <c r="Y171" s="124">
        <f t="shared" si="148"/>
        <v>0</v>
      </c>
      <c r="Z171" s="5"/>
      <c r="AA171" s="22"/>
    </row>
    <row r="172" spans="2:27" ht="12" customHeight="1" x14ac:dyDescent="0.2">
      <c r="B172" s="18"/>
      <c r="C172" s="1">
        <v>14</v>
      </c>
      <c r="D172" s="212">
        <f t="shared" si="140"/>
        <v>0</v>
      </c>
      <c r="E172" s="213">
        <f t="shared" si="140"/>
        <v>0</v>
      </c>
      <c r="F172" s="43"/>
      <c r="G172" s="213">
        <f t="shared" ref="G172:I172" si="173">+G129</f>
        <v>0</v>
      </c>
      <c r="H172" s="213">
        <f t="shared" si="173"/>
        <v>0</v>
      </c>
      <c r="I172" s="213">
        <f t="shared" si="173"/>
        <v>0</v>
      </c>
      <c r="J172" s="68">
        <f t="shared" si="144"/>
        <v>0</v>
      </c>
      <c r="K172" s="42"/>
      <c r="L172" s="213">
        <f t="shared" ref="L172:N172" si="174">+L129</f>
        <v>0</v>
      </c>
      <c r="M172" s="213">
        <f t="shared" si="174"/>
        <v>0</v>
      </c>
      <c r="N172" s="213">
        <f t="shared" si="174"/>
        <v>0</v>
      </c>
      <c r="O172" s="68">
        <f t="shared" si="146"/>
        <v>0</v>
      </c>
      <c r="P172" s="42"/>
      <c r="Q172" s="124" t="str">
        <f t="shared" si="151"/>
        <v>ja</v>
      </c>
      <c r="R172" s="124" t="str">
        <f t="shared" si="152"/>
        <v>ja</v>
      </c>
      <c r="S172" s="124">
        <f>IF(Q172="nee",0,(J172-O172)*(tab!$C$21*tab!$D$8+tab!$D$23))</f>
        <v>0</v>
      </c>
      <c r="T172" s="124">
        <f>(G172-L172)*tab!$E$31+(H172-M172)*tab!$F$31+(I172-N172)*tab!$G$31</f>
        <v>0</v>
      </c>
      <c r="U172" s="124">
        <f t="shared" si="147"/>
        <v>0</v>
      </c>
      <c r="V172" s="182"/>
      <c r="W172" s="124">
        <f>IF(R172="nee",0,(J172-O172)*tab!$C$59)</f>
        <v>0</v>
      </c>
      <c r="X172" s="124">
        <f>IF(R172="nee",0,(G172-L172)*tab!$G$59+(H172-M172)*tab!$H$59+(I172-N172)*tab!$I$59)</f>
        <v>0</v>
      </c>
      <c r="Y172" s="124">
        <f t="shared" si="148"/>
        <v>0</v>
      </c>
      <c r="Z172" s="5"/>
      <c r="AA172" s="22"/>
    </row>
    <row r="173" spans="2:27" ht="12" customHeight="1" x14ac:dyDescent="0.2">
      <c r="B173" s="18"/>
      <c r="C173" s="1">
        <v>15</v>
      </c>
      <c r="D173" s="212">
        <f t="shared" si="140"/>
        <v>0</v>
      </c>
      <c r="E173" s="213">
        <f t="shared" si="140"/>
        <v>0</v>
      </c>
      <c r="F173" s="43"/>
      <c r="G173" s="213">
        <f t="shared" ref="G173:I173" si="175">+G130</f>
        <v>0</v>
      </c>
      <c r="H173" s="213">
        <f t="shared" si="175"/>
        <v>0</v>
      </c>
      <c r="I173" s="213">
        <f t="shared" si="175"/>
        <v>0</v>
      </c>
      <c r="J173" s="68">
        <f t="shared" si="144"/>
        <v>0</v>
      </c>
      <c r="K173" s="42"/>
      <c r="L173" s="213">
        <f t="shared" ref="L173:N173" si="176">+L130</f>
        <v>0</v>
      </c>
      <c r="M173" s="213">
        <f t="shared" si="176"/>
        <v>0</v>
      </c>
      <c r="N173" s="213">
        <f t="shared" si="176"/>
        <v>0</v>
      </c>
      <c r="O173" s="68">
        <f t="shared" si="146"/>
        <v>0</v>
      </c>
      <c r="P173" s="42"/>
      <c r="Q173" s="124" t="str">
        <f t="shared" si="151"/>
        <v>ja</v>
      </c>
      <c r="R173" s="124" t="str">
        <f t="shared" si="152"/>
        <v>ja</v>
      </c>
      <c r="S173" s="124">
        <f>IF(Q173="nee",0,(J173-O173)*(tab!$C$21*tab!$D$8+tab!$D$23))</f>
        <v>0</v>
      </c>
      <c r="T173" s="124">
        <f>(G173-L173)*tab!$E$31+(H173-M173)*tab!$F$31+(I173-N173)*tab!$G$31</f>
        <v>0</v>
      </c>
      <c r="U173" s="124">
        <f t="shared" si="147"/>
        <v>0</v>
      </c>
      <c r="V173" s="182"/>
      <c r="W173" s="124">
        <f>IF(R173="nee",0,(J173-O173)*tab!$C$59)</f>
        <v>0</v>
      </c>
      <c r="X173" s="124">
        <f>IF(R173="nee",0,(G173-L173)*tab!$G$59+(H173-M173)*tab!$H$59+(I173-N173)*tab!$I$59)</f>
        <v>0</v>
      </c>
      <c r="Y173" s="124">
        <f t="shared" si="148"/>
        <v>0</v>
      </c>
      <c r="Z173" s="5"/>
      <c r="AA173" s="22"/>
    </row>
    <row r="174" spans="2:27" ht="12" customHeight="1" x14ac:dyDescent="0.2">
      <c r="B174" s="18"/>
      <c r="C174" s="1">
        <v>16</v>
      </c>
      <c r="D174" s="212">
        <f t="shared" si="140"/>
        <v>0</v>
      </c>
      <c r="E174" s="213">
        <f t="shared" si="140"/>
        <v>0</v>
      </c>
      <c r="F174" s="43"/>
      <c r="G174" s="213">
        <f t="shared" ref="G174:I174" si="177">+G131</f>
        <v>0</v>
      </c>
      <c r="H174" s="213">
        <f t="shared" si="177"/>
        <v>0</v>
      </c>
      <c r="I174" s="213">
        <f t="shared" si="177"/>
        <v>0</v>
      </c>
      <c r="J174" s="68">
        <f t="shared" si="144"/>
        <v>0</v>
      </c>
      <c r="K174" s="42"/>
      <c r="L174" s="213">
        <f t="shared" ref="L174:N174" si="178">+L131</f>
        <v>0</v>
      </c>
      <c r="M174" s="213">
        <f t="shared" si="178"/>
        <v>0</v>
      </c>
      <c r="N174" s="213">
        <f t="shared" si="178"/>
        <v>0</v>
      </c>
      <c r="O174" s="68">
        <f t="shared" si="146"/>
        <v>0</v>
      </c>
      <c r="P174" s="42"/>
      <c r="Q174" s="124" t="str">
        <f t="shared" si="151"/>
        <v>ja</v>
      </c>
      <c r="R174" s="124" t="str">
        <f t="shared" si="152"/>
        <v>ja</v>
      </c>
      <c r="S174" s="124">
        <f>IF(Q174="nee",0,(J174-O174)*(tab!$C$21*tab!$D$8+tab!$D$23))</f>
        <v>0</v>
      </c>
      <c r="T174" s="124">
        <f>(G174-L174)*tab!$E$31+(H174-M174)*tab!$F$31+(I174-N174)*tab!$G$31</f>
        <v>0</v>
      </c>
      <c r="U174" s="124">
        <f t="shared" si="147"/>
        <v>0</v>
      </c>
      <c r="V174" s="182"/>
      <c r="W174" s="124">
        <f>IF(R174="nee",0,(J174-O174)*tab!$C$59)</f>
        <v>0</v>
      </c>
      <c r="X174" s="124">
        <f>IF(R174="nee",0,(G174-L174)*tab!$G$59+(H174-M174)*tab!$H$59+(I174-N174)*tab!$I$59)</f>
        <v>0</v>
      </c>
      <c r="Y174" s="124">
        <f t="shared" si="148"/>
        <v>0</v>
      </c>
      <c r="Z174" s="5"/>
      <c r="AA174" s="22"/>
    </row>
    <row r="175" spans="2:27" ht="12" customHeight="1" x14ac:dyDescent="0.2">
      <c r="B175" s="18"/>
      <c r="C175" s="1">
        <v>17</v>
      </c>
      <c r="D175" s="212">
        <f t="shared" si="140"/>
        <v>0</v>
      </c>
      <c r="E175" s="213">
        <f t="shared" si="140"/>
        <v>0</v>
      </c>
      <c r="F175" s="43"/>
      <c r="G175" s="213">
        <f t="shared" ref="G175:I175" si="179">+G132</f>
        <v>0</v>
      </c>
      <c r="H175" s="213">
        <f t="shared" si="179"/>
        <v>0</v>
      </c>
      <c r="I175" s="213">
        <f t="shared" si="179"/>
        <v>0</v>
      </c>
      <c r="J175" s="68">
        <f t="shared" si="144"/>
        <v>0</v>
      </c>
      <c r="K175" s="42"/>
      <c r="L175" s="213">
        <f t="shared" ref="L175:N175" si="180">+L132</f>
        <v>0</v>
      </c>
      <c r="M175" s="213">
        <f t="shared" si="180"/>
        <v>0</v>
      </c>
      <c r="N175" s="213">
        <f t="shared" si="180"/>
        <v>0</v>
      </c>
      <c r="O175" s="68">
        <f t="shared" si="146"/>
        <v>0</v>
      </c>
      <c r="P175" s="42"/>
      <c r="Q175" s="124" t="str">
        <f t="shared" si="151"/>
        <v>ja</v>
      </c>
      <c r="R175" s="124" t="str">
        <f t="shared" si="152"/>
        <v>ja</v>
      </c>
      <c r="S175" s="124">
        <f>IF(Q175="nee",0,(J175-O175)*(tab!$C$21*tab!$D$8+tab!$D$23))</f>
        <v>0</v>
      </c>
      <c r="T175" s="124">
        <f>(G175-L175)*tab!$E$31+(H175-M175)*tab!$F$31+(I175-N175)*tab!$G$31</f>
        <v>0</v>
      </c>
      <c r="U175" s="124">
        <f t="shared" si="147"/>
        <v>0</v>
      </c>
      <c r="V175" s="182"/>
      <c r="W175" s="124">
        <f>IF(R175="nee",0,(J175-O175)*tab!$C$59)</f>
        <v>0</v>
      </c>
      <c r="X175" s="124">
        <f>IF(R175="nee",0,(G175-L175)*tab!$G$59+(H175-M175)*tab!$H$59+(I175-N175)*tab!$I$59)</f>
        <v>0</v>
      </c>
      <c r="Y175" s="124">
        <f t="shared" si="148"/>
        <v>0</v>
      </c>
      <c r="Z175" s="5"/>
      <c r="AA175" s="22"/>
    </row>
    <row r="176" spans="2:27" ht="12" customHeight="1" x14ac:dyDescent="0.2">
      <c r="B176" s="18"/>
      <c r="C176" s="1">
        <v>18</v>
      </c>
      <c r="D176" s="212">
        <f t="shared" si="140"/>
        <v>0</v>
      </c>
      <c r="E176" s="213">
        <f t="shared" si="140"/>
        <v>0</v>
      </c>
      <c r="F176" s="43"/>
      <c r="G176" s="213">
        <f t="shared" ref="G176:I176" si="181">+G133</f>
        <v>0</v>
      </c>
      <c r="H176" s="213">
        <f t="shared" si="181"/>
        <v>0</v>
      </c>
      <c r="I176" s="213">
        <f t="shared" si="181"/>
        <v>0</v>
      </c>
      <c r="J176" s="68">
        <f t="shared" si="144"/>
        <v>0</v>
      </c>
      <c r="K176" s="42"/>
      <c r="L176" s="213">
        <f t="shared" ref="L176:N176" si="182">+L133</f>
        <v>0</v>
      </c>
      <c r="M176" s="213">
        <f t="shared" si="182"/>
        <v>0</v>
      </c>
      <c r="N176" s="213">
        <f t="shared" si="182"/>
        <v>0</v>
      </c>
      <c r="O176" s="68">
        <f t="shared" si="146"/>
        <v>0</v>
      </c>
      <c r="P176" s="42"/>
      <c r="Q176" s="124" t="str">
        <f t="shared" si="151"/>
        <v>ja</v>
      </c>
      <c r="R176" s="124" t="str">
        <f t="shared" si="152"/>
        <v>ja</v>
      </c>
      <c r="S176" s="124">
        <f>IF(Q176="nee",0,(J176-O176)*(tab!$C$21*tab!$D$8+tab!$D$23))</f>
        <v>0</v>
      </c>
      <c r="T176" s="124">
        <f>(G176-L176)*tab!$E$31+(H176-M176)*tab!$F$31+(I176-N176)*tab!$G$31</f>
        <v>0</v>
      </c>
      <c r="U176" s="124">
        <f t="shared" si="147"/>
        <v>0</v>
      </c>
      <c r="V176" s="182"/>
      <c r="W176" s="124">
        <f>IF(R176="nee",0,(J176-O176)*tab!$C$59)</f>
        <v>0</v>
      </c>
      <c r="X176" s="124">
        <f>IF(R176="nee",0,(G176-L176)*tab!$G$59+(H176-M176)*tab!$H$59+(I176-N176)*tab!$I$59)</f>
        <v>0</v>
      </c>
      <c r="Y176" s="124">
        <f t="shared" si="148"/>
        <v>0</v>
      </c>
      <c r="Z176" s="5"/>
      <c r="AA176" s="22"/>
    </row>
    <row r="177" spans="1:27" ht="12" customHeight="1" x14ac:dyDescent="0.2">
      <c r="B177" s="18"/>
      <c r="C177" s="1">
        <v>19</v>
      </c>
      <c r="D177" s="212">
        <f t="shared" si="140"/>
        <v>0</v>
      </c>
      <c r="E177" s="213">
        <f t="shared" si="140"/>
        <v>0</v>
      </c>
      <c r="F177" s="43"/>
      <c r="G177" s="213">
        <f t="shared" ref="G177:I177" si="183">+G134</f>
        <v>0</v>
      </c>
      <c r="H177" s="213">
        <f t="shared" si="183"/>
        <v>0</v>
      </c>
      <c r="I177" s="213">
        <f t="shared" si="183"/>
        <v>0</v>
      </c>
      <c r="J177" s="68">
        <f t="shared" si="144"/>
        <v>0</v>
      </c>
      <c r="K177" s="42"/>
      <c r="L177" s="213">
        <f t="shared" ref="L177:N177" si="184">+L134</f>
        <v>0</v>
      </c>
      <c r="M177" s="213">
        <f t="shared" si="184"/>
        <v>0</v>
      </c>
      <c r="N177" s="213">
        <f t="shared" si="184"/>
        <v>0</v>
      </c>
      <c r="O177" s="68">
        <f t="shared" si="146"/>
        <v>0</v>
      </c>
      <c r="P177" s="42"/>
      <c r="Q177" s="124" t="str">
        <f t="shared" si="151"/>
        <v>ja</v>
      </c>
      <c r="R177" s="124" t="str">
        <f t="shared" si="152"/>
        <v>ja</v>
      </c>
      <c r="S177" s="124">
        <f>IF(Q177="nee",0,(J177-O177)*(tab!$C$21*tab!$D$8+tab!$D$23))</f>
        <v>0</v>
      </c>
      <c r="T177" s="124">
        <f>(G177-L177)*tab!$E$31+(H177-M177)*tab!$F$31+(I177-N177)*tab!$G$31</f>
        <v>0</v>
      </c>
      <c r="U177" s="124">
        <f t="shared" si="147"/>
        <v>0</v>
      </c>
      <c r="V177" s="182"/>
      <c r="W177" s="124">
        <f>IF(R177="nee",0,(J177-O177)*tab!$C$59)</f>
        <v>0</v>
      </c>
      <c r="X177" s="124">
        <f>IF(R177="nee",0,(G177-L177)*tab!$G$59+(H177-M177)*tab!$H$59+(I177-N177)*tab!$I$59)</f>
        <v>0</v>
      </c>
      <c r="Y177" s="124">
        <f t="shared" si="148"/>
        <v>0</v>
      </c>
      <c r="Z177" s="5"/>
      <c r="AA177" s="22"/>
    </row>
    <row r="178" spans="1:27" ht="12" customHeight="1" x14ac:dyDescent="0.2">
      <c r="B178" s="18"/>
      <c r="C178" s="1">
        <v>20</v>
      </c>
      <c r="D178" s="212">
        <f t="shared" si="140"/>
        <v>0</v>
      </c>
      <c r="E178" s="213">
        <f t="shared" si="140"/>
        <v>0</v>
      </c>
      <c r="F178" s="43"/>
      <c r="G178" s="213">
        <f t="shared" ref="G178:I178" si="185">+G135</f>
        <v>0</v>
      </c>
      <c r="H178" s="213">
        <f t="shared" si="185"/>
        <v>0</v>
      </c>
      <c r="I178" s="213">
        <f t="shared" si="185"/>
        <v>0</v>
      </c>
      <c r="J178" s="68">
        <f t="shared" si="144"/>
        <v>0</v>
      </c>
      <c r="K178" s="42"/>
      <c r="L178" s="213">
        <f t="shared" ref="L178:N178" si="186">+L135</f>
        <v>0</v>
      </c>
      <c r="M178" s="213">
        <f t="shared" si="186"/>
        <v>0</v>
      </c>
      <c r="N178" s="213">
        <f t="shared" si="186"/>
        <v>0</v>
      </c>
      <c r="O178" s="68">
        <f t="shared" si="146"/>
        <v>0</v>
      </c>
      <c r="P178" s="42"/>
      <c r="Q178" s="124" t="str">
        <f t="shared" si="151"/>
        <v>ja</v>
      </c>
      <c r="R178" s="124" t="str">
        <f t="shared" si="152"/>
        <v>ja</v>
      </c>
      <c r="S178" s="124">
        <f>IF(Q178="nee",0,(J178-O178)*(tab!$C$21*tab!$D$8+tab!$D$23))</f>
        <v>0</v>
      </c>
      <c r="T178" s="124">
        <f>(G178-L178)*tab!$E$31+(H178-M178)*tab!$F$31+(I178-N178)*tab!$G$31</f>
        <v>0</v>
      </c>
      <c r="U178" s="124">
        <f t="shared" si="147"/>
        <v>0</v>
      </c>
      <c r="V178" s="182"/>
      <c r="W178" s="124">
        <f>IF(R178="nee",0,(J178-O178)*tab!$C$59)</f>
        <v>0</v>
      </c>
      <c r="X178" s="124">
        <f>IF(R178="nee",0,(G178-L178)*tab!$G$59+(H178-M178)*tab!$H$59+(I178-N178)*tab!$I$59)</f>
        <v>0</v>
      </c>
      <c r="Y178" s="124">
        <f t="shared" si="148"/>
        <v>0</v>
      </c>
      <c r="Z178" s="5"/>
      <c r="AA178" s="22"/>
    </row>
    <row r="179" spans="1:27" ht="12" customHeight="1" x14ac:dyDescent="0.2">
      <c r="B179" s="18"/>
      <c r="C179" s="1">
        <v>21</v>
      </c>
      <c r="D179" s="212">
        <f t="shared" si="140"/>
        <v>0</v>
      </c>
      <c r="E179" s="213">
        <f t="shared" si="140"/>
        <v>0</v>
      </c>
      <c r="F179" s="43"/>
      <c r="G179" s="213">
        <f t="shared" ref="G179:I179" si="187">+G136</f>
        <v>0</v>
      </c>
      <c r="H179" s="213">
        <f t="shared" si="187"/>
        <v>0</v>
      </c>
      <c r="I179" s="213">
        <f t="shared" si="187"/>
        <v>0</v>
      </c>
      <c r="J179" s="68">
        <f t="shared" si="144"/>
        <v>0</v>
      </c>
      <c r="K179" s="42"/>
      <c r="L179" s="213">
        <f t="shared" ref="L179:N179" si="188">+L136</f>
        <v>0</v>
      </c>
      <c r="M179" s="213">
        <f t="shared" si="188"/>
        <v>0</v>
      </c>
      <c r="N179" s="213">
        <f t="shared" si="188"/>
        <v>0</v>
      </c>
      <c r="O179" s="68">
        <f t="shared" si="146"/>
        <v>0</v>
      </c>
      <c r="P179" s="42"/>
      <c r="Q179" s="124" t="str">
        <f t="shared" si="151"/>
        <v>ja</v>
      </c>
      <c r="R179" s="124" t="str">
        <f t="shared" si="152"/>
        <v>ja</v>
      </c>
      <c r="S179" s="124">
        <f>IF(Q179="nee",0,(J179-O179)*(tab!$C$21*tab!$D$8+tab!$D$23))</f>
        <v>0</v>
      </c>
      <c r="T179" s="124">
        <f>(G179-L179)*tab!$E$31+(H179-M179)*tab!$F$31+(I179-N179)*tab!$G$31</f>
        <v>0</v>
      </c>
      <c r="U179" s="124">
        <f t="shared" si="147"/>
        <v>0</v>
      </c>
      <c r="V179" s="182"/>
      <c r="W179" s="124">
        <f>IF(R179="nee",0,(J179-O179)*tab!$C$59)</f>
        <v>0</v>
      </c>
      <c r="X179" s="124">
        <f>IF(R179="nee",0,(G179-L179)*tab!$G$59+(H179-M179)*tab!$H$59+(I179-N179)*tab!$I$59)</f>
        <v>0</v>
      </c>
      <c r="Y179" s="124">
        <f t="shared" si="148"/>
        <v>0</v>
      </c>
      <c r="Z179" s="5"/>
      <c r="AA179" s="22"/>
    </row>
    <row r="180" spans="1:27" ht="12" customHeight="1" x14ac:dyDescent="0.2">
      <c r="B180" s="18"/>
      <c r="C180" s="1">
        <v>22</v>
      </c>
      <c r="D180" s="212">
        <f t="shared" si="140"/>
        <v>0</v>
      </c>
      <c r="E180" s="213">
        <f t="shared" si="140"/>
        <v>0</v>
      </c>
      <c r="F180" s="43"/>
      <c r="G180" s="213">
        <f t="shared" ref="G180:I180" si="189">+G137</f>
        <v>0</v>
      </c>
      <c r="H180" s="213">
        <f t="shared" si="189"/>
        <v>0</v>
      </c>
      <c r="I180" s="213">
        <f t="shared" si="189"/>
        <v>0</v>
      </c>
      <c r="J180" s="68">
        <f t="shared" si="144"/>
        <v>0</v>
      </c>
      <c r="K180" s="42"/>
      <c r="L180" s="213">
        <f t="shared" ref="L180:N180" si="190">+L137</f>
        <v>0</v>
      </c>
      <c r="M180" s="213">
        <f t="shared" si="190"/>
        <v>0</v>
      </c>
      <c r="N180" s="213">
        <f t="shared" si="190"/>
        <v>0</v>
      </c>
      <c r="O180" s="68">
        <f t="shared" si="146"/>
        <v>0</v>
      </c>
      <c r="P180" s="42"/>
      <c r="Q180" s="124" t="str">
        <f t="shared" si="151"/>
        <v>ja</v>
      </c>
      <c r="R180" s="124" t="str">
        <f t="shared" si="152"/>
        <v>ja</v>
      </c>
      <c r="S180" s="124">
        <f>IF(Q180="nee",0,(J180-O180)*(tab!$C$21*tab!$D$8+tab!$D$23))</f>
        <v>0</v>
      </c>
      <c r="T180" s="124">
        <f>(G180-L180)*tab!$E$31+(H180-M180)*tab!$F$31+(I180-N180)*tab!$G$31</f>
        <v>0</v>
      </c>
      <c r="U180" s="124">
        <f t="shared" si="147"/>
        <v>0</v>
      </c>
      <c r="V180" s="182"/>
      <c r="W180" s="124">
        <f>IF(R180="nee",0,(J180-O180)*tab!$C$59)</f>
        <v>0</v>
      </c>
      <c r="X180" s="124">
        <f>IF(R180="nee",0,(G180-L180)*tab!$G$59+(H180-M180)*tab!$H$59+(I180-N180)*tab!$I$59)</f>
        <v>0</v>
      </c>
      <c r="Y180" s="124">
        <f t="shared" si="148"/>
        <v>0</v>
      </c>
      <c r="Z180" s="5"/>
      <c r="AA180" s="22"/>
    </row>
    <row r="181" spans="1:27" ht="12" customHeight="1" x14ac:dyDescent="0.2">
      <c r="B181" s="18"/>
      <c r="C181" s="1">
        <v>23</v>
      </c>
      <c r="D181" s="212">
        <f t="shared" si="140"/>
        <v>0</v>
      </c>
      <c r="E181" s="213">
        <f t="shared" si="140"/>
        <v>0</v>
      </c>
      <c r="F181" s="43"/>
      <c r="G181" s="213">
        <f t="shared" ref="G181:I181" si="191">+G138</f>
        <v>0</v>
      </c>
      <c r="H181" s="213">
        <f t="shared" si="191"/>
        <v>0</v>
      </c>
      <c r="I181" s="213">
        <f t="shared" si="191"/>
        <v>0</v>
      </c>
      <c r="J181" s="68">
        <f t="shared" si="144"/>
        <v>0</v>
      </c>
      <c r="K181" s="42"/>
      <c r="L181" s="213">
        <f t="shared" ref="L181:N181" si="192">+L138</f>
        <v>0</v>
      </c>
      <c r="M181" s="213">
        <f t="shared" si="192"/>
        <v>0</v>
      </c>
      <c r="N181" s="213">
        <f t="shared" si="192"/>
        <v>0</v>
      </c>
      <c r="O181" s="68">
        <f t="shared" si="146"/>
        <v>0</v>
      </c>
      <c r="P181" s="42"/>
      <c r="Q181" s="124" t="str">
        <f t="shared" si="151"/>
        <v>ja</v>
      </c>
      <c r="R181" s="124" t="str">
        <f t="shared" si="152"/>
        <v>ja</v>
      </c>
      <c r="S181" s="124">
        <f>IF(Q181="nee",0,(J181-O181)*(tab!$C$21*tab!$D$8+tab!$D$23))</f>
        <v>0</v>
      </c>
      <c r="T181" s="124">
        <f>(G181-L181)*tab!$E$31+(H181-M181)*tab!$F$31+(I181-N181)*tab!$G$31</f>
        <v>0</v>
      </c>
      <c r="U181" s="124">
        <f t="shared" si="147"/>
        <v>0</v>
      </c>
      <c r="V181" s="182"/>
      <c r="W181" s="124">
        <f>IF(R181="nee",0,(J181-O181)*tab!$C$59)</f>
        <v>0</v>
      </c>
      <c r="X181" s="124">
        <f>IF(R181="nee",0,(G181-L181)*tab!$G$59+(H181-M181)*tab!$H$59+(I181-N181)*tab!$I$59)</f>
        <v>0</v>
      </c>
      <c r="Y181" s="124">
        <f t="shared" si="148"/>
        <v>0</v>
      </c>
      <c r="Z181" s="5"/>
      <c r="AA181" s="22"/>
    </row>
    <row r="182" spans="1:27" ht="12" customHeight="1" x14ac:dyDescent="0.2">
      <c r="B182" s="18"/>
      <c r="C182" s="1">
        <v>24</v>
      </c>
      <c r="D182" s="212">
        <f t="shared" si="140"/>
        <v>0</v>
      </c>
      <c r="E182" s="213">
        <f t="shared" si="140"/>
        <v>0</v>
      </c>
      <c r="F182" s="43"/>
      <c r="G182" s="213">
        <f t="shared" ref="G182:I182" si="193">+G139</f>
        <v>0</v>
      </c>
      <c r="H182" s="213">
        <f t="shared" si="193"/>
        <v>0</v>
      </c>
      <c r="I182" s="213">
        <f t="shared" si="193"/>
        <v>0</v>
      </c>
      <c r="J182" s="68">
        <f t="shared" si="144"/>
        <v>0</v>
      </c>
      <c r="K182" s="42"/>
      <c r="L182" s="213">
        <f t="shared" ref="L182:N182" si="194">+L139</f>
        <v>0</v>
      </c>
      <c r="M182" s="213">
        <f t="shared" si="194"/>
        <v>0</v>
      </c>
      <c r="N182" s="213">
        <f t="shared" si="194"/>
        <v>0</v>
      </c>
      <c r="O182" s="68">
        <f t="shared" si="146"/>
        <v>0</v>
      </c>
      <c r="P182" s="42"/>
      <c r="Q182" s="124" t="str">
        <f t="shared" si="151"/>
        <v>ja</v>
      </c>
      <c r="R182" s="124" t="str">
        <f t="shared" si="152"/>
        <v>ja</v>
      </c>
      <c r="S182" s="124">
        <f>IF(Q182="nee",0,(J182-O182)*(tab!$C$21*tab!$D$8+tab!$D$23))</f>
        <v>0</v>
      </c>
      <c r="T182" s="124">
        <f>(G182-L182)*tab!$E$31+(H182-M182)*tab!$F$31+(I182-N182)*tab!$G$31</f>
        <v>0</v>
      </c>
      <c r="U182" s="124">
        <f t="shared" si="147"/>
        <v>0</v>
      </c>
      <c r="V182" s="182"/>
      <c r="W182" s="124">
        <f>IF(R182="nee",0,(J182-O182)*tab!$C$59)</f>
        <v>0</v>
      </c>
      <c r="X182" s="124">
        <f>IF(R182="nee",0,(G182-L182)*tab!$G$59+(H182-M182)*tab!$H$59+(I182-N182)*tab!$I$59)</f>
        <v>0</v>
      </c>
      <c r="Y182" s="124">
        <f t="shared" si="148"/>
        <v>0</v>
      </c>
      <c r="Z182" s="5"/>
      <c r="AA182" s="22"/>
    </row>
    <row r="183" spans="1:27" ht="12" customHeight="1" x14ac:dyDescent="0.2">
      <c r="A183" s="12"/>
      <c r="B183" s="18"/>
      <c r="C183" s="1">
        <v>25</v>
      </c>
      <c r="D183" s="212">
        <f t="shared" si="140"/>
        <v>0</v>
      </c>
      <c r="E183" s="213">
        <f t="shared" si="140"/>
        <v>0</v>
      </c>
      <c r="F183" s="43"/>
      <c r="G183" s="213">
        <f t="shared" ref="G183:I183" si="195">+G140</f>
        <v>0</v>
      </c>
      <c r="H183" s="213">
        <f t="shared" si="195"/>
        <v>0</v>
      </c>
      <c r="I183" s="213">
        <f t="shared" si="195"/>
        <v>0</v>
      </c>
      <c r="J183" s="68">
        <f t="shared" si="144"/>
        <v>0</v>
      </c>
      <c r="K183" s="42"/>
      <c r="L183" s="213">
        <f t="shared" ref="L183:N183" si="196">+L140</f>
        <v>0</v>
      </c>
      <c r="M183" s="213">
        <f t="shared" si="196"/>
        <v>0</v>
      </c>
      <c r="N183" s="213">
        <f t="shared" si="196"/>
        <v>0</v>
      </c>
      <c r="O183" s="68">
        <f t="shared" si="146"/>
        <v>0</v>
      </c>
      <c r="P183" s="42"/>
      <c r="Q183" s="124" t="str">
        <f t="shared" si="151"/>
        <v>ja</v>
      </c>
      <c r="R183" s="124" t="str">
        <f t="shared" si="152"/>
        <v>ja</v>
      </c>
      <c r="S183" s="124">
        <f>IF(Q183="nee",0,(J183-O183)*(tab!$C$21*tab!$D$8+tab!$D$23))</f>
        <v>0</v>
      </c>
      <c r="T183" s="124">
        <f>(G183-L183)*tab!$E$31+(H183-M183)*tab!$F$31+(I183-N183)*tab!$G$31</f>
        <v>0</v>
      </c>
      <c r="U183" s="124">
        <f t="shared" si="147"/>
        <v>0</v>
      </c>
      <c r="V183" s="182"/>
      <c r="W183" s="124">
        <f>IF(R183="nee",0,(J183-O183)*tab!$C$59)</f>
        <v>0</v>
      </c>
      <c r="X183" s="124">
        <f>IF(R183="nee",0,(G183-L183)*tab!$G$59+(H183-M183)*tab!$H$59+(I183-N183)*tab!$I$59)</f>
        <v>0</v>
      </c>
      <c r="Y183" s="124">
        <f t="shared" si="148"/>
        <v>0</v>
      </c>
      <c r="Z183" s="5"/>
      <c r="AA183" s="22"/>
    </row>
    <row r="184" spans="1:27" ht="12" customHeight="1" x14ac:dyDescent="0.2">
      <c r="A184" s="12"/>
      <c r="B184" s="18"/>
      <c r="C184" s="1">
        <v>26</v>
      </c>
      <c r="D184" s="212">
        <f t="shared" si="140"/>
        <v>0</v>
      </c>
      <c r="E184" s="213">
        <f t="shared" si="140"/>
        <v>0</v>
      </c>
      <c r="F184" s="43"/>
      <c r="G184" s="213">
        <f t="shared" ref="G184:I184" si="197">+G141</f>
        <v>0</v>
      </c>
      <c r="H184" s="213">
        <f t="shared" si="197"/>
        <v>0</v>
      </c>
      <c r="I184" s="213">
        <f t="shared" si="197"/>
        <v>0</v>
      </c>
      <c r="J184" s="68">
        <f t="shared" si="144"/>
        <v>0</v>
      </c>
      <c r="K184" s="42"/>
      <c r="L184" s="213">
        <f t="shared" ref="L184:N184" si="198">+L141</f>
        <v>0</v>
      </c>
      <c r="M184" s="213">
        <f t="shared" si="198"/>
        <v>0</v>
      </c>
      <c r="N184" s="213">
        <f t="shared" si="198"/>
        <v>0</v>
      </c>
      <c r="O184" s="68">
        <f t="shared" si="146"/>
        <v>0</v>
      </c>
      <c r="P184" s="42"/>
      <c r="Q184" s="124" t="str">
        <f t="shared" si="151"/>
        <v>ja</v>
      </c>
      <c r="R184" s="124" t="str">
        <f t="shared" si="152"/>
        <v>ja</v>
      </c>
      <c r="S184" s="124">
        <f>IF(Q184="nee",0,(J184-O184)*(tab!$C$21*tab!$D$8+tab!$D$23))</f>
        <v>0</v>
      </c>
      <c r="T184" s="124">
        <f>(G184-L184)*tab!$E$31+(H184-M184)*tab!$F$31+(I184-N184)*tab!$G$31</f>
        <v>0</v>
      </c>
      <c r="U184" s="124">
        <f t="shared" si="147"/>
        <v>0</v>
      </c>
      <c r="V184" s="182"/>
      <c r="W184" s="124">
        <f>IF(R184="nee",0,(J184-O184)*tab!$C$59)</f>
        <v>0</v>
      </c>
      <c r="X184" s="124">
        <f>IF(R184="nee",0,(G184-L184)*tab!$G$59+(H184-M184)*tab!$H$59+(I184-N184)*tab!$I$59)</f>
        <v>0</v>
      </c>
      <c r="Y184" s="124">
        <f t="shared" si="148"/>
        <v>0</v>
      </c>
      <c r="Z184" s="5"/>
      <c r="AA184" s="22"/>
    </row>
    <row r="185" spans="1:27" ht="12" customHeight="1" x14ac:dyDescent="0.2">
      <c r="A185" s="12"/>
      <c r="B185" s="18"/>
      <c r="C185" s="1">
        <v>27</v>
      </c>
      <c r="D185" s="212">
        <f t="shared" si="140"/>
        <v>0</v>
      </c>
      <c r="E185" s="213">
        <f t="shared" si="140"/>
        <v>0</v>
      </c>
      <c r="F185" s="43"/>
      <c r="G185" s="213">
        <f t="shared" ref="G185:I185" si="199">+G142</f>
        <v>0</v>
      </c>
      <c r="H185" s="213">
        <f t="shared" si="199"/>
        <v>0</v>
      </c>
      <c r="I185" s="213">
        <f t="shared" si="199"/>
        <v>0</v>
      </c>
      <c r="J185" s="68">
        <f t="shared" si="144"/>
        <v>0</v>
      </c>
      <c r="K185" s="42"/>
      <c r="L185" s="213">
        <f t="shared" ref="L185:N185" si="200">+L142</f>
        <v>0</v>
      </c>
      <c r="M185" s="213">
        <f t="shared" si="200"/>
        <v>0</v>
      </c>
      <c r="N185" s="213">
        <f t="shared" si="200"/>
        <v>0</v>
      </c>
      <c r="O185" s="68">
        <f t="shared" si="146"/>
        <v>0</v>
      </c>
      <c r="P185" s="42"/>
      <c r="Q185" s="124" t="str">
        <f t="shared" si="151"/>
        <v>ja</v>
      </c>
      <c r="R185" s="124" t="str">
        <f t="shared" si="152"/>
        <v>ja</v>
      </c>
      <c r="S185" s="124">
        <f>IF(Q185="nee",0,(J185-O185)*(tab!$C$21*tab!$D$8+tab!$D$23))</f>
        <v>0</v>
      </c>
      <c r="T185" s="124">
        <f>(G185-L185)*tab!$E$31+(H185-M185)*tab!$F$31+(I185-N185)*tab!$G$31</f>
        <v>0</v>
      </c>
      <c r="U185" s="124">
        <f t="shared" si="147"/>
        <v>0</v>
      </c>
      <c r="V185" s="182"/>
      <c r="W185" s="124">
        <f>IF(R185="nee",0,(J185-O185)*tab!$C$59)</f>
        <v>0</v>
      </c>
      <c r="X185" s="124">
        <f>IF(R185="nee",0,(G185-L185)*tab!$G$59+(H185-M185)*tab!$H$59+(I185-N185)*tab!$I$59)</f>
        <v>0</v>
      </c>
      <c r="Y185" s="124">
        <f t="shared" si="148"/>
        <v>0</v>
      </c>
      <c r="Z185" s="5"/>
      <c r="AA185" s="22"/>
    </row>
    <row r="186" spans="1:27" ht="12" customHeight="1" x14ac:dyDescent="0.2">
      <c r="B186" s="18"/>
      <c r="C186" s="1">
        <v>28</v>
      </c>
      <c r="D186" s="212">
        <f t="shared" si="140"/>
        <v>0</v>
      </c>
      <c r="E186" s="213">
        <f t="shared" si="140"/>
        <v>0</v>
      </c>
      <c r="F186" s="43"/>
      <c r="G186" s="213">
        <f t="shared" ref="G186:I186" si="201">+G143</f>
        <v>0</v>
      </c>
      <c r="H186" s="213">
        <f t="shared" si="201"/>
        <v>0</v>
      </c>
      <c r="I186" s="213">
        <f t="shared" si="201"/>
        <v>0</v>
      </c>
      <c r="J186" s="68">
        <f t="shared" si="144"/>
        <v>0</v>
      </c>
      <c r="K186" s="42"/>
      <c r="L186" s="213">
        <f t="shared" ref="L186:N186" si="202">+L143</f>
        <v>0</v>
      </c>
      <c r="M186" s="213">
        <f t="shared" si="202"/>
        <v>0</v>
      </c>
      <c r="N186" s="213">
        <f t="shared" si="202"/>
        <v>0</v>
      </c>
      <c r="O186" s="68">
        <f t="shared" si="146"/>
        <v>0</v>
      </c>
      <c r="P186" s="42"/>
      <c r="Q186" s="124" t="str">
        <f t="shared" si="151"/>
        <v>ja</v>
      </c>
      <c r="R186" s="124" t="str">
        <f t="shared" si="152"/>
        <v>ja</v>
      </c>
      <c r="S186" s="124">
        <f>IF(Q186="nee",0,(J186-O186)*(tab!$C$21*tab!$D$8+tab!$D$23))</f>
        <v>0</v>
      </c>
      <c r="T186" s="124">
        <f>(G186-L186)*tab!$E$31+(H186-M186)*tab!$F$31+(I186-N186)*tab!$G$31</f>
        <v>0</v>
      </c>
      <c r="U186" s="124">
        <f t="shared" si="147"/>
        <v>0</v>
      </c>
      <c r="V186" s="182"/>
      <c r="W186" s="124">
        <f>IF(R186="nee",0,(J186-O186)*tab!$C$59)</f>
        <v>0</v>
      </c>
      <c r="X186" s="124">
        <f>IF(R186="nee",0,(G186-L186)*tab!$G$59+(H186-M186)*tab!$H$59+(I186-N186)*tab!$I$59)</f>
        <v>0</v>
      </c>
      <c r="Y186" s="124">
        <f t="shared" si="148"/>
        <v>0</v>
      </c>
      <c r="Z186" s="5"/>
      <c r="AA186" s="22"/>
    </row>
    <row r="187" spans="1:27" ht="12" customHeight="1" x14ac:dyDescent="0.2">
      <c r="B187" s="18"/>
      <c r="C187" s="1">
        <v>29</v>
      </c>
      <c r="D187" s="212">
        <f t="shared" si="140"/>
        <v>0</v>
      </c>
      <c r="E187" s="213">
        <f t="shared" si="140"/>
        <v>0</v>
      </c>
      <c r="F187" s="43"/>
      <c r="G187" s="213">
        <f t="shared" ref="G187:I187" si="203">+G144</f>
        <v>0</v>
      </c>
      <c r="H187" s="213">
        <f t="shared" si="203"/>
        <v>0</v>
      </c>
      <c r="I187" s="213">
        <f t="shared" si="203"/>
        <v>0</v>
      </c>
      <c r="J187" s="68">
        <f t="shared" si="144"/>
        <v>0</v>
      </c>
      <c r="K187" s="42"/>
      <c r="L187" s="213">
        <f t="shared" ref="L187:N187" si="204">+L144</f>
        <v>0</v>
      </c>
      <c r="M187" s="213">
        <f t="shared" si="204"/>
        <v>0</v>
      </c>
      <c r="N187" s="213">
        <f t="shared" si="204"/>
        <v>0</v>
      </c>
      <c r="O187" s="68">
        <f t="shared" si="146"/>
        <v>0</v>
      </c>
      <c r="P187" s="42"/>
      <c r="Q187" s="124" t="str">
        <f t="shared" si="151"/>
        <v>ja</v>
      </c>
      <c r="R187" s="124" t="str">
        <f t="shared" si="152"/>
        <v>ja</v>
      </c>
      <c r="S187" s="124">
        <f>IF(Q187="nee",0,(J187-O187)*(tab!$C$21*tab!$D$8+tab!$D$23))</f>
        <v>0</v>
      </c>
      <c r="T187" s="124">
        <f>(G187-L187)*tab!$E$31+(H187-M187)*tab!$F$31+(I187-N187)*tab!$G$31</f>
        <v>0</v>
      </c>
      <c r="U187" s="124">
        <f t="shared" si="147"/>
        <v>0</v>
      </c>
      <c r="V187" s="182"/>
      <c r="W187" s="124">
        <f>IF(R187="nee",0,(J187-O187)*tab!$C$59)</f>
        <v>0</v>
      </c>
      <c r="X187" s="124">
        <f>IF(R187="nee",0,(G187-L187)*tab!$G$59+(H187-M187)*tab!$H$59+(I187-N187)*tab!$I$59)</f>
        <v>0</v>
      </c>
      <c r="Y187" s="124">
        <f t="shared" si="148"/>
        <v>0</v>
      </c>
      <c r="Z187" s="5"/>
      <c r="AA187" s="22"/>
    </row>
    <row r="188" spans="1:27" ht="12" customHeight="1" x14ac:dyDescent="0.2">
      <c r="B188" s="18"/>
      <c r="C188" s="1">
        <v>30</v>
      </c>
      <c r="D188" s="212">
        <f t="shared" si="140"/>
        <v>0</v>
      </c>
      <c r="E188" s="213">
        <f t="shared" si="140"/>
        <v>0</v>
      </c>
      <c r="F188" s="43"/>
      <c r="G188" s="213">
        <f t="shared" ref="G188:I188" si="205">+G145</f>
        <v>0</v>
      </c>
      <c r="H188" s="213">
        <f t="shared" si="205"/>
        <v>0</v>
      </c>
      <c r="I188" s="213">
        <f t="shared" si="205"/>
        <v>0</v>
      </c>
      <c r="J188" s="68">
        <f t="shared" si="144"/>
        <v>0</v>
      </c>
      <c r="K188" s="42"/>
      <c r="L188" s="213">
        <f t="shared" ref="L188:N188" si="206">+L145</f>
        <v>0</v>
      </c>
      <c r="M188" s="213">
        <f t="shared" si="206"/>
        <v>0</v>
      </c>
      <c r="N188" s="213">
        <f t="shared" si="206"/>
        <v>0</v>
      </c>
      <c r="O188" s="68">
        <f t="shared" si="146"/>
        <v>0</v>
      </c>
      <c r="P188" s="42"/>
      <c r="Q188" s="124" t="str">
        <f t="shared" si="151"/>
        <v>ja</v>
      </c>
      <c r="R188" s="124" t="str">
        <f t="shared" si="152"/>
        <v>ja</v>
      </c>
      <c r="S188" s="124">
        <f>IF(Q188="nee",0,(J188-O188)*(tab!$C$21*tab!$D$8+tab!$D$23))</f>
        <v>0</v>
      </c>
      <c r="T188" s="124">
        <f>(G188-L188)*tab!$E$31+(H188-M188)*tab!$F$31+(I188-N188)*tab!$G$31</f>
        <v>0</v>
      </c>
      <c r="U188" s="124">
        <f t="shared" si="147"/>
        <v>0</v>
      </c>
      <c r="V188" s="182"/>
      <c r="W188" s="124">
        <f>IF(R188="nee",0,(J188-O188)*tab!$C$59)</f>
        <v>0</v>
      </c>
      <c r="X188" s="124">
        <f>IF(R188="nee",0,(G188-L188)*tab!$G$59+(H188-M188)*tab!$H$59+(I188-N188)*tab!$I$59)</f>
        <v>0</v>
      </c>
      <c r="Y188" s="124">
        <f t="shared" si="148"/>
        <v>0</v>
      </c>
      <c r="Z188" s="5"/>
      <c r="AA188" s="22"/>
    </row>
    <row r="189" spans="1:27" ht="12" customHeight="1" x14ac:dyDescent="0.2">
      <c r="A189" s="25"/>
      <c r="B189" s="80"/>
      <c r="C189" s="73"/>
      <c r="D189" s="83"/>
      <c r="E189" s="83"/>
      <c r="F189" s="112"/>
      <c r="G189" s="113">
        <f>SUM(G159:G184)</f>
        <v>0</v>
      </c>
      <c r="H189" s="113">
        <f>SUM(H159:H184)</f>
        <v>0</v>
      </c>
      <c r="I189" s="113">
        <f>SUM(I159:I184)</f>
        <v>0</v>
      </c>
      <c r="J189" s="113">
        <f>SUM(J159:J184)</f>
        <v>0</v>
      </c>
      <c r="K189" s="114"/>
      <c r="L189" s="113">
        <f>SUM(L159:L184)</f>
        <v>0</v>
      </c>
      <c r="M189" s="113">
        <f>SUM(M159:M184)</f>
        <v>0</v>
      </c>
      <c r="N189" s="113">
        <f>SUM(N159:N184)</f>
        <v>0</v>
      </c>
      <c r="O189" s="113">
        <f>SUM(O159:O184)</f>
        <v>0</v>
      </c>
      <c r="P189" s="114"/>
      <c r="Q189" s="114"/>
      <c r="R189" s="114"/>
      <c r="S189" s="223"/>
      <c r="T189" s="223"/>
      <c r="U189" s="223"/>
      <c r="V189" s="114"/>
      <c r="W189" s="224"/>
      <c r="X189" s="224"/>
      <c r="Y189" s="224"/>
      <c r="Z189" s="5"/>
      <c r="AA189" s="22"/>
    </row>
    <row r="190" spans="1:27" ht="12" customHeight="1" x14ac:dyDescent="0.2">
      <c r="B190" s="18"/>
      <c r="C190" s="1"/>
      <c r="D190" s="38" t="s">
        <v>112</v>
      </c>
      <c r="E190" s="38"/>
      <c r="F190" s="45"/>
      <c r="G190" s="98"/>
      <c r="H190" s="98"/>
      <c r="I190" s="98"/>
      <c r="J190" s="47"/>
      <c r="K190" s="47"/>
      <c r="L190" s="98"/>
      <c r="M190" s="98"/>
      <c r="N190" s="98"/>
      <c r="O190" s="47"/>
      <c r="P190" s="47"/>
      <c r="Q190" s="47"/>
      <c r="R190" s="47"/>
      <c r="S190" s="224"/>
      <c r="T190" s="224"/>
      <c r="U190" s="197">
        <f>SUM(U159:U188)</f>
        <v>0</v>
      </c>
      <c r="V190" s="54"/>
      <c r="W190" s="225"/>
      <c r="X190" s="225"/>
      <c r="Y190" s="197">
        <f>SUM(Y159:Y188)</f>
        <v>0</v>
      </c>
      <c r="Z190" s="48"/>
      <c r="AA190" s="22"/>
    </row>
    <row r="191" spans="1:27" ht="12" customHeight="1" x14ac:dyDescent="0.2">
      <c r="B191" s="18"/>
      <c r="C191" s="1"/>
      <c r="D191" s="38"/>
      <c r="E191" s="38"/>
      <c r="F191" s="45"/>
      <c r="G191" s="98"/>
      <c r="H191" s="98"/>
      <c r="I191" s="98"/>
      <c r="J191" s="47"/>
      <c r="K191" s="47"/>
      <c r="L191" s="98"/>
      <c r="M191" s="98"/>
      <c r="N191" s="98"/>
      <c r="O191" s="47"/>
      <c r="P191" s="47"/>
      <c r="Q191" s="47"/>
      <c r="R191" s="47"/>
      <c r="S191" s="47"/>
      <c r="T191" s="47"/>
      <c r="U191" s="54"/>
      <c r="V191" s="54"/>
      <c r="W191" s="54"/>
      <c r="X191" s="54"/>
      <c r="Y191" s="54"/>
      <c r="Z191" s="48"/>
      <c r="AA191" s="22"/>
    </row>
    <row r="192" spans="1:27" ht="12" customHeight="1" x14ac:dyDescent="0.2">
      <c r="B192" s="18"/>
      <c r="C192" s="65"/>
      <c r="D192" s="71"/>
      <c r="E192" s="71"/>
      <c r="F192" s="109"/>
      <c r="G192" s="110"/>
      <c r="H192" s="110"/>
      <c r="I192" s="110"/>
      <c r="J192" s="111"/>
      <c r="K192" s="111"/>
      <c r="L192" s="110"/>
      <c r="M192" s="110"/>
      <c r="N192" s="110"/>
      <c r="O192" s="111"/>
      <c r="P192" s="111"/>
      <c r="Q192" s="111"/>
      <c r="R192" s="111"/>
      <c r="S192" s="111"/>
      <c r="T192" s="111"/>
      <c r="U192" s="111"/>
      <c r="V192" s="111"/>
      <c r="W192" s="19"/>
      <c r="X192" s="19"/>
      <c r="Y192" s="19"/>
      <c r="Z192" s="19"/>
      <c r="AA192" s="22"/>
    </row>
    <row r="193" spans="2:27" ht="12" customHeight="1" x14ac:dyDescent="0.25">
      <c r="B193" s="55"/>
      <c r="C193" s="66"/>
      <c r="D193" s="56"/>
      <c r="E193" s="56"/>
      <c r="F193" s="56"/>
      <c r="G193" s="57"/>
      <c r="H193" s="57"/>
      <c r="I193" s="57"/>
      <c r="J193" s="57"/>
      <c r="K193" s="57"/>
      <c r="L193" s="57"/>
      <c r="M193" s="57"/>
      <c r="N193" s="57"/>
      <c r="O193" s="57"/>
      <c r="P193" s="57"/>
      <c r="Q193" s="57"/>
      <c r="R193" s="57"/>
      <c r="S193" s="57"/>
      <c r="T193" s="57"/>
      <c r="U193" s="57"/>
      <c r="V193" s="57"/>
      <c r="W193" s="56"/>
      <c r="X193" s="56"/>
      <c r="Y193" s="56"/>
      <c r="Z193" s="58"/>
      <c r="AA193" s="59"/>
    </row>
    <row r="194" spans="2:27" ht="12" customHeight="1" x14ac:dyDescent="0.2">
      <c r="C194" s="6"/>
      <c r="G194" s="6"/>
      <c r="H194" s="6"/>
      <c r="I194" s="6"/>
      <c r="J194" s="6"/>
      <c r="K194" s="6"/>
      <c r="L194" s="6"/>
      <c r="M194" s="6"/>
      <c r="N194" s="6"/>
      <c r="O194" s="6"/>
      <c r="P194" s="6"/>
      <c r="Q194" s="6"/>
      <c r="R194" s="6"/>
      <c r="S194" s="6"/>
      <c r="T194" s="6"/>
      <c r="U194" s="6"/>
      <c r="V194" s="6"/>
    </row>
    <row r="195" spans="2:27" ht="12" customHeight="1" x14ac:dyDescent="0.2">
      <c r="C195" s="6"/>
      <c r="G195" s="6"/>
      <c r="H195" s="6"/>
      <c r="I195" s="6"/>
      <c r="J195" s="6"/>
      <c r="K195" s="6"/>
      <c r="L195" s="6"/>
      <c r="M195" s="6"/>
      <c r="N195" s="6"/>
      <c r="O195" s="6"/>
      <c r="P195" s="6"/>
      <c r="Q195" s="6"/>
      <c r="R195" s="6"/>
      <c r="S195" s="6"/>
      <c r="T195" s="6"/>
      <c r="U195" s="6"/>
      <c r="V195" s="6"/>
    </row>
    <row r="196" spans="2:27" ht="12" customHeight="1" x14ac:dyDescent="0.2">
      <c r="B196" s="8"/>
      <c r="C196" s="63"/>
      <c r="D196" s="9"/>
      <c r="E196" s="9"/>
      <c r="F196" s="9"/>
      <c r="G196" s="10"/>
      <c r="H196" s="10"/>
      <c r="I196" s="10"/>
      <c r="J196" s="10"/>
      <c r="K196" s="10"/>
      <c r="L196" s="10"/>
      <c r="M196" s="10"/>
      <c r="N196" s="10"/>
      <c r="O196" s="10"/>
      <c r="P196" s="10"/>
      <c r="Q196" s="10"/>
      <c r="R196" s="10"/>
      <c r="S196" s="10"/>
      <c r="T196" s="10"/>
      <c r="U196" s="10"/>
      <c r="V196" s="10"/>
      <c r="W196" s="10"/>
      <c r="X196" s="10"/>
      <c r="Y196" s="10"/>
      <c r="Z196" s="9"/>
      <c r="AA196" s="11"/>
    </row>
    <row r="197" spans="2:27" ht="12" customHeight="1" x14ac:dyDescent="0.2">
      <c r="B197" s="13"/>
      <c r="C197" s="64"/>
      <c r="D197" s="14"/>
      <c r="E197" s="14"/>
      <c r="F197" s="14"/>
      <c r="G197" s="15"/>
      <c r="H197" s="15"/>
      <c r="I197" s="15"/>
      <c r="J197" s="15"/>
      <c r="K197" s="15"/>
      <c r="L197" s="15"/>
      <c r="M197" s="15"/>
      <c r="N197" s="15"/>
      <c r="O197" s="15"/>
      <c r="P197" s="15"/>
      <c r="Q197" s="15"/>
      <c r="R197" s="15"/>
      <c r="S197" s="15"/>
      <c r="T197" s="15"/>
      <c r="U197" s="15"/>
      <c r="V197" s="15"/>
      <c r="W197" s="15"/>
      <c r="X197" s="15"/>
      <c r="Y197" s="15"/>
      <c r="Z197" s="14"/>
      <c r="AA197" s="16"/>
    </row>
    <row r="198" spans="2:27" ht="18.75" x14ac:dyDescent="0.3">
      <c r="B198" s="13"/>
      <c r="C198" s="176" t="s">
        <v>135</v>
      </c>
      <c r="D198" s="14"/>
      <c r="E198" s="14"/>
      <c r="F198" s="14"/>
      <c r="G198" s="15"/>
      <c r="H198" s="15"/>
      <c r="I198" s="17"/>
      <c r="J198" s="15"/>
      <c r="K198" s="15"/>
      <c r="L198" s="15"/>
      <c r="M198" s="15"/>
      <c r="N198" s="17"/>
      <c r="O198" s="15"/>
      <c r="P198" s="15"/>
      <c r="Q198" s="15"/>
      <c r="R198" s="15"/>
      <c r="S198" s="15"/>
      <c r="T198" s="15"/>
      <c r="U198" s="15"/>
      <c r="V198" s="15"/>
      <c r="W198" s="15"/>
      <c r="X198" s="15"/>
      <c r="Y198" s="15"/>
      <c r="Z198" s="14"/>
      <c r="AA198" s="16"/>
    </row>
    <row r="199" spans="2:27" ht="15.75" x14ac:dyDescent="0.25">
      <c r="B199" s="13"/>
      <c r="C199" s="72" t="str">
        <f>+G202</f>
        <v>SWV VO ergens</v>
      </c>
      <c r="D199" s="14"/>
      <c r="E199" s="14"/>
      <c r="F199" s="14"/>
      <c r="G199" s="15"/>
      <c r="H199" s="15"/>
      <c r="I199" s="17"/>
      <c r="J199" s="15"/>
      <c r="K199" s="15"/>
      <c r="L199" s="15"/>
      <c r="M199" s="15"/>
      <c r="N199" s="17"/>
      <c r="O199" s="15"/>
      <c r="P199" s="15"/>
      <c r="Q199" s="15"/>
      <c r="R199" s="15"/>
      <c r="S199" s="15"/>
      <c r="T199" s="15"/>
      <c r="U199" s="15"/>
      <c r="V199" s="15"/>
      <c r="W199" s="15"/>
      <c r="X199" s="15"/>
      <c r="Y199" s="15"/>
      <c r="Z199" s="14"/>
      <c r="AA199" s="16"/>
    </row>
    <row r="200" spans="2:27" ht="12" customHeight="1" x14ac:dyDescent="0.25">
      <c r="B200" s="13"/>
      <c r="C200" s="72"/>
      <c r="D200" s="14"/>
      <c r="E200" s="14"/>
      <c r="F200" s="14"/>
      <c r="G200" s="15"/>
      <c r="H200" s="15"/>
      <c r="I200" s="17"/>
      <c r="J200" s="15"/>
      <c r="K200" s="15"/>
      <c r="L200" s="15"/>
      <c r="M200" s="15"/>
      <c r="N200" s="17"/>
      <c r="O200" s="15"/>
      <c r="P200" s="15"/>
      <c r="Q200" s="15"/>
      <c r="R200" s="15"/>
      <c r="S200" s="15"/>
      <c r="T200" s="15"/>
      <c r="U200" s="15"/>
      <c r="V200" s="15"/>
      <c r="W200" s="15"/>
      <c r="X200" s="15"/>
      <c r="Y200" s="15"/>
      <c r="Z200" s="14"/>
      <c r="AA200" s="16"/>
    </row>
    <row r="201" spans="2:27" ht="12" customHeight="1" x14ac:dyDescent="0.2">
      <c r="B201" s="13"/>
      <c r="C201" s="85"/>
      <c r="D201" s="85"/>
      <c r="E201" s="85"/>
      <c r="F201" s="85"/>
      <c r="G201" s="217"/>
      <c r="H201" s="217"/>
      <c r="I201" s="217"/>
      <c r="J201" s="217"/>
      <c r="K201" s="217"/>
      <c r="L201" s="217"/>
      <c r="M201" s="86"/>
      <c r="N201" s="85"/>
      <c r="O201" s="15"/>
      <c r="P201" s="15"/>
      <c r="Q201" s="15"/>
      <c r="R201" s="15"/>
      <c r="S201" s="15"/>
      <c r="T201" s="15"/>
      <c r="U201" s="15"/>
      <c r="V201" s="15"/>
      <c r="W201" s="15"/>
      <c r="X201" s="15"/>
      <c r="Y201" s="15"/>
      <c r="Z201" s="14"/>
      <c r="AA201" s="16"/>
    </row>
    <row r="202" spans="2:27" ht="12" customHeight="1" x14ac:dyDescent="0.25">
      <c r="B202" s="13"/>
      <c r="C202" s="85"/>
      <c r="D202" s="201" t="s">
        <v>136</v>
      </c>
      <c r="E202" s="201"/>
      <c r="F202" s="215"/>
      <c r="G202" s="247" t="str">
        <f>+G8</f>
        <v>SWV VO ergens</v>
      </c>
      <c r="H202" s="248"/>
      <c r="I202" s="248"/>
      <c r="J202" s="248"/>
      <c r="K202" s="248"/>
      <c r="L202" s="248"/>
      <c r="M202" s="216"/>
      <c r="N202" s="85"/>
      <c r="O202" s="15"/>
      <c r="P202" s="15"/>
      <c r="Q202" s="15"/>
      <c r="R202" s="15"/>
      <c r="S202" s="15"/>
      <c r="T202" s="15"/>
      <c r="U202" s="15"/>
      <c r="V202" s="15"/>
      <c r="W202" s="15"/>
      <c r="X202" s="15"/>
      <c r="Y202" s="15"/>
      <c r="Z202" s="14"/>
      <c r="AA202" s="16"/>
    </row>
    <row r="203" spans="2:27" ht="12" customHeight="1" x14ac:dyDescent="0.25">
      <c r="B203" s="13"/>
      <c r="C203" s="85"/>
      <c r="D203" s="201" t="s">
        <v>49</v>
      </c>
      <c r="E203" s="201"/>
      <c r="F203" s="215"/>
      <c r="G203" s="247" t="str">
        <f>+G9</f>
        <v>VO5502</v>
      </c>
      <c r="H203" s="248"/>
      <c r="I203" s="220"/>
      <c r="J203" s="218"/>
      <c r="K203" s="218"/>
      <c r="L203" s="218"/>
      <c r="M203" s="86"/>
      <c r="N203" s="85"/>
      <c r="O203" s="15"/>
      <c r="P203" s="15"/>
      <c r="Q203" s="15"/>
      <c r="R203" s="15"/>
      <c r="S203" s="15"/>
      <c r="T203" s="15"/>
      <c r="U203" s="15"/>
      <c r="V203" s="15"/>
      <c r="W203" s="15"/>
      <c r="X203" s="15"/>
      <c r="Y203" s="15"/>
      <c r="Z203" s="14"/>
      <c r="AA203" s="16"/>
    </row>
    <row r="204" spans="2:27" ht="12" customHeight="1" x14ac:dyDescent="0.2">
      <c r="B204" s="13"/>
      <c r="C204" s="85"/>
      <c r="D204" s="85"/>
      <c r="E204" s="85"/>
      <c r="F204" s="85"/>
      <c r="G204" s="218"/>
      <c r="H204" s="218"/>
      <c r="I204" s="86"/>
      <c r="J204" s="86"/>
      <c r="K204" s="86"/>
      <c r="L204" s="86"/>
      <c r="M204" s="86"/>
      <c r="N204" s="85"/>
      <c r="O204" s="15"/>
      <c r="P204" s="15"/>
      <c r="Q204" s="15"/>
      <c r="R204" s="15"/>
      <c r="S204" s="15"/>
      <c r="T204" s="15"/>
      <c r="U204" s="15"/>
      <c r="V204" s="15"/>
      <c r="W204" s="15"/>
      <c r="X204" s="15"/>
      <c r="Y204" s="15"/>
      <c r="Z204" s="14"/>
      <c r="AA204" s="16"/>
    </row>
    <row r="205" spans="2:27" ht="15.75" x14ac:dyDescent="0.25">
      <c r="B205" s="13"/>
      <c r="C205" s="186" t="s">
        <v>115</v>
      </c>
      <c r="D205" s="193"/>
      <c r="E205" s="193"/>
      <c r="F205" s="193"/>
      <c r="G205" s="191" t="s">
        <v>116</v>
      </c>
      <c r="H205" s="194"/>
      <c r="I205" s="194"/>
      <c r="J205" s="192"/>
      <c r="K205" s="194"/>
      <c r="L205" s="15"/>
      <c r="M205" s="15"/>
      <c r="N205" s="15"/>
      <c r="O205" s="17"/>
      <c r="P205" s="15"/>
      <c r="Q205" s="15"/>
      <c r="R205" s="15"/>
      <c r="S205" s="15"/>
      <c r="T205" s="15"/>
      <c r="U205" s="15"/>
      <c r="V205" s="15"/>
      <c r="W205" s="15"/>
      <c r="X205" s="15"/>
      <c r="Y205" s="15"/>
      <c r="Z205" s="14"/>
      <c r="AA205" s="16"/>
    </row>
    <row r="206" spans="2:27" ht="15" x14ac:dyDescent="0.25">
      <c r="B206" s="78"/>
      <c r="C206" s="187" t="s">
        <v>113</v>
      </c>
      <c r="D206" s="188"/>
      <c r="E206" s="189" t="s">
        <v>143</v>
      </c>
      <c r="F206" s="189"/>
      <c r="G206" s="188" t="s">
        <v>114</v>
      </c>
      <c r="H206" s="190"/>
      <c r="I206" s="190"/>
      <c r="J206" s="195" t="s">
        <v>144</v>
      </c>
      <c r="K206" s="190"/>
      <c r="L206" s="184"/>
      <c r="M206" s="184"/>
      <c r="N206" s="184"/>
      <c r="O206" s="21"/>
      <c r="P206" s="184"/>
      <c r="Q206" s="184"/>
      <c r="R206" s="184"/>
      <c r="S206" s="184"/>
      <c r="T206" s="184"/>
      <c r="U206" s="184"/>
      <c r="V206" s="184"/>
      <c r="W206" s="185"/>
      <c r="X206" s="185"/>
      <c r="Y206" s="185"/>
      <c r="Z206" s="70"/>
      <c r="AA206" s="37"/>
    </row>
    <row r="207" spans="2:27" ht="12" customHeight="1" x14ac:dyDescent="0.25">
      <c r="B207" s="18"/>
      <c r="C207" s="96"/>
      <c r="D207" s="19"/>
      <c r="E207" s="19"/>
      <c r="F207" s="19"/>
      <c r="G207"/>
      <c r="H207" s="20"/>
      <c r="I207" s="21"/>
      <c r="J207" s="20"/>
      <c r="K207" s="20"/>
      <c r="L207" s="20"/>
      <c r="M207" s="20"/>
      <c r="N207" s="21"/>
      <c r="O207" s="20"/>
      <c r="P207" s="20"/>
      <c r="Q207" s="20"/>
      <c r="R207" s="20"/>
      <c r="S207" s="20"/>
      <c r="T207" s="180"/>
      <c r="U207" s="179"/>
      <c r="V207" s="179"/>
      <c r="W207" s="20"/>
      <c r="X207" s="20"/>
      <c r="Y207" s="20"/>
      <c r="Z207" s="19"/>
      <c r="AA207" s="22"/>
    </row>
    <row r="208" spans="2:27" ht="12" customHeight="1" x14ac:dyDescent="0.2">
      <c r="B208" s="18"/>
      <c r="C208" s="1"/>
      <c r="D208" s="2"/>
      <c r="E208" s="2"/>
      <c r="F208" s="2"/>
      <c r="G208" s="42"/>
      <c r="H208" s="42"/>
      <c r="I208" s="42"/>
      <c r="J208" s="42"/>
      <c r="K208" s="42"/>
      <c r="L208" s="42"/>
      <c r="M208" s="42"/>
      <c r="N208" s="42"/>
      <c r="O208" s="42"/>
      <c r="P208" s="42"/>
      <c r="Q208" s="42"/>
      <c r="R208" s="42"/>
      <c r="S208" s="42"/>
      <c r="T208" s="42"/>
      <c r="U208" s="23"/>
      <c r="V208" s="23"/>
      <c r="W208" s="23"/>
      <c r="X208" s="23"/>
      <c r="Y208" s="23"/>
      <c r="Z208" s="24"/>
      <c r="AA208" s="22"/>
    </row>
    <row r="209" spans="2:27" ht="12" customHeight="1" x14ac:dyDescent="0.2">
      <c r="B209" s="26"/>
      <c r="C209" s="177"/>
      <c r="D209" s="177" t="s">
        <v>1</v>
      </c>
      <c r="E209" s="27"/>
      <c r="F209" s="27"/>
      <c r="G209" s="28" t="s">
        <v>124</v>
      </c>
      <c r="H209" s="29"/>
      <c r="I209" s="29"/>
      <c r="J209" s="30"/>
      <c r="K209" s="30"/>
      <c r="L209" s="28"/>
      <c r="M209" s="29"/>
      <c r="N209" s="121"/>
      <c r="O209" s="30"/>
      <c r="P209" s="30"/>
      <c r="Q209" s="177"/>
      <c r="R209" s="177"/>
      <c r="S209" s="30"/>
      <c r="T209" s="30"/>
      <c r="U209" s="30"/>
      <c r="V209" s="30"/>
      <c r="W209" s="30"/>
      <c r="X209" s="30"/>
      <c r="Y209" s="30"/>
      <c r="Z209" s="31"/>
      <c r="AA209" s="32"/>
    </row>
    <row r="210" spans="2:27" ht="12" customHeight="1" x14ac:dyDescent="0.2">
      <c r="B210" s="75"/>
      <c r="C210" s="100"/>
      <c r="D210" s="76"/>
      <c r="E210" s="102"/>
      <c r="F210" s="103"/>
      <c r="G210" s="178"/>
      <c r="H210" s="105"/>
      <c r="I210" s="122"/>
      <c r="J210" s="106"/>
      <c r="K210" s="106"/>
      <c r="L210" s="107"/>
      <c r="M210" s="105"/>
      <c r="N210" s="123"/>
      <c r="O210" s="106"/>
      <c r="P210" s="106"/>
      <c r="Q210" s="79" t="s">
        <v>87</v>
      </c>
      <c r="R210" s="81" t="s">
        <v>87</v>
      </c>
      <c r="S210" s="181" t="s">
        <v>78</v>
      </c>
      <c r="T210" s="106"/>
      <c r="U210" s="106"/>
      <c r="V210" s="106"/>
      <c r="W210" s="81" t="s">
        <v>76</v>
      </c>
      <c r="X210" s="35"/>
      <c r="Y210" s="35"/>
      <c r="Z210" s="36"/>
      <c r="AA210" s="37"/>
    </row>
    <row r="211" spans="2:27" ht="12" customHeight="1" x14ac:dyDescent="0.2">
      <c r="B211" s="75"/>
      <c r="C211" s="100"/>
      <c r="D211" s="83" t="s">
        <v>137</v>
      </c>
      <c r="E211" s="101"/>
      <c r="F211" s="102"/>
      <c r="G211" s="76" t="s">
        <v>107</v>
      </c>
      <c r="H211" s="39"/>
      <c r="I211" s="39"/>
      <c r="J211" s="39"/>
      <c r="K211" s="39"/>
      <c r="L211" s="76" t="s">
        <v>108</v>
      </c>
      <c r="M211" s="39"/>
      <c r="N211" s="39"/>
      <c r="O211" s="39"/>
      <c r="P211" s="39"/>
      <c r="Q211" s="81" t="s">
        <v>88</v>
      </c>
      <c r="R211" s="81" t="s">
        <v>90</v>
      </c>
      <c r="S211" s="76" t="s">
        <v>110</v>
      </c>
      <c r="T211" s="81"/>
      <c r="U211" s="40" t="s">
        <v>58</v>
      </c>
      <c r="V211" s="40"/>
      <c r="W211" s="76" t="s">
        <v>129</v>
      </c>
      <c r="X211" s="40"/>
      <c r="Y211" s="40" t="s">
        <v>58</v>
      </c>
      <c r="Z211" s="41"/>
      <c r="AA211" s="16"/>
    </row>
    <row r="212" spans="2:27" ht="12" customHeight="1" x14ac:dyDescent="0.2">
      <c r="B212" s="80"/>
      <c r="C212" s="73"/>
      <c r="D212" s="77" t="s">
        <v>59</v>
      </c>
      <c r="E212" s="74" t="s">
        <v>158</v>
      </c>
      <c r="F212" s="77"/>
      <c r="G212" s="74" t="s">
        <v>17</v>
      </c>
      <c r="H212" s="74" t="s">
        <v>18</v>
      </c>
      <c r="I212" s="74" t="s">
        <v>19</v>
      </c>
      <c r="J212" s="74" t="s">
        <v>61</v>
      </c>
      <c r="K212" s="74"/>
      <c r="L212" s="74" t="s">
        <v>17</v>
      </c>
      <c r="M212" s="74" t="s">
        <v>18</v>
      </c>
      <c r="N212" s="74" t="s">
        <v>19</v>
      </c>
      <c r="O212" s="73" t="s">
        <v>61</v>
      </c>
      <c r="P212" s="74"/>
      <c r="Q212" s="74" t="s">
        <v>89</v>
      </c>
      <c r="R212" s="81" t="s">
        <v>89</v>
      </c>
      <c r="S212" s="74" t="s">
        <v>67</v>
      </c>
      <c r="T212" s="74" t="s">
        <v>68</v>
      </c>
      <c r="U212" s="40" t="s">
        <v>111</v>
      </c>
      <c r="V212" s="40"/>
      <c r="W212" s="42" t="s">
        <v>67</v>
      </c>
      <c r="X212" s="42" t="s">
        <v>68</v>
      </c>
      <c r="Y212" s="40" t="s">
        <v>62</v>
      </c>
      <c r="Z212" s="5"/>
      <c r="AA212" s="22"/>
    </row>
    <row r="213" spans="2:27" ht="12" customHeight="1" x14ac:dyDescent="0.2">
      <c r="B213" s="18"/>
      <c r="C213" s="1">
        <v>1</v>
      </c>
      <c r="D213" s="212">
        <f t="shared" ref="D213:E242" si="207">+D159</f>
        <v>0</v>
      </c>
      <c r="E213" s="213">
        <f t="shared" si="207"/>
        <v>0</v>
      </c>
      <c r="F213" s="43"/>
      <c r="G213" s="213">
        <f>+G159</f>
        <v>0</v>
      </c>
      <c r="H213" s="213">
        <f t="shared" ref="H213:I213" si="208">+H159</f>
        <v>0</v>
      </c>
      <c r="I213" s="213">
        <f t="shared" si="208"/>
        <v>0</v>
      </c>
      <c r="J213" s="68">
        <f>SUM(G213:I213)</f>
        <v>0</v>
      </c>
      <c r="K213" s="42"/>
      <c r="L213" s="213">
        <f>+L159</f>
        <v>0</v>
      </c>
      <c r="M213" s="213">
        <f t="shared" ref="M213:N213" si="209">+M159</f>
        <v>0</v>
      </c>
      <c r="N213" s="213">
        <f t="shared" si="209"/>
        <v>0</v>
      </c>
      <c r="O213" s="68">
        <f>SUM(L213:N213)</f>
        <v>0</v>
      </c>
      <c r="P213" s="42"/>
      <c r="Q213" s="226" t="str">
        <f>+Q159</f>
        <v>ja</v>
      </c>
      <c r="R213" s="226" t="str">
        <f>+R159</f>
        <v>ja</v>
      </c>
      <c r="S213" s="124">
        <f>IF(Q213="nee",0,(J213-O213)*(tab!$C$21*tab!$D$8+tab!$D$23))</f>
        <v>0</v>
      </c>
      <c r="T213" s="124">
        <f>(G213-L213)*tab!$E$31+(H213-M213)*tab!$F$31+(I213-N213)*tab!$G$31</f>
        <v>0</v>
      </c>
      <c r="U213" s="124">
        <f>IF(SUM(S213:T213)&lt;0,0,SUM(S213:T213))</f>
        <v>0</v>
      </c>
      <c r="V213" s="182"/>
      <c r="W213" s="124">
        <f>IF(R213="nee",0,(J213-O213)*tab!$C$59)</f>
        <v>0</v>
      </c>
      <c r="X213" s="124">
        <f>IF(R213="nee",0,(G213-L213)*tab!$G$59+(H213-M213)*tab!$H$59+(I213-N213)*tab!$I$59)</f>
        <v>0</v>
      </c>
      <c r="Y213" s="124">
        <f>IF(SUM(W213:X213)&lt;=0,0,SUM(W213:X213))</f>
        <v>0</v>
      </c>
      <c r="Z213" s="5"/>
      <c r="AA213" s="22"/>
    </row>
    <row r="214" spans="2:27" ht="12" customHeight="1" x14ac:dyDescent="0.2">
      <c r="B214" s="18"/>
      <c r="C214" s="1">
        <v>2</v>
      </c>
      <c r="D214" s="212">
        <f t="shared" si="207"/>
        <v>0</v>
      </c>
      <c r="E214" s="213">
        <f t="shared" si="207"/>
        <v>0</v>
      </c>
      <c r="F214" s="43"/>
      <c r="G214" s="213">
        <f t="shared" ref="G214:I214" si="210">+G160</f>
        <v>0</v>
      </c>
      <c r="H214" s="213">
        <f t="shared" si="210"/>
        <v>0</v>
      </c>
      <c r="I214" s="213">
        <f t="shared" si="210"/>
        <v>0</v>
      </c>
      <c r="J214" s="68">
        <f t="shared" ref="J214:J242" si="211">SUM(G214:I214)</f>
        <v>0</v>
      </c>
      <c r="K214" s="42"/>
      <c r="L214" s="213">
        <f t="shared" ref="L214:N214" si="212">+L160</f>
        <v>0</v>
      </c>
      <c r="M214" s="213">
        <f t="shared" si="212"/>
        <v>0</v>
      </c>
      <c r="N214" s="213">
        <f t="shared" si="212"/>
        <v>0</v>
      </c>
      <c r="O214" s="68">
        <f t="shared" ref="O214:O242" si="213">SUM(L214:N214)</f>
        <v>0</v>
      </c>
      <c r="P214" s="42"/>
      <c r="Q214" s="124" t="str">
        <f>+Q213</f>
        <v>ja</v>
      </c>
      <c r="R214" s="124" t="str">
        <f>+R213</f>
        <v>ja</v>
      </c>
      <c r="S214" s="124">
        <f>IF(Q214="nee",0,(J214-O214)*(tab!$C$21*tab!$D$8+tab!$D$23))</f>
        <v>0</v>
      </c>
      <c r="T214" s="124">
        <f>(G214-L214)*tab!$E$31+(H214-M214)*tab!$F$31+(I214-N214)*tab!$G$31</f>
        <v>0</v>
      </c>
      <c r="U214" s="124">
        <f t="shared" ref="U214:U242" si="214">IF(SUM(S214:T214)&lt;0,0,SUM(S214:T214))</f>
        <v>0</v>
      </c>
      <c r="V214" s="182"/>
      <c r="W214" s="124">
        <f>IF(R214="nee",0,(J214-O214)*tab!$C$59)</f>
        <v>0</v>
      </c>
      <c r="X214" s="124">
        <f>IF(R214="nee",0,(G214-L214)*tab!$G$59+(H214-M214)*tab!$H$59+(I214-N214)*tab!$I$59)</f>
        <v>0</v>
      </c>
      <c r="Y214" s="124">
        <f t="shared" ref="Y214:Y242" si="215">IF(SUM(W214:X214)&lt;=0,0,SUM(W214:X214))</f>
        <v>0</v>
      </c>
      <c r="Z214" s="5"/>
      <c r="AA214" s="22"/>
    </row>
    <row r="215" spans="2:27" ht="12" customHeight="1" x14ac:dyDescent="0.2">
      <c r="B215" s="18"/>
      <c r="C215" s="1">
        <v>3</v>
      </c>
      <c r="D215" s="212">
        <f t="shared" si="207"/>
        <v>0</v>
      </c>
      <c r="E215" s="213">
        <f t="shared" si="207"/>
        <v>0</v>
      </c>
      <c r="F215" s="43"/>
      <c r="G215" s="213">
        <f t="shared" ref="G215:I215" si="216">+G161</f>
        <v>0</v>
      </c>
      <c r="H215" s="213">
        <f t="shared" si="216"/>
        <v>0</v>
      </c>
      <c r="I215" s="213">
        <f t="shared" si="216"/>
        <v>0</v>
      </c>
      <c r="J215" s="68">
        <f t="shared" si="211"/>
        <v>0</v>
      </c>
      <c r="K215" s="42"/>
      <c r="L215" s="213">
        <f t="shared" ref="L215:N215" si="217">+L161</f>
        <v>0</v>
      </c>
      <c r="M215" s="213">
        <f t="shared" si="217"/>
        <v>0</v>
      </c>
      <c r="N215" s="213">
        <f t="shared" si="217"/>
        <v>0</v>
      </c>
      <c r="O215" s="68">
        <f t="shared" si="213"/>
        <v>0</v>
      </c>
      <c r="P215" s="42"/>
      <c r="Q215" s="124" t="str">
        <f t="shared" ref="Q215:Q242" si="218">+Q214</f>
        <v>ja</v>
      </c>
      <c r="R215" s="124" t="str">
        <f t="shared" ref="R215:R242" si="219">+R214</f>
        <v>ja</v>
      </c>
      <c r="S215" s="124">
        <f>IF(Q215="nee",0,(J215-O215)*(tab!$C$21*tab!$D$8+tab!$D$23))</f>
        <v>0</v>
      </c>
      <c r="T215" s="124">
        <f>(G215-L215)*tab!$E$31+(H215-M215)*tab!$F$31+(I215-N215)*tab!$G$31</f>
        <v>0</v>
      </c>
      <c r="U215" s="124">
        <f t="shared" si="214"/>
        <v>0</v>
      </c>
      <c r="V215" s="182"/>
      <c r="W215" s="124">
        <f>IF(R215="nee",0,(J215-O215)*tab!$C$59)</f>
        <v>0</v>
      </c>
      <c r="X215" s="124">
        <f>IF(R215="nee",0,(G215-L215)*tab!$G$59+(H215-M215)*tab!$H$59+(I215-N215)*tab!$I$59)</f>
        <v>0</v>
      </c>
      <c r="Y215" s="124">
        <f t="shared" si="215"/>
        <v>0</v>
      </c>
      <c r="Z215" s="5"/>
      <c r="AA215" s="22"/>
    </row>
    <row r="216" spans="2:27" ht="12" customHeight="1" x14ac:dyDescent="0.2">
      <c r="B216" s="18"/>
      <c r="C216" s="1">
        <v>4</v>
      </c>
      <c r="D216" s="212">
        <f t="shared" si="207"/>
        <v>0</v>
      </c>
      <c r="E216" s="213">
        <f t="shared" si="207"/>
        <v>0</v>
      </c>
      <c r="F216" s="43"/>
      <c r="G216" s="213">
        <f t="shared" ref="G216:I216" si="220">+G162</f>
        <v>0</v>
      </c>
      <c r="H216" s="213">
        <f t="shared" si="220"/>
        <v>0</v>
      </c>
      <c r="I216" s="213">
        <f t="shared" si="220"/>
        <v>0</v>
      </c>
      <c r="J216" s="68">
        <f t="shared" si="211"/>
        <v>0</v>
      </c>
      <c r="K216" s="42"/>
      <c r="L216" s="213">
        <f t="shared" ref="L216:N216" si="221">+L162</f>
        <v>0</v>
      </c>
      <c r="M216" s="213">
        <f t="shared" si="221"/>
        <v>0</v>
      </c>
      <c r="N216" s="213">
        <f t="shared" si="221"/>
        <v>0</v>
      </c>
      <c r="O216" s="68">
        <f t="shared" si="213"/>
        <v>0</v>
      </c>
      <c r="P216" s="42"/>
      <c r="Q216" s="124" t="str">
        <f t="shared" si="218"/>
        <v>ja</v>
      </c>
      <c r="R216" s="124" t="str">
        <f t="shared" si="219"/>
        <v>ja</v>
      </c>
      <c r="S216" s="124">
        <f>IF(Q216="nee",0,(J216-O216)*(tab!$C$21*tab!$D$8+tab!$D$23))</f>
        <v>0</v>
      </c>
      <c r="T216" s="124">
        <f>(G216-L216)*tab!$E$31+(H216-M216)*tab!$F$31+(I216-N216)*tab!$G$31</f>
        <v>0</v>
      </c>
      <c r="U216" s="124">
        <f t="shared" si="214"/>
        <v>0</v>
      </c>
      <c r="V216" s="182"/>
      <c r="W216" s="124">
        <f>IF(R216="nee",0,(J216-O216)*tab!$C$59)</f>
        <v>0</v>
      </c>
      <c r="X216" s="124">
        <f>IF(R216="nee",0,(G216-L216)*tab!$G$59+(H216-M216)*tab!$H$59+(I216-N216)*tab!$I$59)</f>
        <v>0</v>
      </c>
      <c r="Y216" s="124">
        <f t="shared" si="215"/>
        <v>0</v>
      </c>
      <c r="Z216" s="5"/>
      <c r="AA216" s="22"/>
    </row>
    <row r="217" spans="2:27" ht="12" customHeight="1" x14ac:dyDescent="0.2">
      <c r="B217" s="18"/>
      <c r="C217" s="1">
        <v>5</v>
      </c>
      <c r="D217" s="212">
        <f t="shared" si="207"/>
        <v>0</v>
      </c>
      <c r="E217" s="213">
        <f t="shared" si="207"/>
        <v>0</v>
      </c>
      <c r="F217" s="43"/>
      <c r="G217" s="213">
        <f t="shared" ref="G217:I217" si="222">+G163</f>
        <v>0</v>
      </c>
      <c r="H217" s="213">
        <f t="shared" si="222"/>
        <v>0</v>
      </c>
      <c r="I217" s="213">
        <f t="shared" si="222"/>
        <v>0</v>
      </c>
      <c r="J217" s="68">
        <f t="shared" si="211"/>
        <v>0</v>
      </c>
      <c r="K217" s="42"/>
      <c r="L217" s="213">
        <f t="shared" ref="L217:N217" si="223">+L163</f>
        <v>0</v>
      </c>
      <c r="M217" s="213">
        <f t="shared" si="223"/>
        <v>0</v>
      </c>
      <c r="N217" s="213">
        <f t="shared" si="223"/>
        <v>0</v>
      </c>
      <c r="O217" s="68">
        <f t="shared" si="213"/>
        <v>0</v>
      </c>
      <c r="P217" s="42"/>
      <c r="Q217" s="124" t="str">
        <f t="shared" si="218"/>
        <v>ja</v>
      </c>
      <c r="R217" s="124" t="str">
        <f t="shared" si="219"/>
        <v>ja</v>
      </c>
      <c r="S217" s="124">
        <f>IF(Q217="nee",0,(J217-O217)*(tab!$C$21*tab!$D$8+tab!$D$23))</f>
        <v>0</v>
      </c>
      <c r="T217" s="124">
        <f>(G217-L217)*tab!$E$31+(H217-M217)*tab!$F$31+(I217-N217)*tab!$G$31</f>
        <v>0</v>
      </c>
      <c r="U217" s="124">
        <f t="shared" si="214"/>
        <v>0</v>
      </c>
      <c r="V217" s="182"/>
      <c r="W217" s="124">
        <f>IF(R217="nee",0,(J217-O217)*tab!$C$59)</f>
        <v>0</v>
      </c>
      <c r="X217" s="124">
        <f>IF(R217="nee",0,(G217-L217)*tab!$G$59+(H217-M217)*tab!$H$59+(I217-N217)*tab!$I$59)</f>
        <v>0</v>
      </c>
      <c r="Y217" s="124">
        <f t="shared" si="215"/>
        <v>0</v>
      </c>
      <c r="Z217" s="5"/>
      <c r="AA217" s="22"/>
    </row>
    <row r="218" spans="2:27" ht="12" customHeight="1" x14ac:dyDescent="0.2">
      <c r="B218" s="18"/>
      <c r="C218" s="1">
        <v>6</v>
      </c>
      <c r="D218" s="212">
        <f t="shared" si="207"/>
        <v>0</v>
      </c>
      <c r="E218" s="213">
        <f t="shared" si="207"/>
        <v>0</v>
      </c>
      <c r="F218" s="43"/>
      <c r="G218" s="213">
        <f t="shared" ref="G218:I218" si="224">+G164</f>
        <v>0</v>
      </c>
      <c r="H218" s="213">
        <f t="shared" si="224"/>
        <v>0</v>
      </c>
      <c r="I218" s="213">
        <f t="shared" si="224"/>
        <v>0</v>
      </c>
      <c r="J218" s="68">
        <f t="shared" si="211"/>
        <v>0</v>
      </c>
      <c r="K218" s="42"/>
      <c r="L218" s="213">
        <f t="shared" ref="L218:N218" si="225">+L164</f>
        <v>0</v>
      </c>
      <c r="M218" s="213">
        <f t="shared" si="225"/>
        <v>0</v>
      </c>
      <c r="N218" s="213">
        <f t="shared" si="225"/>
        <v>0</v>
      </c>
      <c r="O218" s="68">
        <f t="shared" si="213"/>
        <v>0</v>
      </c>
      <c r="P218" s="42"/>
      <c r="Q218" s="124" t="str">
        <f t="shared" si="218"/>
        <v>ja</v>
      </c>
      <c r="R218" s="124" t="str">
        <f t="shared" si="219"/>
        <v>ja</v>
      </c>
      <c r="S218" s="124">
        <f>IF(Q218="nee",0,(J218-O218)*(tab!$C$21*tab!$D$8+tab!$D$23))</f>
        <v>0</v>
      </c>
      <c r="T218" s="124">
        <f>(G218-L218)*tab!$E$31+(H218-M218)*tab!$F$31+(I218-N218)*tab!$G$31</f>
        <v>0</v>
      </c>
      <c r="U218" s="124">
        <f t="shared" si="214"/>
        <v>0</v>
      </c>
      <c r="V218" s="182"/>
      <c r="W218" s="124">
        <f>IF(R218="nee",0,(J218-O218)*tab!$C$59)</f>
        <v>0</v>
      </c>
      <c r="X218" s="124">
        <f>IF(R218="nee",0,(G218-L218)*tab!$G$59+(H218-M218)*tab!$H$59+(I218-N218)*tab!$I$59)</f>
        <v>0</v>
      </c>
      <c r="Y218" s="124">
        <f t="shared" si="215"/>
        <v>0</v>
      </c>
      <c r="Z218" s="5"/>
      <c r="AA218" s="22"/>
    </row>
    <row r="219" spans="2:27" ht="12" customHeight="1" x14ac:dyDescent="0.2">
      <c r="B219" s="18"/>
      <c r="C219" s="1">
        <v>7</v>
      </c>
      <c r="D219" s="212">
        <f t="shared" si="207"/>
        <v>0</v>
      </c>
      <c r="E219" s="213">
        <f t="shared" si="207"/>
        <v>0</v>
      </c>
      <c r="F219" s="43"/>
      <c r="G219" s="213">
        <f t="shared" ref="G219:I219" si="226">+G165</f>
        <v>0</v>
      </c>
      <c r="H219" s="213">
        <f t="shared" si="226"/>
        <v>0</v>
      </c>
      <c r="I219" s="213">
        <f t="shared" si="226"/>
        <v>0</v>
      </c>
      <c r="J219" s="68">
        <f t="shared" si="211"/>
        <v>0</v>
      </c>
      <c r="K219" s="42"/>
      <c r="L219" s="213">
        <f t="shared" ref="L219:N219" si="227">+L165</f>
        <v>0</v>
      </c>
      <c r="M219" s="213">
        <f t="shared" si="227"/>
        <v>0</v>
      </c>
      <c r="N219" s="213">
        <f t="shared" si="227"/>
        <v>0</v>
      </c>
      <c r="O219" s="68">
        <f t="shared" si="213"/>
        <v>0</v>
      </c>
      <c r="P219" s="42"/>
      <c r="Q219" s="124" t="str">
        <f t="shared" si="218"/>
        <v>ja</v>
      </c>
      <c r="R219" s="124" t="str">
        <f t="shared" si="219"/>
        <v>ja</v>
      </c>
      <c r="S219" s="124">
        <f>IF(Q219="nee",0,(J219-O219)*(tab!$C$21*tab!$D$8+tab!$D$23))</f>
        <v>0</v>
      </c>
      <c r="T219" s="124">
        <f>(G219-L219)*tab!$E$31+(H219-M219)*tab!$F$31+(I219-N219)*tab!$G$31</f>
        <v>0</v>
      </c>
      <c r="U219" s="124">
        <f t="shared" si="214"/>
        <v>0</v>
      </c>
      <c r="V219" s="182"/>
      <c r="W219" s="124">
        <f>IF(R219="nee",0,(J219-O219)*tab!$C$59)</f>
        <v>0</v>
      </c>
      <c r="X219" s="124">
        <f>IF(R219="nee",0,(G219-L219)*tab!$G$59+(H219-M219)*tab!$H$59+(I219-N219)*tab!$I$59)</f>
        <v>0</v>
      </c>
      <c r="Y219" s="124">
        <f t="shared" si="215"/>
        <v>0</v>
      </c>
      <c r="Z219" s="5"/>
      <c r="AA219" s="22"/>
    </row>
    <row r="220" spans="2:27" ht="12" customHeight="1" x14ac:dyDescent="0.2">
      <c r="B220" s="18"/>
      <c r="C220" s="1">
        <v>8</v>
      </c>
      <c r="D220" s="212">
        <f t="shared" si="207"/>
        <v>0</v>
      </c>
      <c r="E220" s="213">
        <f t="shared" si="207"/>
        <v>0</v>
      </c>
      <c r="F220" s="43"/>
      <c r="G220" s="213">
        <f t="shared" ref="G220:I220" si="228">+G166</f>
        <v>0</v>
      </c>
      <c r="H220" s="213">
        <f t="shared" si="228"/>
        <v>0</v>
      </c>
      <c r="I220" s="213">
        <f t="shared" si="228"/>
        <v>0</v>
      </c>
      <c r="J220" s="68">
        <f t="shared" si="211"/>
        <v>0</v>
      </c>
      <c r="K220" s="42"/>
      <c r="L220" s="213">
        <f t="shared" ref="L220:N220" si="229">+L166</f>
        <v>0</v>
      </c>
      <c r="M220" s="213">
        <f t="shared" si="229"/>
        <v>0</v>
      </c>
      <c r="N220" s="213">
        <f t="shared" si="229"/>
        <v>0</v>
      </c>
      <c r="O220" s="68">
        <f t="shared" si="213"/>
        <v>0</v>
      </c>
      <c r="P220" s="42"/>
      <c r="Q220" s="124" t="str">
        <f t="shared" si="218"/>
        <v>ja</v>
      </c>
      <c r="R220" s="124" t="str">
        <f t="shared" si="219"/>
        <v>ja</v>
      </c>
      <c r="S220" s="124">
        <f>IF(Q220="nee",0,(J220-O220)*(tab!$C$21*tab!$D$8+tab!$D$23))</f>
        <v>0</v>
      </c>
      <c r="T220" s="124">
        <f>(G220-L220)*tab!$E$31+(H220-M220)*tab!$F$31+(I220-N220)*tab!$G$31</f>
        <v>0</v>
      </c>
      <c r="U220" s="124">
        <f t="shared" si="214"/>
        <v>0</v>
      </c>
      <c r="V220" s="182"/>
      <c r="W220" s="124">
        <f>IF(R220="nee",0,(J220-O220)*tab!$C$59)</f>
        <v>0</v>
      </c>
      <c r="X220" s="124">
        <f>IF(R220="nee",0,(G220-L220)*tab!$G$59+(H220-M220)*tab!$H$59+(I220-N220)*tab!$I$59)</f>
        <v>0</v>
      </c>
      <c r="Y220" s="124">
        <f t="shared" si="215"/>
        <v>0</v>
      </c>
      <c r="Z220" s="5"/>
      <c r="AA220" s="22"/>
    </row>
    <row r="221" spans="2:27" ht="12" customHeight="1" x14ac:dyDescent="0.2">
      <c r="B221" s="18"/>
      <c r="C221" s="1">
        <v>9</v>
      </c>
      <c r="D221" s="212">
        <f t="shared" si="207"/>
        <v>0</v>
      </c>
      <c r="E221" s="213">
        <f t="shared" si="207"/>
        <v>0</v>
      </c>
      <c r="F221" s="43"/>
      <c r="G221" s="213">
        <f t="shared" ref="G221:I221" si="230">+G167</f>
        <v>0</v>
      </c>
      <c r="H221" s="213">
        <f t="shared" si="230"/>
        <v>0</v>
      </c>
      <c r="I221" s="213">
        <f t="shared" si="230"/>
        <v>0</v>
      </c>
      <c r="J221" s="68">
        <f t="shared" si="211"/>
        <v>0</v>
      </c>
      <c r="K221" s="42"/>
      <c r="L221" s="213">
        <f t="shared" ref="L221:N221" si="231">+L167</f>
        <v>0</v>
      </c>
      <c r="M221" s="213">
        <f t="shared" si="231"/>
        <v>0</v>
      </c>
      <c r="N221" s="213">
        <f t="shared" si="231"/>
        <v>0</v>
      </c>
      <c r="O221" s="68">
        <f t="shared" si="213"/>
        <v>0</v>
      </c>
      <c r="P221" s="42"/>
      <c r="Q221" s="124" t="str">
        <f t="shared" si="218"/>
        <v>ja</v>
      </c>
      <c r="R221" s="124" t="str">
        <f t="shared" si="219"/>
        <v>ja</v>
      </c>
      <c r="S221" s="124">
        <f>IF(Q221="nee",0,(J221-O221)*(tab!$C$21*tab!$D$8+tab!$D$23))</f>
        <v>0</v>
      </c>
      <c r="T221" s="124">
        <f>(G221-L221)*tab!$E$31+(H221-M221)*tab!$F$31+(I221-N221)*tab!$G$31</f>
        <v>0</v>
      </c>
      <c r="U221" s="124">
        <f t="shared" si="214"/>
        <v>0</v>
      </c>
      <c r="V221" s="182"/>
      <c r="W221" s="124">
        <f>IF(R221="nee",0,(J221-O221)*tab!$C$59)</f>
        <v>0</v>
      </c>
      <c r="X221" s="124">
        <f>IF(R221="nee",0,(G221-L221)*tab!$G$59+(H221-M221)*tab!$H$59+(I221-N221)*tab!$I$59)</f>
        <v>0</v>
      </c>
      <c r="Y221" s="124">
        <f t="shared" si="215"/>
        <v>0</v>
      </c>
      <c r="Z221" s="5"/>
      <c r="AA221" s="22"/>
    </row>
    <row r="222" spans="2:27" ht="12" customHeight="1" x14ac:dyDescent="0.2">
      <c r="B222" s="18"/>
      <c r="C222" s="1">
        <v>10</v>
      </c>
      <c r="D222" s="212">
        <f t="shared" si="207"/>
        <v>0</v>
      </c>
      <c r="E222" s="213">
        <f t="shared" si="207"/>
        <v>0</v>
      </c>
      <c r="F222" s="43"/>
      <c r="G222" s="213">
        <f t="shared" ref="G222:I222" si="232">+G168</f>
        <v>0</v>
      </c>
      <c r="H222" s="213">
        <f t="shared" si="232"/>
        <v>0</v>
      </c>
      <c r="I222" s="213">
        <f t="shared" si="232"/>
        <v>0</v>
      </c>
      <c r="J222" s="68">
        <f t="shared" si="211"/>
        <v>0</v>
      </c>
      <c r="K222" s="42"/>
      <c r="L222" s="213">
        <f t="shared" ref="L222:N222" si="233">+L168</f>
        <v>0</v>
      </c>
      <c r="M222" s="213">
        <f t="shared" si="233"/>
        <v>0</v>
      </c>
      <c r="N222" s="213">
        <f t="shared" si="233"/>
        <v>0</v>
      </c>
      <c r="O222" s="68">
        <f t="shared" si="213"/>
        <v>0</v>
      </c>
      <c r="P222" s="42"/>
      <c r="Q222" s="124" t="str">
        <f t="shared" si="218"/>
        <v>ja</v>
      </c>
      <c r="R222" s="124" t="str">
        <f t="shared" si="219"/>
        <v>ja</v>
      </c>
      <c r="S222" s="124">
        <f>IF(Q222="nee",0,(J222-O222)*(tab!$C$21*tab!$D$8+tab!$D$23))</f>
        <v>0</v>
      </c>
      <c r="T222" s="124">
        <f>(G222-L222)*tab!$E$31+(H222-M222)*tab!$F$31+(I222-N222)*tab!$G$31</f>
        <v>0</v>
      </c>
      <c r="U222" s="124">
        <f t="shared" si="214"/>
        <v>0</v>
      </c>
      <c r="V222" s="182"/>
      <c r="W222" s="124">
        <f>IF(R222="nee",0,(J222-O222)*tab!$C$59)</f>
        <v>0</v>
      </c>
      <c r="X222" s="124">
        <f>IF(R222="nee",0,(G222-L222)*tab!$G$59+(H222-M222)*tab!$H$59+(I222-N222)*tab!$I$59)</f>
        <v>0</v>
      </c>
      <c r="Y222" s="124">
        <f t="shared" si="215"/>
        <v>0</v>
      </c>
      <c r="Z222" s="5"/>
      <c r="AA222" s="22"/>
    </row>
    <row r="223" spans="2:27" ht="12" customHeight="1" x14ac:dyDescent="0.2">
      <c r="B223" s="18"/>
      <c r="C223" s="1">
        <v>11</v>
      </c>
      <c r="D223" s="212">
        <f t="shared" si="207"/>
        <v>0</v>
      </c>
      <c r="E223" s="213">
        <f t="shared" si="207"/>
        <v>0</v>
      </c>
      <c r="F223" s="43"/>
      <c r="G223" s="213">
        <f t="shared" ref="G223:I223" si="234">+G169</f>
        <v>0</v>
      </c>
      <c r="H223" s="213">
        <f t="shared" si="234"/>
        <v>0</v>
      </c>
      <c r="I223" s="213">
        <f t="shared" si="234"/>
        <v>0</v>
      </c>
      <c r="J223" s="68">
        <f t="shared" si="211"/>
        <v>0</v>
      </c>
      <c r="K223" s="42"/>
      <c r="L223" s="213">
        <f t="shared" ref="L223:N223" si="235">+L169</f>
        <v>0</v>
      </c>
      <c r="M223" s="213">
        <f t="shared" si="235"/>
        <v>0</v>
      </c>
      <c r="N223" s="213">
        <f t="shared" si="235"/>
        <v>0</v>
      </c>
      <c r="O223" s="68">
        <f t="shared" si="213"/>
        <v>0</v>
      </c>
      <c r="P223" s="42"/>
      <c r="Q223" s="124" t="str">
        <f t="shared" si="218"/>
        <v>ja</v>
      </c>
      <c r="R223" s="124" t="str">
        <f t="shared" si="219"/>
        <v>ja</v>
      </c>
      <c r="S223" s="124">
        <f>IF(Q223="nee",0,(J223-O223)*(tab!$C$21*tab!$D$8+tab!$D$23))</f>
        <v>0</v>
      </c>
      <c r="T223" s="124">
        <f>(G223-L223)*tab!$E$31+(H223-M223)*tab!$F$31+(I223-N223)*tab!$G$31</f>
        <v>0</v>
      </c>
      <c r="U223" s="124">
        <f t="shared" si="214"/>
        <v>0</v>
      </c>
      <c r="V223" s="182"/>
      <c r="W223" s="124">
        <f>IF(R223="nee",0,(J223-O223)*tab!$C$59)</f>
        <v>0</v>
      </c>
      <c r="X223" s="124">
        <f>IF(R223="nee",0,(G223-L223)*tab!$G$59+(H223-M223)*tab!$H$59+(I223-N223)*tab!$I$59)</f>
        <v>0</v>
      </c>
      <c r="Y223" s="124">
        <f t="shared" si="215"/>
        <v>0</v>
      </c>
      <c r="Z223" s="5"/>
      <c r="AA223" s="22"/>
    </row>
    <row r="224" spans="2:27" ht="12" customHeight="1" x14ac:dyDescent="0.2">
      <c r="B224" s="18"/>
      <c r="C224" s="1">
        <v>12</v>
      </c>
      <c r="D224" s="212">
        <f t="shared" si="207"/>
        <v>0</v>
      </c>
      <c r="E224" s="213">
        <f t="shared" si="207"/>
        <v>0</v>
      </c>
      <c r="F224" s="43"/>
      <c r="G224" s="213">
        <f t="shared" ref="G224:I224" si="236">+G170</f>
        <v>0</v>
      </c>
      <c r="H224" s="213">
        <f t="shared" si="236"/>
        <v>0</v>
      </c>
      <c r="I224" s="213">
        <f t="shared" si="236"/>
        <v>0</v>
      </c>
      <c r="J224" s="68">
        <f t="shared" si="211"/>
        <v>0</v>
      </c>
      <c r="K224" s="42"/>
      <c r="L224" s="213">
        <f t="shared" ref="L224:N224" si="237">+L170</f>
        <v>0</v>
      </c>
      <c r="M224" s="213">
        <f t="shared" si="237"/>
        <v>0</v>
      </c>
      <c r="N224" s="213">
        <f t="shared" si="237"/>
        <v>0</v>
      </c>
      <c r="O224" s="68">
        <f t="shared" si="213"/>
        <v>0</v>
      </c>
      <c r="P224" s="42"/>
      <c r="Q224" s="124" t="str">
        <f t="shared" si="218"/>
        <v>ja</v>
      </c>
      <c r="R224" s="124" t="str">
        <f t="shared" si="219"/>
        <v>ja</v>
      </c>
      <c r="S224" s="124">
        <f>IF(Q224="nee",0,(J224-O224)*(tab!$C$21*tab!$D$8+tab!$D$23))</f>
        <v>0</v>
      </c>
      <c r="T224" s="124">
        <f>(G224-L224)*tab!$E$31+(H224-M224)*tab!$F$31+(I224-N224)*tab!$G$31</f>
        <v>0</v>
      </c>
      <c r="U224" s="124">
        <f t="shared" si="214"/>
        <v>0</v>
      </c>
      <c r="V224" s="182"/>
      <c r="W224" s="124">
        <f>IF(R224="nee",0,(J224-O224)*tab!$C$59)</f>
        <v>0</v>
      </c>
      <c r="X224" s="124">
        <f>IF(R224="nee",0,(G224-L224)*tab!$G$59+(H224-M224)*tab!$H$59+(I224-N224)*tab!$I$59)</f>
        <v>0</v>
      </c>
      <c r="Y224" s="124">
        <f t="shared" si="215"/>
        <v>0</v>
      </c>
      <c r="Z224" s="5"/>
      <c r="AA224" s="22"/>
    </row>
    <row r="225" spans="2:27" ht="12" customHeight="1" x14ac:dyDescent="0.2">
      <c r="B225" s="18"/>
      <c r="C225" s="1">
        <v>13</v>
      </c>
      <c r="D225" s="212">
        <f t="shared" si="207"/>
        <v>0</v>
      </c>
      <c r="E225" s="213">
        <f t="shared" si="207"/>
        <v>0</v>
      </c>
      <c r="F225" s="43"/>
      <c r="G225" s="213">
        <f t="shared" ref="G225:I225" si="238">+G171</f>
        <v>0</v>
      </c>
      <c r="H225" s="213">
        <f t="shared" si="238"/>
        <v>0</v>
      </c>
      <c r="I225" s="213">
        <f t="shared" si="238"/>
        <v>0</v>
      </c>
      <c r="J225" s="68">
        <f t="shared" si="211"/>
        <v>0</v>
      </c>
      <c r="K225" s="42"/>
      <c r="L225" s="213">
        <f t="shared" ref="L225:N225" si="239">+L171</f>
        <v>0</v>
      </c>
      <c r="M225" s="213">
        <f t="shared" si="239"/>
        <v>0</v>
      </c>
      <c r="N225" s="213">
        <f t="shared" si="239"/>
        <v>0</v>
      </c>
      <c r="O225" s="68">
        <f t="shared" si="213"/>
        <v>0</v>
      </c>
      <c r="P225" s="42"/>
      <c r="Q225" s="124" t="str">
        <f t="shared" si="218"/>
        <v>ja</v>
      </c>
      <c r="R225" s="124" t="str">
        <f t="shared" si="219"/>
        <v>ja</v>
      </c>
      <c r="S225" s="124">
        <f>IF(Q225="nee",0,(J225-O225)*(tab!$C$21*tab!$D$8+tab!$D$23))</f>
        <v>0</v>
      </c>
      <c r="T225" s="124">
        <f>(G225-L225)*tab!$E$31+(H225-M225)*tab!$F$31+(I225-N225)*tab!$G$31</f>
        <v>0</v>
      </c>
      <c r="U225" s="124">
        <f t="shared" si="214"/>
        <v>0</v>
      </c>
      <c r="V225" s="182"/>
      <c r="W225" s="124">
        <f>IF(R225="nee",0,(J225-O225)*tab!$C$59)</f>
        <v>0</v>
      </c>
      <c r="X225" s="124">
        <f>IF(R225="nee",0,(G225-L225)*tab!$G$59+(H225-M225)*tab!$H$59+(I225-N225)*tab!$I$59)</f>
        <v>0</v>
      </c>
      <c r="Y225" s="124">
        <f t="shared" si="215"/>
        <v>0</v>
      </c>
      <c r="Z225" s="5"/>
      <c r="AA225" s="22"/>
    </row>
    <row r="226" spans="2:27" ht="12" customHeight="1" x14ac:dyDescent="0.2">
      <c r="B226" s="18"/>
      <c r="C226" s="1">
        <v>14</v>
      </c>
      <c r="D226" s="212">
        <f t="shared" si="207"/>
        <v>0</v>
      </c>
      <c r="E226" s="213">
        <f t="shared" si="207"/>
        <v>0</v>
      </c>
      <c r="F226" s="43"/>
      <c r="G226" s="213">
        <f t="shared" ref="G226:I226" si="240">+G172</f>
        <v>0</v>
      </c>
      <c r="H226" s="213">
        <f t="shared" si="240"/>
        <v>0</v>
      </c>
      <c r="I226" s="213">
        <f t="shared" si="240"/>
        <v>0</v>
      </c>
      <c r="J226" s="68">
        <f t="shared" si="211"/>
        <v>0</v>
      </c>
      <c r="K226" s="42"/>
      <c r="L226" s="213">
        <f t="shared" ref="L226:N226" si="241">+L172</f>
        <v>0</v>
      </c>
      <c r="M226" s="213">
        <f t="shared" si="241"/>
        <v>0</v>
      </c>
      <c r="N226" s="213">
        <f t="shared" si="241"/>
        <v>0</v>
      </c>
      <c r="O226" s="68">
        <f t="shared" si="213"/>
        <v>0</v>
      </c>
      <c r="P226" s="42"/>
      <c r="Q226" s="124" t="str">
        <f t="shared" si="218"/>
        <v>ja</v>
      </c>
      <c r="R226" s="124" t="str">
        <f t="shared" si="219"/>
        <v>ja</v>
      </c>
      <c r="S226" s="124">
        <f>IF(Q226="nee",0,(J226-O226)*(tab!$C$21*tab!$D$8+tab!$D$23))</f>
        <v>0</v>
      </c>
      <c r="T226" s="124">
        <f>(G226-L226)*tab!$E$31+(H226-M226)*tab!$F$31+(I226-N226)*tab!$G$31</f>
        <v>0</v>
      </c>
      <c r="U226" s="124">
        <f t="shared" si="214"/>
        <v>0</v>
      </c>
      <c r="V226" s="182"/>
      <c r="W226" s="124">
        <f>IF(R226="nee",0,(J226-O226)*tab!$C$59)</f>
        <v>0</v>
      </c>
      <c r="X226" s="124">
        <f>IF(R226="nee",0,(G226-L226)*tab!$G$59+(H226-M226)*tab!$H$59+(I226-N226)*tab!$I$59)</f>
        <v>0</v>
      </c>
      <c r="Y226" s="124">
        <f t="shared" si="215"/>
        <v>0</v>
      </c>
      <c r="Z226" s="5"/>
      <c r="AA226" s="22"/>
    </row>
    <row r="227" spans="2:27" ht="12" customHeight="1" x14ac:dyDescent="0.2">
      <c r="B227" s="18"/>
      <c r="C227" s="1">
        <v>15</v>
      </c>
      <c r="D227" s="212">
        <f t="shared" si="207"/>
        <v>0</v>
      </c>
      <c r="E227" s="213">
        <f t="shared" si="207"/>
        <v>0</v>
      </c>
      <c r="F227" s="43"/>
      <c r="G227" s="213">
        <f t="shared" ref="G227:I227" si="242">+G173</f>
        <v>0</v>
      </c>
      <c r="H227" s="213">
        <f t="shared" si="242"/>
        <v>0</v>
      </c>
      <c r="I227" s="213">
        <f t="shared" si="242"/>
        <v>0</v>
      </c>
      <c r="J227" s="68">
        <f t="shared" si="211"/>
        <v>0</v>
      </c>
      <c r="K227" s="42"/>
      <c r="L227" s="213">
        <f t="shared" ref="L227:N227" si="243">+L173</f>
        <v>0</v>
      </c>
      <c r="M227" s="213">
        <f t="shared" si="243"/>
        <v>0</v>
      </c>
      <c r="N227" s="213">
        <f t="shared" si="243"/>
        <v>0</v>
      </c>
      <c r="O227" s="68">
        <f t="shared" si="213"/>
        <v>0</v>
      </c>
      <c r="P227" s="42"/>
      <c r="Q227" s="124" t="str">
        <f t="shared" si="218"/>
        <v>ja</v>
      </c>
      <c r="R227" s="124" t="str">
        <f t="shared" si="219"/>
        <v>ja</v>
      </c>
      <c r="S227" s="124">
        <f>IF(Q227="nee",0,(J227-O227)*(tab!$C$21*tab!$D$8+tab!$D$23))</f>
        <v>0</v>
      </c>
      <c r="T227" s="124">
        <f>(G227-L227)*tab!$E$31+(H227-M227)*tab!$F$31+(I227-N227)*tab!$G$31</f>
        <v>0</v>
      </c>
      <c r="U227" s="124">
        <f t="shared" si="214"/>
        <v>0</v>
      </c>
      <c r="V227" s="182"/>
      <c r="W227" s="124">
        <f>IF(R227="nee",0,(J227-O227)*tab!$C$59)</f>
        <v>0</v>
      </c>
      <c r="X227" s="124">
        <f>IF(R227="nee",0,(G227-L227)*tab!$G$59+(H227-M227)*tab!$H$59+(I227-N227)*tab!$I$59)</f>
        <v>0</v>
      </c>
      <c r="Y227" s="124">
        <f t="shared" si="215"/>
        <v>0</v>
      </c>
      <c r="Z227" s="5"/>
      <c r="AA227" s="22"/>
    </row>
    <row r="228" spans="2:27" ht="12" customHeight="1" x14ac:dyDescent="0.2">
      <c r="B228" s="18"/>
      <c r="C228" s="1">
        <v>16</v>
      </c>
      <c r="D228" s="212">
        <f t="shared" si="207"/>
        <v>0</v>
      </c>
      <c r="E228" s="213">
        <f t="shared" si="207"/>
        <v>0</v>
      </c>
      <c r="F228" s="43"/>
      <c r="G228" s="213">
        <f t="shared" ref="G228:I228" si="244">+G174</f>
        <v>0</v>
      </c>
      <c r="H228" s="213">
        <f t="shared" si="244"/>
        <v>0</v>
      </c>
      <c r="I228" s="213">
        <f t="shared" si="244"/>
        <v>0</v>
      </c>
      <c r="J228" s="68">
        <f t="shared" si="211"/>
        <v>0</v>
      </c>
      <c r="K228" s="42"/>
      <c r="L228" s="213">
        <f t="shared" ref="L228:N228" si="245">+L174</f>
        <v>0</v>
      </c>
      <c r="M228" s="213">
        <f t="shared" si="245"/>
        <v>0</v>
      </c>
      <c r="N228" s="213">
        <f t="shared" si="245"/>
        <v>0</v>
      </c>
      <c r="O228" s="68">
        <f t="shared" si="213"/>
        <v>0</v>
      </c>
      <c r="P228" s="42"/>
      <c r="Q228" s="124" t="str">
        <f t="shared" si="218"/>
        <v>ja</v>
      </c>
      <c r="R228" s="124" t="str">
        <f t="shared" si="219"/>
        <v>ja</v>
      </c>
      <c r="S228" s="124">
        <f>IF(Q228="nee",0,(J228-O228)*(tab!$C$21*tab!$D$8+tab!$D$23))</f>
        <v>0</v>
      </c>
      <c r="T228" s="124">
        <f>(G228-L228)*tab!$E$31+(H228-M228)*tab!$F$31+(I228-N228)*tab!$G$31</f>
        <v>0</v>
      </c>
      <c r="U228" s="124">
        <f t="shared" si="214"/>
        <v>0</v>
      </c>
      <c r="V228" s="182"/>
      <c r="W228" s="124">
        <f>IF(R228="nee",0,(J228-O228)*tab!$C$59)</f>
        <v>0</v>
      </c>
      <c r="X228" s="124">
        <f>IF(R228="nee",0,(G228-L228)*tab!$G$59+(H228-M228)*tab!$H$59+(I228-N228)*tab!$I$59)</f>
        <v>0</v>
      </c>
      <c r="Y228" s="124">
        <f t="shared" si="215"/>
        <v>0</v>
      </c>
      <c r="Z228" s="5"/>
      <c r="AA228" s="22"/>
    </row>
    <row r="229" spans="2:27" ht="12" customHeight="1" x14ac:dyDescent="0.2">
      <c r="B229" s="18"/>
      <c r="C229" s="1">
        <v>17</v>
      </c>
      <c r="D229" s="212">
        <f t="shared" si="207"/>
        <v>0</v>
      </c>
      <c r="E229" s="213">
        <f t="shared" si="207"/>
        <v>0</v>
      </c>
      <c r="F229" s="43"/>
      <c r="G229" s="213">
        <f t="shared" ref="G229:I229" si="246">+G175</f>
        <v>0</v>
      </c>
      <c r="H229" s="213">
        <f t="shared" si="246"/>
        <v>0</v>
      </c>
      <c r="I229" s="213">
        <f t="shared" si="246"/>
        <v>0</v>
      </c>
      <c r="J229" s="68">
        <f t="shared" si="211"/>
        <v>0</v>
      </c>
      <c r="K229" s="42"/>
      <c r="L229" s="213">
        <f t="shared" ref="L229:N229" si="247">+L175</f>
        <v>0</v>
      </c>
      <c r="M229" s="213">
        <f t="shared" si="247"/>
        <v>0</v>
      </c>
      <c r="N229" s="213">
        <f t="shared" si="247"/>
        <v>0</v>
      </c>
      <c r="O229" s="68">
        <f t="shared" si="213"/>
        <v>0</v>
      </c>
      <c r="P229" s="42"/>
      <c r="Q229" s="124" t="str">
        <f t="shared" si="218"/>
        <v>ja</v>
      </c>
      <c r="R229" s="124" t="str">
        <f t="shared" si="219"/>
        <v>ja</v>
      </c>
      <c r="S229" s="124">
        <f>IF(Q229="nee",0,(J229-O229)*(tab!$C$21*tab!$D$8+tab!$D$23))</f>
        <v>0</v>
      </c>
      <c r="T229" s="124">
        <f>(G229-L229)*tab!$E$31+(H229-M229)*tab!$F$31+(I229-N229)*tab!$G$31</f>
        <v>0</v>
      </c>
      <c r="U229" s="124">
        <f t="shared" si="214"/>
        <v>0</v>
      </c>
      <c r="V229" s="182"/>
      <c r="W229" s="124">
        <f>IF(R229="nee",0,(J229-O229)*tab!$C$59)</f>
        <v>0</v>
      </c>
      <c r="X229" s="124">
        <f>IF(R229="nee",0,(G229-L229)*tab!$G$59+(H229-M229)*tab!$H$59+(I229-N229)*tab!$I$59)</f>
        <v>0</v>
      </c>
      <c r="Y229" s="124">
        <f t="shared" si="215"/>
        <v>0</v>
      </c>
      <c r="Z229" s="5"/>
      <c r="AA229" s="22"/>
    </row>
    <row r="230" spans="2:27" ht="12" customHeight="1" x14ac:dyDescent="0.2">
      <c r="B230" s="18"/>
      <c r="C230" s="1">
        <v>18</v>
      </c>
      <c r="D230" s="212">
        <f t="shared" si="207"/>
        <v>0</v>
      </c>
      <c r="E230" s="213">
        <f t="shared" si="207"/>
        <v>0</v>
      </c>
      <c r="F230" s="43"/>
      <c r="G230" s="213">
        <f t="shared" ref="G230:I230" si="248">+G176</f>
        <v>0</v>
      </c>
      <c r="H230" s="213">
        <f t="shared" si="248"/>
        <v>0</v>
      </c>
      <c r="I230" s="213">
        <f t="shared" si="248"/>
        <v>0</v>
      </c>
      <c r="J230" s="68">
        <f t="shared" si="211"/>
        <v>0</v>
      </c>
      <c r="K230" s="42"/>
      <c r="L230" s="213">
        <f t="shared" ref="L230:N230" si="249">+L176</f>
        <v>0</v>
      </c>
      <c r="M230" s="213">
        <f t="shared" si="249"/>
        <v>0</v>
      </c>
      <c r="N230" s="213">
        <f t="shared" si="249"/>
        <v>0</v>
      </c>
      <c r="O230" s="68">
        <f t="shared" si="213"/>
        <v>0</v>
      </c>
      <c r="P230" s="42"/>
      <c r="Q230" s="124" t="str">
        <f t="shared" si="218"/>
        <v>ja</v>
      </c>
      <c r="R230" s="124" t="str">
        <f t="shared" si="219"/>
        <v>ja</v>
      </c>
      <c r="S230" s="124">
        <f>IF(Q230="nee",0,(J230-O230)*(tab!$C$21*tab!$D$8+tab!$D$23))</f>
        <v>0</v>
      </c>
      <c r="T230" s="124">
        <f>(G230-L230)*tab!$E$31+(H230-M230)*tab!$F$31+(I230-N230)*tab!$G$31</f>
        <v>0</v>
      </c>
      <c r="U230" s="124">
        <f t="shared" si="214"/>
        <v>0</v>
      </c>
      <c r="V230" s="182"/>
      <c r="W230" s="124">
        <f>IF(R230="nee",0,(J230-O230)*tab!$C$59)</f>
        <v>0</v>
      </c>
      <c r="X230" s="124">
        <f>IF(R230="nee",0,(G230-L230)*tab!$G$59+(H230-M230)*tab!$H$59+(I230-N230)*tab!$I$59)</f>
        <v>0</v>
      </c>
      <c r="Y230" s="124">
        <f t="shared" si="215"/>
        <v>0</v>
      </c>
      <c r="Z230" s="5"/>
      <c r="AA230" s="22"/>
    </row>
    <row r="231" spans="2:27" ht="12" customHeight="1" x14ac:dyDescent="0.2">
      <c r="B231" s="18"/>
      <c r="C231" s="1">
        <v>19</v>
      </c>
      <c r="D231" s="212">
        <f t="shared" si="207"/>
        <v>0</v>
      </c>
      <c r="E231" s="213">
        <f t="shared" si="207"/>
        <v>0</v>
      </c>
      <c r="F231" s="43"/>
      <c r="G231" s="213">
        <f t="shared" ref="G231:I231" si="250">+G177</f>
        <v>0</v>
      </c>
      <c r="H231" s="213">
        <f t="shared" si="250"/>
        <v>0</v>
      </c>
      <c r="I231" s="213">
        <f t="shared" si="250"/>
        <v>0</v>
      </c>
      <c r="J231" s="68">
        <f t="shared" si="211"/>
        <v>0</v>
      </c>
      <c r="K231" s="42"/>
      <c r="L231" s="213">
        <f t="shared" ref="L231:N231" si="251">+L177</f>
        <v>0</v>
      </c>
      <c r="M231" s="213">
        <f t="shared" si="251"/>
        <v>0</v>
      </c>
      <c r="N231" s="213">
        <f t="shared" si="251"/>
        <v>0</v>
      </c>
      <c r="O231" s="68">
        <f t="shared" si="213"/>
        <v>0</v>
      </c>
      <c r="P231" s="42"/>
      <c r="Q231" s="124" t="str">
        <f t="shared" si="218"/>
        <v>ja</v>
      </c>
      <c r="R231" s="124" t="str">
        <f t="shared" si="219"/>
        <v>ja</v>
      </c>
      <c r="S231" s="124">
        <f>IF(Q231="nee",0,(J231-O231)*(tab!$C$21*tab!$D$8+tab!$D$23))</f>
        <v>0</v>
      </c>
      <c r="T231" s="124">
        <f>(G231-L231)*tab!$E$31+(H231-M231)*tab!$F$31+(I231-N231)*tab!$G$31</f>
        <v>0</v>
      </c>
      <c r="U231" s="124">
        <f t="shared" si="214"/>
        <v>0</v>
      </c>
      <c r="V231" s="182"/>
      <c r="W231" s="124">
        <f>IF(R231="nee",0,(J231-O231)*tab!$C$59)</f>
        <v>0</v>
      </c>
      <c r="X231" s="124">
        <f>IF(R231="nee",0,(G231-L231)*tab!$G$59+(H231-M231)*tab!$H$59+(I231-N231)*tab!$I$59)</f>
        <v>0</v>
      </c>
      <c r="Y231" s="124">
        <f t="shared" si="215"/>
        <v>0</v>
      </c>
      <c r="Z231" s="5"/>
      <c r="AA231" s="22"/>
    </row>
    <row r="232" spans="2:27" ht="12" customHeight="1" x14ac:dyDescent="0.2">
      <c r="B232" s="18"/>
      <c r="C232" s="1">
        <v>20</v>
      </c>
      <c r="D232" s="212">
        <f t="shared" si="207"/>
        <v>0</v>
      </c>
      <c r="E232" s="213">
        <f t="shared" si="207"/>
        <v>0</v>
      </c>
      <c r="F232" s="43"/>
      <c r="G232" s="213">
        <f t="shared" ref="G232:I232" si="252">+G178</f>
        <v>0</v>
      </c>
      <c r="H232" s="213">
        <f t="shared" si="252"/>
        <v>0</v>
      </c>
      <c r="I232" s="213">
        <f t="shared" si="252"/>
        <v>0</v>
      </c>
      <c r="J232" s="68">
        <f t="shared" si="211"/>
        <v>0</v>
      </c>
      <c r="K232" s="42"/>
      <c r="L232" s="213">
        <f t="shared" ref="L232:N232" si="253">+L178</f>
        <v>0</v>
      </c>
      <c r="M232" s="213">
        <f t="shared" si="253"/>
        <v>0</v>
      </c>
      <c r="N232" s="213">
        <f t="shared" si="253"/>
        <v>0</v>
      </c>
      <c r="O232" s="68">
        <f t="shared" si="213"/>
        <v>0</v>
      </c>
      <c r="P232" s="42"/>
      <c r="Q232" s="124" t="str">
        <f t="shared" si="218"/>
        <v>ja</v>
      </c>
      <c r="R232" s="124" t="str">
        <f t="shared" si="219"/>
        <v>ja</v>
      </c>
      <c r="S232" s="124">
        <f>IF(Q232="nee",0,(J232-O232)*(tab!$C$21*tab!$D$8+tab!$D$23))</f>
        <v>0</v>
      </c>
      <c r="T232" s="124">
        <f>(G232-L232)*tab!$E$31+(H232-M232)*tab!$F$31+(I232-N232)*tab!$G$31</f>
        <v>0</v>
      </c>
      <c r="U232" s="124">
        <f t="shared" si="214"/>
        <v>0</v>
      </c>
      <c r="V232" s="182"/>
      <c r="W232" s="124">
        <f>IF(R232="nee",0,(J232-O232)*tab!$C$59)</f>
        <v>0</v>
      </c>
      <c r="X232" s="124">
        <f>IF(R232="nee",0,(G232-L232)*tab!$G$59+(H232-M232)*tab!$H$59+(I232-N232)*tab!$I$59)</f>
        <v>0</v>
      </c>
      <c r="Y232" s="124">
        <f t="shared" si="215"/>
        <v>0</v>
      </c>
      <c r="Z232" s="5"/>
      <c r="AA232" s="22"/>
    </row>
    <row r="233" spans="2:27" ht="12" customHeight="1" x14ac:dyDescent="0.2">
      <c r="B233" s="18"/>
      <c r="C233" s="1">
        <v>21</v>
      </c>
      <c r="D233" s="212">
        <f t="shared" si="207"/>
        <v>0</v>
      </c>
      <c r="E233" s="213">
        <f t="shared" si="207"/>
        <v>0</v>
      </c>
      <c r="F233" s="43"/>
      <c r="G233" s="213">
        <f t="shared" ref="G233:I233" si="254">+G179</f>
        <v>0</v>
      </c>
      <c r="H233" s="213">
        <f t="shared" si="254"/>
        <v>0</v>
      </c>
      <c r="I233" s="213">
        <f t="shared" si="254"/>
        <v>0</v>
      </c>
      <c r="J233" s="68">
        <f t="shared" si="211"/>
        <v>0</v>
      </c>
      <c r="K233" s="42"/>
      <c r="L233" s="213">
        <f t="shared" ref="L233:N233" si="255">+L179</f>
        <v>0</v>
      </c>
      <c r="M233" s="213">
        <f t="shared" si="255"/>
        <v>0</v>
      </c>
      <c r="N233" s="213">
        <f t="shared" si="255"/>
        <v>0</v>
      </c>
      <c r="O233" s="68">
        <f t="shared" si="213"/>
        <v>0</v>
      </c>
      <c r="P233" s="42"/>
      <c r="Q233" s="124" t="str">
        <f t="shared" si="218"/>
        <v>ja</v>
      </c>
      <c r="R233" s="124" t="str">
        <f t="shared" si="219"/>
        <v>ja</v>
      </c>
      <c r="S233" s="124">
        <f>IF(Q233="nee",0,(J233-O233)*(tab!$C$21*tab!$D$8+tab!$D$23))</f>
        <v>0</v>
      </c>
      <c r="T233" s="124">
        <f>(G233-L233)*tab!$E$31+(H233-M233)*tab!$F$31+(I233-N233)*tab!$G$31</f>
        <v>0</v>
      </c>
      <c r="U233" s="124">
        <f t="shared" si="214"/>
        <v>0</v>
      </c>
      <c r="V233" s="182"/>
      <c r="W233" s="124">
        <f>IF(R233="nee",0,(J233-O233)*tab!$C$59)</f>
        <v>0</v>
      </c>
      <c r="X233" s="124">
        <f>IF(R233="nee",0,(G233-L233)*tab!$G$59+(H233-M233)*tab!$H$59+(I233-N233)*tab!$I$59)</f>
        <v>0</v>
      </c>
      <c r="Y233" s="124">
        <f t="shared" si="215"/>
        <v>0</v>
      </c>
      <c r="Z233" s="5"/>
      <c r="AA233" s="22"/>
    </row>
    <row r="234" spans="2:27" ht="12" customHeight="1" x14ac:dyDescent="0.2">
      <c r="B234" s="18"/>
      <c r="C234" s="1">
        <v>22</v>
      </c>
      <c r="D234" s="212">
        <f t="shared" si="207"/>
        <v>0</v>
      </c>
      <c r="E234" s="213">
        <f t="shared" si="207"/>
        <v>0</v>
      </c>
      <c r="F234" s="43"/>
      <c r="G234" s="213">
        <f t="shared" ref="G234:I234" si="256">+G180</f>
        <v>0</v>
      </c>
      <c r="H234" s="213">
        <f t="shared" si="256"/>
        <v>0</v>
      </c>
      <c r="I234" s="213">
        <f t="shared" si="256"/>
        <v>0</v>
      </c>
      <c r="J234" s="68">
        <f t="shared" si="211"/>
        <v>0</v>
      </c>
      <c r="K234" s="42"/>
      <c r="L234" s="213">
        <f t="shared" ref="L234:N234" si="257">+L180</f>
        <v>0</v>
      </c>
      <c r="M234" s="213">
        <f t="shared" si="257"/>
        <v>0</v>
      </c>
      <c r="N234" s="213">
        <f t="shared" si="257"/>
        <v>0</v>
      </c>
      <c r="O234" s="68">
        <f t="shared" si="213"/>
        <v>0</v>
      </c>
      <c r="P234" s="42"/>
      <c r="Q234" s="124" t="str">
        <f t="shared" si="218"/>
        <v>ja</v>
      </c>
      <c r="R234" s="124" t="str">
        <f t="shared" si="219"/>
        <v>ja</v>
      </c>
      <c r="S234" s="124">
        <f>IF(Q234="nee",0,(J234-O234)*(tab!$C$21*tab!$D$8+tab!$D$23))</f>
        <v>0</v>
      </c>
      <c r="T234" s="124">
        <f>(G234-L234)*tab!$E$31+(H234-M234)*tab!$F$31+(I234-N234)*tab!$G$31</f>
        <v>0</v>
      </c>
      <c r="U234" s="124">
        <f t="shared" si="214"/>
        <v>0</v>
      </c>
      <c r="V234" s="182"/>
      <c r="W234" s="124">
        <f>IF(R234="nee",0,(J234-O234)*tab!$C$59)</f>
        <v>0</v>
      </c>
      <c r="X234" s="124">
        <f>IF(R234="nee",0,(G234-L234)*tab!$G$59+(H234-M234)*tab!$H$59+(I234-N234)*tab!$I$59)</f>
        <v>0</v>
      </c>
      <c r="Y234" s="124">
        <f t="shared" si="215"/>
        <v>0</v>
      </c>
      <c r="Z234" s="5"/>
      <c r="AA234" s="22"/>
    </row>
    <row r="235" spans="2:27" ht="12" customHeight="1" x14ac:dyDescent="0.2">
      <c r="B235" s="18"/>
      <c r="C235" s="1">
        <v>23</v>
      </c>
      <c r="D235" s="212">
        <f t="shared" si="207"/>
        <v>0</v>
      </c>
      <c r="E235" s="213">
        <f t="shared" si="207"/>
        <v>0</v>
      </c>
      <c r="F235" s="43"/>
      <c r="G235" s="213">
        <f t="shared" ref="G235:I235" si="258">+G181</f>
        <v>0</v>
      </c>
      <c r="H235" s="213">
        <f t="shared" si="258"/>
        <v>0</v>
      </c>
      <c r="I235" s="213">
        <f t="shared" si="258"/>
        <v>0</v>
      </c>
      <c r="J235" s="68">
        <f t="shared" si="211"/>
        <v>0</v>
      </c>
      <c r="K235" s="42"/>
      <c r="L235" s="213">
        <f t="shared" ref="L235:N235" si="259">+L181</f>
        <v>0</v>
      </c>
      <c r="M235" s="213">
        <f t="shared" si="259"/>
        <v>0</v>
      </c>
      <c r="N235" s="213">
        <f t="shared" si="259"/>
        <v>0</v>
      </c>
      <c r="O235" s="68">
        <f t="shared" si="213"/>
        <v>0</v>
      </c>
      <c r="P235" s="42"/>
      <c r="Q235" s="124" t="str">
        <f t="shared" si="218"/>
        <v>ja</v>
      </c>
      <c r="R235" s="124" t="str">
        <f t="shared" si="219"/>
        <v>ja</v>
      </c>
      <c r="S235" s="124">
        <f>IF(Q235="nee",0,(J235-O235)*(tab!$C$21*tab!$D$8+tab!$D$23))</f>
        <v>0</v>
      </c>
      <c r="T235" s="124">
        <f>(G235-L235)*tab!$E$31+(H235-M235)*tab!$F$31+(I235-N235)*tab!$G$31</f>
        <v>0</v>
      </c>
      <c r="U235" s="124">
        <f t="shared" si="214"/>
        <v>0</v>
      </c>
      <c r="V235" s="182"/>
      <c r="W235" s="124">
        <f>IF(R235="nee",0,(J235-O235)*tab!$C$59)</f>
        <v>0</v>
      </c>
      <c r="X235" s="124">
        <f>IF(R235="nee",0,(G235-L235)*tab!$G$59+(H235-M235)*tab!$H$59+(I235-N235)*tab!$I$59)</f>
        <v>0</v>
      </c>
      <c r="Y235" s="124">
        <f t="shared" si="215"/>
        <v>0</v>
      </c>
      <c r="Z235" s="5"/>
      <c r="AA235" s="22"/>
    </row>
    <row r="236" spans="2:27" ht="12" customHeight="1" x14ac:dyDescent="0.2">
      <c r="B236" s="18"/>
      <c r="C236" s="1">
        <v>24</v>
      </c>
      <c r="D236" s="212">
        <f t="shared" si="207"/>
        <v>0</v>
      </c>
      <c r="E236" s="213">
        <f t="shared" si="207"/>
        <v>0</v>
      </c>
      <c r="F236" s="43"/>
      <c r="G236" s="213">
        <f t="shared" ref="G236:I236" si="260">+G182</f>
        <v>0</v>
      </c>
      <c r="H236" s="213">
        <f t="shared" si="260"/>
        <v>0</v>
      </c>
      <c r="I236" s="213">
        <f t="shared" si="260"/>
        <v>0</v>
      </c>
      <c r="J236" s="68">
        <f t="shared" si="211"/>
        <v>0</v>
      </c>
      <c r="K236" s="42"/>
      <c r="L236" s="213">
        <f t="shared" ref="L236:N236" si="261">+L182</f>
        <v>0</v>
      </c>
      <c r="M236" s="213">
        <f t="shared" si="261"/>
        <v>0</v>
      </c>
      <c r="N236" s="213">
        <f t="shared" si="261"/>
        <v>0</v>
      </c>
      <c r="O236" s="68">
        <f t="shared" si="213"/>
        <v>0</v>
      </c>
      <c r="P236" s="42"/>
      <c r="Q236" s="124" t="str">
        <f t="shared" si="218"/>
        <v>ja</v>
      </c>
      <c r="R236" s="124" t="str">
        <f t="shared" si="219"/>
        <v>ja</v>
      </c>
      <c r="S236" s="124">
        <f>IF(Q236="nee",0,(J236-O236)*(tab!$C$21*tab!$D$8+tab!$D$23))</f>
        <v>0</v>
      </c>
      <c r="T236" s="124">
        <f>(G236-L236)*tab!$E$31+(H236-M236)*tab!$F$31+(I236-N236)*tab!$G$31</f>
        <v>0</v>
      </c>
      <c r="U236" s="124">
        <f t="shared" si="214"/>
        <v>0</v>
      </c>
      <c r="V236" s="182"/>
      <c r="W236" s="124">
        <f>IF(R236="nee",0,(J236-O236)*tab!$C$59)</f>
        <v>0</v>
      </c>
      <c r="X236" s="124">
        <f>IF(R236="nee",0,(G236-L236)*tab!$G$59+(H236-M236)*tab!$H$59+(I236-N236)*tab!$I$59)</f>
        <v>0</v>
      </c>
      <c r="Y236" s="124">
        <f t="shared" si="215"/>
        <v>0</v>
      </c>
      <c r="Z236" s="5"/>
      <c r="AA236" s="22"/>
    </row>
    <row r="237" spans="2:27" ht="12" customHeight="1" x14ac:dyDescent="0.2">
      <c r="B237" s="18"/>
      <c r="C237" s="1">
        <v>25</v>
      </c>
      <c r="D237" s="212">
        <f t="shared" si="207"/>
        <v>0</v>
      </c>
      <c r="E237" s="213">
        <f t="shared" si="207"/>
        <v>0</v>
      </c>
      <c r="F237" s="43"/>
      <c r="G237" s="213">
        <f t="shared" ref="G237:I237" si="262">+G183</f>
        <v>0</v>
      </c>
      <c r="H237" s="213">
        <f t="shared" si="262"/>
        <v>0</v>
      </c>
      <c r="I237" s="213">
        <f t="shared" si="262"/>
        <v>0</v>
      </c>
      <c r="J237" s="68">
        <f t="shared" si="211"/>
        <v>0</v>
      </c>
      <c r="K237" s="42"/>
      <c r="L237" s="213">
        <f t="shared" ref="L237:N237" si="263">+L183</f>
        <v>0</v>
      </c>
      <c r="M237" s="213">
        <f t="shared" si="263"/>
        <v>0</v>
      </c>
      <c r="N237" s="213">
        <f t="shared" si="263"/>
        <v>0</v>
      </c>
      <c r="O237" s="68">
        <f t="shared" si="213"/>
        <v>0</v>
      </c>
      <c r="P237" s="42"/>
      <c r="Q237" s="124" t="str">
        <f t="shared" si="218"/>
        <v>ja</v>
      </c>
      <c r="R237" s="124" t="str">
        <f t="shared" si="219"/>
        <v>ja</v>
      </c>
      <c r="S237" s="124">
        <f>IF(Q237="nee",0,(J237-O237)*(tab!$C$21*tab!$D$8+tab!$D$23))</f>
        <v>0</v>
      </c>
      <c r="T237" s="124">
        <f>(G237-L237)*tab!$E$31+(H237-M237)*tab!$F$31+(I237-N237)*tab!$G$31</f>
        <v>0</v>
      </c>
      <c r="U237" s="124">
        <f t="shared" si="214"/>
        <v>0</v>
      </c>
      <c r="V237" s="182"/>
      <c r="W237" s="124">
        <f>IF(R237="nee",0,(J237-O237)*tab!$C$59)</f>
        <v>0</v>
      </c>
      <c r="X237" s="124">
        <f>IF(R237="nee",0,(G237-L237)*tab!$G$59+(H237-M237)*tab!$H$59+(I237-N237)*tab!$I$59)</f>
        <v>0</v>
      </c>
      <c r="Y237" s="124">
        <f t="shared" si="215"/>
        <v>0</v>
      </c>
      <c r="Z237" s="5"/>
      <c r="AA237" s="22"/>
    </row>
    <row r="238" spans="2:27" ht="12" customHeight="1" x14ac:dyDescent="0.2">
      <c r="B238" s="18"/>
      <c r="C238" s="1">
        <v>26</v>
      </c>
      <c r="D238" s="212">
        <f t="shared" si="207"/>
        <v>0</v>
      </c>
      <c r="E238" s="213">
        <f t="shared" si="207"/>
        <v>0</v>
      </c>
      <c r="F238" s="43"/>
      <c r="G238" s="213">
        <f t="shared" ref="G238:I238" si="264">+G184</f>
        <v>0</v>
      </c>
      <c r="H238" s="213">
        <f t="shared" si="264"/>
        <v>0</v>
      </c>
      <c r="I238" s="213">
        <f t="shared" si="264"/>
        <v>0</v>
      </c>
      <c r="J238" s="68">
        <f t="shared" si="211"/>
        <v>0</v>
      </c>
      <c r="K238" s="42"/>
      <c r="L238" s="213">
        <f t="shared" ref="L238:N238" si="265">+L184</f>
        <v>0</v>
      </c>
      <c r="M238" s="213">
        <f t="shared" si="265"/>
        <v>0</v>
      </c>
      <c r="N238" s="213">
        <f t="shared" si="265"/>
        <v>0</v>
      </c>
      <c r="O238" s="68">
        <f t="shared" si="213"/>
        <v>0</v>
      </c>
      <c r="P238" s="42"/>
      <c r="Q238" s="124" t="str">
        <f t="shared" si="218"/>
        <v>ja</v>
      </c>
      <c r="R238" s="124" t="str">
        <f t="shared" si="219"/>
        <v>ja</v>
      </c>
      <c r="S238" s="124">
        <f>IF(Q238="nee",0,(J238-O238)*(tab!$C$21*tab!$D$8+tab!$D$23))</f>
        <v>0</v>
      </c>
      <c r="T238" s="124">
        <f>(G238-L238)*tab!$E$31+(H238-M238)*tab!$F$31+(I238-N238)*tab!$G$31</f>
        <v>0</v>
      </c>
      <c r="U238" s="124">
        <f t="shared" si="214"/>
        <v>0</v>
      </c>
      <c r="V238" s="182"/>
      <c r="W238" s="124">
        <f>IF(R238="nee",0,(J238-O238)*tab!$C$59)</f>
        <v>0</v>
      </c>
      <c r="X238" s="124">
        <f>IF(R238="nee",0,(G238-L238)*tab!$G$59+(H238-M238)*tab!$H$59+(I238-N238)*tab!$I$59)</f>
        <v>0</v>
      </c>
      <c r="Y238" s="124">
        <f t="shared" si="215"/>
        <v>0</v>
      </c>
      <c r="Z238" s="5"/>
      <c r="AA238" s="22"/>
    </row>
    <row r="239" spans="2:27" ht="12" customHeight="1" x14ac:dyDescent="0.2">
      <c r="B239" s="18"/>
      <c r="C239" s="1">
        <v>27</v>
      </c>
      <c r="D239" s="212">
        <f t="shared" si="207"/>
        <v>0</v>
      </c>
      <c r="E239" s="213">
        <f t="shared" si="207"/>
        <v>0</v>
      </c>
      <c r="F239" s="43"/>
      <c r="G239" s="213">
        <f t="shared" ref="G239:I239" si="266">+G185</f>
        <v>0</v>
      </c>
      <c r="H239" s="213">
        <f t="shared" si="266"/>
        <v>0</v>
      </c>
      <c r="I239" s="213">
        <f t="shared" si="266"/>
        <v>0</v>
      </c>
      <c r="J239" s="68">
        <f t="shared" si="211"/>
        <v>0</v>
      </c>
      <c r="K239" s="42"/>
      <c r="L239" s="213">
        <f t="shared" ref="L239:N239" si="267">+L185</f>
        <v>0</v>
      </c>
      <c r="M239" s="213">
        <f t="shared" si="267"/>
        <v>0</v>
      </c>
      <c r="N239" s="213">
        <f t="shared" si="267"/>
        <v>0</v>
      </c>
      <c r="O239" s="68">
        <f t="shared" si="213"/>
        <v>0</v>
      </c>
      <c r="P239" s="42"/>
      <c r="Q239" s="124" t="str">
        <f t="shared" si="218"/>
        <v>ja</v>
      </c>
      <c r="R239" s="124" t="str">
        <f t="shared" si="219"/>
        <v>ja</v>
      </c>
      <c r="S239" s="124">
        <f>IF(Q239="nee",0,(J239-O239)*(tab!$C$21*tab!$D$8+tab!$D$23))</f>
        <v>0</v>
      </c>
      <c r="T239" s="124">
        <f>(G239-L239)*tab!$E$31+(H239-M239)*tab!$F$31+(I239-N239)*tab!$G$31</f>
        <v>0</v>
      </c>
      <c r="U239" s="124">
        <f t="shared" si="214"/>
        <v>0</v>
      </c>
      <c r="V239" s="182"/>
      <c r="W239" s="124">
        <f>IF(R239="nee",0,(J239-O239)*tab!$C$59)</f>
        <v>0</v>
      </c>
      <c r="X239" s="124">
        <f>IF(R239="nee",0,(G239-L239)*tab!$G$59+(H239-M239)*tab!$H$59+(I239-N239)*tab!$I$59)</f>
        <v>0</v>
      </c>
      <c r="Y239" s="124">
        <f t="shared" si="215"/>
        <v>0</v>
      </c>
      <c r="Z239" s="5"/>
      <c r="AA239" s="22"/>
    </row>
    <row r="240" spans="2:27" ht="12" customHeight="1" x14ac:dyDescent="0.2">
      <c r="B240" s="18"/>
      <c r="C240" s="1">
        <v>28</v>
      </c>
      <c r="D240" s="212">
        <f t="shared" si="207"/>
        <v>0</v>
      </c>
      <c r="E240" s="213">
        <f t="shared" si="207"/>
        <v>0</v>
      </c>
      <c r="F240" s="43"/>
      <c r="G240" s="213">
        <f t="shared" ref="G240:I240" si="268">+G186</f>
        <v>0</v>
      </c>
      <c r="H240" s="213">
        <f t="shared" si="268"/>
        <v>0</v>
      </c>
      <c r="I240" s="213">
        <f t="shared" si="268"/>
        <v>0</v>
      </c>
      <c r="J240" s="68">
        <f t="shared" si="211"/>
        <v>0</v>
      </c>
      <c r="K240" s="42"/>
      <c r="L240" s="213">
        <f t="shared" ref="L240:N240" si="269">+L186</f>
        <v>0</v>
      </c>
      <c r="M240" s="213">
        <f t="shared" si="269"/>
        <v>0</v>
      </c>
      <c r="N240" s="213">
        <f t="shared" si="269"/>
        <v>0</v>
      </c>
      <c r="O240" s="68">
        <f t="shared" si="213"/>
        <v>0</v>
      </c>
      <c r="P240" s="42"/>
      <c r="Q240" s="124" t="str">
        <f t="shared" si="218"/>
        <v>ja</v>
      </c>
      <c r="R240" s="124" t="str">
        <f t="shared" si="219"/>
        <v>ja</v>
      </c>
      <c r="S240" s="124">
        <f>IF(Q240="nee",0,(J240-O240)*(tab!$C$21*tab!$D$8+tab!$D$23))</f>
        <v>0</v>
      </c>
      <c r="T240" s="124">
        <f>(G240-L240)*tab!$E$31+(H240-M240)*tab!$F$31+(I240-N240)*tab!$G$31</f>
        <v>0</v>
      </c>
      <c r="U240" s="124">
        <f t="shared" si="214"/>
        <v>0</v>
      </c>
      <c r="V240" s="182"/>
      <c r="W240" s="124">
        <f>IF(R240="nee",0,(J240-O240)*tab!$C$59)</f>
        <v>0</v>
      </c>
      <c r="X240" s="124">
        <f>IF(R240="nee",0,(G240-L240)*tab!$G$59+(H240-M240)*tab!$H$59+(I240-N240)*tab!$I$59)</f>
        <v>0</v>
      </c>
      <c r="Y240" s="124">
        <f t="shared" si="215"/>
        <v>0</v>
      </c>
      <c r="Z240" s="5"/>
      <c r="AA240" s="22"/>
    </row>
    <row r="241" spans="2:27" ht="12" customHeight="1" x14ac:dyDescent="0.2">
      <c r="B241" s="18"/>
      <c r="C241" s="1">
        <v>29</v>
      </c>
      <c r="D241" s="212">
        <f t="shared" si="207"/>
        <v>0</v>
      </c>
      <c r="E241" s="213">
        <f t="shared" si="207"/>
        <v>0</v>
      </c>
      <c r="F241" s="43"/>
      <c r="G241" s="213">
        <f t="shared" ref="G241:I241" si="270">+G187</f>
        <v>0</v>
      </c>
      <c r="H241" s="213">
        <f t="shared" si="270"/>
        <v>0</v>
      </c>
      <c r="I241" s="213">
        <f t="shared" si="270"/>
        <v>0</v>
      </c>
      <c r="J241" s="68">
        <f t="shared" si="211"/>
        <v>0</v>
      </c>
      <c r="K241" s="42"/>
      <c r="L241" s="213">
        <f t="shared" ref="L241:N241" si="271">+L187</f>
        <v>0</v>
      </c>
      <c r="M241" s="213">
        <f t="shared" si="271"/>
        <v>0</v>
      </c>
      <c r="N241" s="213">
        <f t="shared" si="271"/>
        <v>0</v>
      </c>
      <c r="O241" s="68">
        <f t="shared" si="213"/>
        <v>0</v>
      </c>
      <c r="P241" s="42"/>
      <c r="Q241" s="124" t="str">
        <f t="shared" si="218"/>
        <v>ja</v>
      </c>
      <c r="R241" s="124" t="str">
        <f t="shared" si="219"/>
        <v>ja</v>
      </c>
      <c r="S241" s="124">
        <f>IF(Q241="nee",0,(J241-O241)*(tab!$C$21*tab!$D$8+tab!$D$23))</f>
        <v>0</v>
      </c>
      <c r="T241" s="124">
        <f>(G241-L241)*tab!$E$31+(H241-M241)*tab!$F$31+(I241-N241)*tab!$G$31</f>
        <v>0</v>
      </c>
      <c r="U241" s="124">
        <f t="shared" si="214"/>
        <v>0</v>
      </c>
      <c r="V241" s="182"/>
      <c r="W241" s="124">
        <f>IF(R241="nee",0,(J241-O241)*tab!$C$59)</f>
        <v>0</v>
      </c>
      <c r="X241" s="124">
        <f>IF(R241="nee",0,(G241-L241)*tab!$G$59+(H241-M241)*tab!$H$59+(I241-N241)*tab!$I$59)</f>
        <v>0</v>
      </c>
      <c r="Y241" s="124">
        <f t="shared" si="215"/>
        <v>0</v>
      </c>
      <c r="Z241" s="5"/>
      <c r="AA241" s="22"/>
    </row>
    <row r="242" spans="2:27" ht="12" customHeight="1" x14ac:dyDescent="0.2">
      <c r="B242" s="18"/>
      <c r="C242" s="1">
        <v>30</v>
      </c>
      <c r="D242" s="212">
        <f t="shared" si="207"/>
        <v>0</v>
      </c>
      <c r="E242" s="213">
        <f t="shared" si="207"/>
        <v>0</v>
      </c>
      <c r="F242" s="43"/>
      <c r="G242" s="213">
        <f t="shared" ref="G242:I242" si="272">+G188</f>
        <v>0</v>
      </c>
      <c r="H242" s="213">
        <f t="shared" si="272"/>
        <v>0</v>
      </c>
      <c r="I242" s="213">
        <f t="shared" si="272"/>
        <v>0</v>
      </c>
      <c r="J242" s="68">
        <f t="shared" si="211"/>
        <v>0</v>
      </c>
      <c r="K242" s="42"/>
      <c r="L242" s="213">
        <f t="shared" ref="L242:N242" si="273">+L188</f>
        <v>0</v>
      </c>
      <c r="M242" s="213">
        <f t="shared" si="273"/>
        <v>0</v>
      </c>
      <c r="N242" s="213">
        <f t="shared" si="273"/>
        <v>0</v>
      </c>
      <c r="O242" s="68">
        <f t="shared" si="213"/>
        <v>0</v>
      </c>
      <c r="P242" s="42"/>
      <c r="Q242" s="124" t="str">
        <f t="shared" si="218"/>
        <v>ja</v>
      </c>
      <c r="R242" s="124" t="str">
        <f t="shared" si="219"/>
        <v>ja</v>
      </c>
      <c r="S242" s="124">
        <f>IF(Q242="nee",0,(J242-O242)*(tab!$C$21*tab!$D$8+tab!$D$23))</f>
        <v>0</v>
      </c>
      <c r="T242" s="124">
        <f>(G242-L242)*tab!$E$31+(H242-M242)*tab!$F$31+(I242-N242)*tab!$G$31</f>
        <v>0</v>
      </c>
      <c r="U242" s="124">
        <f t="shared" si="214"/>
        <v>0</v>
      </c>
      <c r="V242" s="182"/>
      <c r="W242" s="124">
        <f>IF(R242="nee",0,(J242-O242)*tab!$C$59)</f>
        <v>0</v>
      </c>
      <c r="X242" s="124">
        <f>IF(R242="nee",0,(G242-L242)*tab!$G$59+(H242-M242)*tab!$H$59+(I242-N242)*tab!$I$59)</f>
        <v>0</v>
      </c>
      <c r="Y242" s="124">
        <f t="shared" si="215"/>
        <v>0</v>
      </c>
      <c r="Z242" s="5"/>
      <c r="AA242" s="22"/>
    </row>
    <row r="243" spans="2:27" ht="12" customHeight="1" x14ac:dyDescent="0.2">
      <c r="B243" s="80"/>
      <c r="C243" s="73"/>
      <c r="D243" s="83"/>
      <c r="E243" s="83"/>
      <c r="F243" s="112"/>
      <c r="G243" s="113">
        <f>SUM(G213:G238)</f>
        <v>0</v>
      </c>
      <c r="H243" s="113">
        <f>SUM(H213:H238)</f>
        <v>0</v>
      </c>
      <c r="I243" s="113">
        <f>SUM(I213:I238)</f>
        <v>0</v>
      </c>
      <c r="J243" s="113">
        <f>SUM(J213:J238)</f>
        <v>0</v>
      </c>
      <c r="K243" s="114"/>
      <c r="L243" s="113">
        <f>SUM(L213:L238)</f>
        <v>0</v>
      </c>
      <c r="M243" s="113">
        <f>SUM(M213:M238)</f>
        <v>0</v>
      </c>
      <c r="N243" s="113">
        <f>SUM(N213:N238)</f>
        <v>0</v>
      </c>
      <c r="O243" s="113">
        <f>SUM(O213:O238)</f>
        <v>0</v>
      </c>
      <c r="P243" s="114"/>
      <c r="Q243" s="114"/>
      <c r="R243" s="114"/>
      <c r="S243" s="223"/>
      <c r="T243" s="223"/>
      <c r="U243" s="223"/>
      <c r="V243" s="114"/>
      <c r="W243" s="224"/>
      <c r="X243" s="224"/>
      <c r="Y243" s="224"/>
      <c r="Z243" s="5"/>
      <c r="AA243" s="22"/>
    </row>
    <row r="244" spans="2:27" ht="12" customHeight="1" x14ac:dyDescent="0.2">
      <c r="B244" s="18"/>
      <c r="C244" s="1"/>
      <c r="D244" s="38" t="s">
        <v>112</v>
      </c>
      <c r="E244" s="38"/>
      <c r="F244" s="45"/>
      <c r="G244" s="98"/>
      <c r="H244" s="98"/>
      <c r="I244" s="98"/>
      <c r="J244" s="47"/>
      <c r="K244" s="47"/>
      <c r="L244" s="98"/>
      <c r="M244" s="98"/>
      <c r="N244" s="98"/>
      <c r="O244" s="47"/>
      <c r="P244" s="47"/>
      <c r="Q244" s="47"/>
      <c r="R244" s="47"/>
      <c r="S244" s="224"/>
      <c r="T244" s="224"/>
      <c r="U244" s="197">
        <f>SUM(U213:U242)</f>
        <v>0</v>
      </c>
      <c r="V244" s="54"/>
      <c r="W244" s="225"/>
      <c r="X244" s="225"/>
      <c r="Y244" s="197">
        <f>SUM(Y213:Y242)</f>
        <v>0</v>
      </c>
      <c r="Z244" s="48"/>
      <c r="AA244" s="22"/>
    </row>
    <row r="245" spans="2:27" ht="12" customHeight="1" x14ac:dyDescent="0.2">
      <c r="B245" s="18"/>
      <c r="C245" s="1"/>
      <c r="D245" s="38"/>
      <c r="E245" s="38"/>
      <c r="F245" s="45"/>
      <c r="G245" s="98"/>
      <c r="H245" s="98"/>
      <c r="I245" s="98"/>
      <c r="J245" s="47"/>
      <c r="K245" s="47"/>
      <c r="L245" s="98"/>
      <c r="M245" s="98"/>
      <c r="N245" s="98"/>
      <c r="O245" s="47"/>
      <c r="P245" s="47"/>
      <c r="Q245" s="47"/>
      <c r="R245" s="47"/>
      <c r="S245" s="47"/>
      <c r="T245" s="47"/>
      <c r="U245" s="54"/>
      <c r="V245" s="54"/>
      <c r="W245" s="54"/>
      <c r="X245" s="54"/>
      <c r="Y245" s="54"/>
      <c r="Z245" s="48"/>
      <c r="AA245" s="22"/>
    </row>
    <row r="246" spans="2:27" ht="12" customHeight="1" x14ac:dyDescent="0.2">
      <c r="B246" s="18"/>
      <c r="C246" s="65"/>
      <c r="D246" s="71"/>
      <c r="E246" s="71"/>
      <c r="F246" s="109"/>
      <c r="G246" s="110"/>
      <c r="H246" s="110"/>
      <c r="I246" s="110"/>
      <c r="J246" s="111"/>
      <c r="K246" s="111"/>
      <c r="L246" s="110"/>
      <c r="M246" s="110"/>
      <c r="N246" s="110"/>
      <c r="O246" s="111"/>
      <c r="P246" s="111"/>
      <c r="Q246" s="111"/>
      <c r="R246" s="111"/>
      <c r="S246" s="111"/>
      <c r="T246" s="111"/>
      <c r="U246" s="111"/>
      <c r="V246" s="111"/>
      <c r="W246" s="19"/>
      <c r="X246" s="19"/>
      <c r="Y246" s="19"/>
      <c r="Z246" s="19"/>
      <c r="AA246" s="22"/>
    </row>
    <row r="247" spans="2:27" ht="12" customHeight="1" x14ac:dyDescent="0.25">
      <c r="B247" s="18"/>
      <c r="C247" s="65"/>
      <c r="D247" s="19"/>
      <c r="E247" s="19"/>
      <c r="F247" s="19"/>
      <c r="G247" s="20"/>
      <c r="H247" s="20"/>
      <c r="I247" s="20"/>
      <c r="J247" s="20"/>
      <c r="K247" s="20"/>
      <c r="L247" s="20"/>
      <c r="M247" s="20"/>
      <c r="N247" s="20"/>
      <c r="O247" s="20"/>
      <c r="P247" s="20"/>
      <c r="Q247" s="20"/>
      <c r="R247" s="20"/>
      <c r="S247" s="20"/>
      <c r="T247" s="20"/>
      <c r="U247" s="20"/>
      <c r="V247" s="20"/>
      <c r="W247" s="19"/>
      <c r="X247" s="19"/>
      <c r="Y247" s="19"/>
      <c r="Z247" s="245"/>
      <c r="AA247" s="22"/>
    </row>
    <row r="248" spans="2:27" ht="15.75" x14ac:dyDescent="0.25">
      <c r="B248" s="13"/>
      <c r="C248" s="186" t="s">
        <v>115</v>
      </c>
      <c r="D248" s="193"/>
      <c r="E248" s="193"/>
      <c r="F248" s="193"/>
      <c r="G248" s="191" t="s">
        <v>116</v>
      </c>
      <c r="H248" s="194"/>
      <c r="I248" s="194"/>
      <c r="J248" s="192"/>
      <c r="K248" s="194"/>
      <c r="L248" s="15"/>
      <c r="M248" s="15"/>
      <c r="N248" s="15"/>
      <c r="O248" s="17"/>
      <c r="P248" s="15"/>
      <c r="Q248" s="15"/>
      <c r="R248" s="15"/>
      <c r="S248" s="15"/>
      <c r="T248" s="15"/>
      <c r="U248" s="15"/>
      <c r="V248" s="15"/>
      <c r="W248" s="15"/>
      <c r="X248" s="15"/>
      <c r="Y248" s="15"/>
      <c r="Z248" s="14"/>
      <c r="AA248" s="16"/>
    </row>
    <row r="249" spans="2:27" ht="15" x14ac:dyDescent="0.25">
      <c r="B249" s="78"/>
      <c r="C249" s="187" t="s">
        <v>113</v>
      </c>
      <c r="D249" s="188"/>
      <c r="E249" s="189" t="s">
        <v>145</v>
      </c>
      <c r="F249" s="189"/>
      <c r="G249" s="188" t="s">
        <v>114</v>
      </c>
      <c r="H249" s="190"/>
      <c r="I249" s="190"/>
      <c r="J249" s="195" t="s">
        <v>146</v>
      </c>
      <c r="K249" s="190"/>
      <c r="L249" s="184"/>
      <c r="M249" s="184"/>
      <c r="N249" s="184"/>
      <c r="O249" s="21"/>
      <c r="P249" s="184"/>
      <c r="Q249" s="184"/>
      <c r="R249" s="184"/>
      <c r="S249" s="184"/>
      <c r="T249" s="184"/>
      <c r="U249" s="184"/>
      <c r="V249" s="184"/>
      <c r="W249" s="185"/>
      <c r="X249" s="185"/>
      <c r="Y249" s="185"/>
      <c r="Z249" s="70"/>
      <c r="AA249" s="37"/>
    </row>
    <row r="250" spans="2:27" ht="12" customHeight="1" x14ac:dyDescent="0.25">
      <c r="B250" s="18"/>
      <c r="C250" s="96"/>
      <c r="D250" s="19"/>
      <c r="E250" s="19"/>
      <c r="F250" s="19"/>
      <c r="G250"/>
      <c r="H250" s="20"/>
      <c r="I250" s="21"/>
      <c r="J250" s="20"/>
      <c r="K250" s="20"/>
      <c r="L250" s="20"/>
      <c r="M250" s="20"/>
      <c r="N250" s="21"/>
      <c r="O250" s="20"/>
      <c r="P250" s="20"/>
      <c r="Q250" s="20"/>
      <c r="R250" s="20"/>
      <c r="S250" s="20"/>
      <c r="T250" s="180"/>
      <c r="U250" s="179"/>
      <c r="V250" s="179"/>
      <c r="W250" s="20"/>
      <c r="X250" s="20"/>
      <c r="Y250" s="20"/>
      <c r="Z250" s="19"/>
      <c r="AA250" s="22"/>
    </row>
    <row r="251" spans="2:27" ht="12" customHeight="1" x14ac:dyDescent="0.2">
      <c r="B251" s="18"/>
      <c r="C251" s="1"/>
      <c r="D251" s="2"/>
      <c r="E251" s="2"/>
      <c r="F251" s="2"/>
      <c r="G251" s="42"/>
      <c r="H251" s="42"/>
      <c r="I251" s="42"/>
      <c r="J251" s="42"/>
      <c r="K251" s="42"/>
      <c r="L251" s="42"/>
      <c r="M251" s="42"/>
      <c r="N251" s="42"/>
      <c r="O251" s="42"/>
      <c r="P251" s="42"/>
      <c r="Q251" s="42"/>
      <c r="R251" s="42"/>
      <c r="S251" s="42"/>
      <c r="T251" s="42"/>
      <c r="U251" s="23"/>
      <c r="V251" s="23"/>
      <c r="W251" s="23"/>
      <c r="X251" s="23"/>
      <c r="Y251" s="23"/>
      <c r="Z251" s="24"/>
      <c r="AA251" s="22"/>
    </row>
    <row r="252" spans="2:27" ht="12" customHeight="1" x14ac:dyDescent="0.2">
      <c r="B252" s="26"/>
      <c r="C252" s="177"/>
      <c r="D252" s="177" t="s">
        <v>1</v>
      </c>
      <c r="E252" s="27"/>
      <c r="F252" s="27"/>
      <c r="G252" s="28" t="s">
        <v>126</v>
      </c>
      <c r="H252" s="29"/>
      <c r="I252" s="29"/>
      <c r="J252" s="30"/>
      <c r="K252" s="30"/>
      <c r="L252" s="28"/>
      <c r="M252" s="29"/>
      <c r="N252" s="121"/>
      <c r="O252" s="30"/>
      <c r="P252" s="30"/>
      <c r="Q252" s="177"/>
      <c r="R252" s="177"/>
      <c r="S252" s="30"/>
      <c r="T252" s="30"/>
      <c r="U252" s="30"/>
      <c r="V252" s="30"/>
      <c r="W252" s="30"/>
      <c r="X252" s="30"/>
      <c r="Y252" s="30"/>
      <c r="Z252" s="31"/>
      <c r="AA252" s="32"/>
    </row>
    <row r="253" spans="2:27" ht="12" customHeight="1" x14ac:dyDescent="0.2">
      <c r="B253" s="75"/>
      <c r="C253" s="100"/>
      <c r="D253" s="76"/>
      <c r="E253" s="102"/>
      <c r="F253" s="103"/>
      <c r="G253" s="178"/>
      <c r="H253" s="105"/>
      <c r="I253" s="122"/>
      <c r="J253" s="106"/>
      <c r="K253" s="106"/>
      <c r="L253" s="107"/>
      <c r="M253" s="105"/>
      <c r="N253" s="123"/>
      <c r="O253" s="106"/>
      <c r="P253" s="106"/>
      <c r="Q253" s="79" t="s">
        <v>87</v>
      </c>
      <c r="R253" s="81" t="s">
        <v>87</v>
      </c>
      <c r="S253" s="181" t="s">
        <v>78</v>
      </c>
      <c r="T253" s="106"/>
      <c r="U253" s="106"/>
      <c r="V253" s="106"/>
      <c r="W253" s="81" t="s">
        <v>76</v>
      </c>
      <c r="X253" s="35"/>
      <c r="Y253" s="35"/>
      <c r="Z253" s="36"/>
      <c r="AA253" s="37"/>
    </row>
    <row r="254" spans="2:27" ht="12" customHeight="1" x14ac:dyDescent="0.2">
      <c r="B254" s="75"/>
      <c r="C254" s="100"/>
      <c r="D254" s="83" t="s">
        <v>137</v>
      </c>
      <c r="E254" s="101"/>
      <c r="F254" s="102"/>
      <c r="G254" s="76" t="s">
        <v>107</v>
      </c>
      <c r="H254" s="39"/>
      <c r="I254" s="39"/>
      <c r="J254" s="39"/>
      <c r="K254" s="39"/>
      <c r="L254" s="76" t="s">
        <v>108</v>
      </c>
      <c r="M254" s="39"/>
      <c r="N254" s="39"/>
      <c r="O254" s="39"/>
      <c r="P254" s="39"/>
      <c r="Q254" s="81" t="s">
        <v>88</v>
      </c>
      <c r="R254" s="81" t="s">
        <v>90</v>
      </c>
      <c r="S254" s="76" t="s">
        <v>110</v>
      </c>
      <c r="T254" s="81"/>
      <c r="U254" s="40" t="s">
        <v>58</v>
      </c>
      <c r="V254" s="40"/>
      <c r="W254" s="76" t="s">
        <v>129</v>
      </c>
      <c r="X254" s="40"/>
      <c r="Y254" s="40" t="s">
        <v>58</v>
      </c>
      <c r="Z254" s="41"/>
      <c r="AA254" s="16"/>
    </row>
    <row r="255" spans="2:27" ht="12" customHeight="1" x14ac:dyDescent="0.2">
      <c r="B255" s="80"/>
      <c r="C255" s="73"/>
      <c r="D255" s="77" t="s">
        <v>59</v>
      </c>
      <c r="E255" s="74" t="s">
        <v>158</v>
      </c>
      <c r="F255" s="77"/>
      <c r="G255" s="74" t="s">
        <v>17</v>
      </c>
      <c r="H255" s="74" t="s">
        <v>18</v>
      </c>
      <c r="I255" s="74" t="s">
        <v>19</v>
      </c>
      <c r="J255" s="74" t="s">
        <v>61</v>
      </c>
      <c r="K255" s="74"/>
      <c r="L255" s="74" t="s">
        <v>17</v>
      </c>
      <c r="M255" s="74" t="s">
        <v>18</v>
      </c>
      <c r="N255" s="74" t="s">
        <v>19</v>
      </c>
      <c r="O255" s="73" t="s">
        <v>61</v>
      </c>
      <c r="P255" s="74"/>
      <c r="Q255" s="74" t="s">
        <v>89</v>
      </c>
      <c r="R255" s="81" t="s">
        <v>89</v>
      </c>
      <c r="S255" s="74" t="s">
        <v>67</v>
      </c>
      <c r="T255" s="74" t="s">
        <v>68</v>
      </c>
      <c r="U255" s="40" t="s">
        <v>111</v>
      </c>
      <c r="V255" s="40"/>
      <c r="W255" s="42" t="s">
        <v>67</v>
      </c>
      <c r="X255" s="42" t="s">
        <v>68</v>
      </c>
      <c r="Y255" s="40" t="s">
        <v>62</v>
      </c>
      <c r="Z255" s="5"/>
      <c r="AA255" s="22"/>
    </row>
    <row r="256" spans="2:27" ht="12" customHeight="1" x14ac:dyDescent="0.2">
      <c r="B256" s="18"/>
      <c r="C256" s="1">
        <v>1</v>
      </c>
      <c r="D256" s="212">
        <f t="shared" ref="D256:E285" si="274">+D213</f>
        <v>0</v>
      </c>
      <c r="E256" s="213">
        <f t="shared" si="274"/>
        <v>0</v>
      </c>
      <c r="F256" s="43"/>
      <c r="G256" s="213">
        <f>+G213</f>
        <v>0</v>
      </c>
      <c r="H256" s="213">
        <f t="shared" ref="H256:I256" si="275">+H213</f>
        <v>0</v>
      </c>
      <c r="I256" s="213">
        <f t="shared" si="275"/>
        <v>0</v>
      </c>
      <c r="J256" s="68">
        <f>SUM(G256:I256)</f>
        <v>0</v>
      </c>
      <c r="K256" s="42"/>
      <c r="L256" s="213">
        <f>+L213</f>
        <v>0</v>
      </c>
      <c r="M256" s="213">
        <f t="shared" ref="M256:N256" si="276">+M213</f>
        <v>0</v>
      </c>
      <c r="N256" s="213">
        <f t="shared" si="276"/>
        <v>0</v>
      </c>
      <c r="O256" s="68">
        <f>SUM(L256:N256)</f>
        <v>0</v>
      </c>
      <c r="P256" s="42"/>
      <c r="Q256" s="226" t="str">
        <f>+Q213</f>
        <v>ja</v>
      </c>
      <c r="R256" s="226" t="str">
        <f>+R213</f>
        <v>ja</v>
      </c>
      <c r="S256" s="124">
        <f>IF(Q256="nee",0,(J256-O256)*(tab!$C$21*tab!$D$8+tab!$D$23))</f>
        <v>0</v>
      </c>
      <c r="T256" s="124">
        <f>(G256-L256)*tab!$E$31+(H256-M256)*tab!$F$31+(I256-N256)*tab!$G$31</f>
        <v>0</v>
      </c>
      <c r="U256" s="124">
        <f>IF(SUM(S256:T256)&lt;0,0,SUM(S256:T256))</f>
        <v>0</v>
      </c>
      <c r="V256" s="182"/>
      <c r="W256" s="124">
        <f>IF(R256="nee",0,(J256-O256)*tab!$C$59)</f>
        <v>0</v>
      </c>
      <c r="X256" s="124">
        <f>IF(R256="nee",0,(G256-L256)*tab!$G$59+(H256-M256)*tab!$H$59+(I256-N256)*tab!$I$59)</f>
        <v>0</v>
      </c>
      <c r="Y256" s="124">
        <f>IF(SUM(W256:X256)&lt;=0,0,SUM(W256:X256))</f>
        <v>0</v>
      </c>
      <c r="Z256" s="5"/>
      <c r="AA256" s="22"/>
    </row>
    <row r="257" spans="2:27" ht="12" customHeight="1" x14ac:dyDescent="0.2">
      <c r="B257" s="18"/>
      <c r="C257" s="1">
        <v>2</v>
      </c>
      <c r="D257" s="212">
        <f t="shared" si="274"/>
        <v>0</v>
      </c>
      <c r="E257" s="213">
        <f t="shared" si="274"/>
        <v>0</v>
      </c>
      <c r="F257" s="43"/>
      <c r="G257" s="213">
        <f t="shared" ref="G257:I257" si="277">+G214</f>
        <v>0</v>
      </c>
      <c r="H257" s="213">
        <f t="shared" si="277"/>
        <v>0</v>
      </c>
      <c r="I257" s="213">
        <f t="shared" si="277"/>
        <v>0</v>
      </c>
      <c r="J257" s="68">
        <f t="shared" ref="J257:J285" si="278">SUM(G257:I257)</f>
        <v>0</v>
      </c>
      <c r="K257" s="42"/>
      <c r="L257" s="213">
        <f t="shared" ref="L257:N257" si="279">+L214</f>
        <v>0</v>
      </c>
      <c r="M257" s="213">
        <f t="shared" si="279"/>
        <v>0</v>
      </c>
      <c r="N257" s="213">
        <f t="shared" si="279"/>
        <v>0</v>
      </c>
      <c r="O257" s="68">
        <f t="shared" ref="O257:O285" si="280">SUM(L257:N257)</f>
        <v>0</v>
      </c>
      <c r="P257" s="42"/>
      <c r="Q257" s="124" t="str">
        <f>+Q256</f>
        <v>ja</v>
      </c>
      <c r="R257" s="124" t="str">
        <f>+R256</f>
        <v>ja</v>
      </c>
      <c r="S257" s="124">
        <f>IF(Q257="nee",0,(J257-O257)*(tab!$C$21*tab!$D$8+tab!$D$23))</f>
        <v>0</v>
      </c>
      <c r="T257" s="124">
        <f>(G257-L257)*tab!$E$31+(H257-M257)*tab!$F$31+(I257-N257)*tab!$G$31</f>
        <v>0</v>
      </c>
      <c r="U257" s="124">
        <f t="shared" ref="U257:U285" si="281">IF(SUM(S257:T257)&lt;0,0,SUM(S257:T257))</f>
        <v>0</v>
      </c>
      <c r="V257" s="182"/>
      <c r="W257" s="124">
        <f>IF(R257="nee",0,(J257-O257)*tab!$C$59)</f>
        <v>0</v>
      </c>
      <c r="X257" s="124">
        <f>IF(R257="nee",0,(G257-L257)*tab!$G$59+(H257-M257)*tab!$H$59+(I257-N257)*tab!$I$59)</f>
        <v>0</v>
      </c>
      <c r="Y257" s="124">
        <f t="shared" ref="Y257:Y285" si="282">IF(SUM(W257:X257)&lt;=0,0,SUM(W257:X257))</f>
        <v>0</v>
      </c>
      <c r="Z257" s="5"/>
      <c r="AA257" s="22"/>
    </row>
    <row r="258" spans="2:27" ht="12" customHeight="1" x14ac:dyDescent="0.2">
      <c r="B258" s="18"/>
      <c r="C258" s="1">
        <v>3</v>
      </c>
      <c r="D258" s="212">
        <f t="shared" si="274"/>
        <v>0</v>
      </c>
      <c r="E258" s="213">
        <f t="shared" si="274"/>
        <v>0</v>
      </c>
      <c r="F258" s="43"/>
      <c r="G258" s="213">
        <f t="shared" ref="G258:I258" si="283">+G215</f>
        <v>0</v>
      </c>
      <c r="H258" s="213">
        <f t="shared" si="283"/>
        <v>0</v>
      </c>
      <c r="I258" s="213">
        <f t="shared" si="283"/>
        <v>0</v>
      </c>
      <c r="J258" s="68">
        <f t="shared" si="278"/>
        <v>0</v>
      </c>
      <c r="K258" s="42"/>
      <c r="L258" s="213">
        <f t="shared" ref="L258:N258" si="284">+L215</f>
        <v>0</v>
      </c>
      <c r="M258" s="213">
        <f t="shared" si="284"/>
        <v>0</v>
      </c>
      <c r="N258" s="213">
        <f t="shared" si="284"/>
        <v>0</v>
      </c>
      <c r="O258" s="68">
        <f t="shared" si="280"/>
        <v>0</v>
      </c>
      <c r="P258" s="42"/>
      <c r="Q258" s="124" t="str">
        <f t="shared" ref="Q258:Q285" si="285">+Q257</f>
        <v>ja</v>
      </c>
      <c r="R258" s="124" t="str">
        <f t="shared" ref="R258:R285" si="286">+R257</f>
        <v>ja</v>
      </c>
      <c r="S258" s="124">
        <f>IF(Q258="nee",0,(J258-O258)*(tab!$C$21*tab!$D$8+tab!$D$23))</f>
        <v>0</v>
      </c>
      <c r="T258" s="124">
        <f>(G258-L258)*tab!$E$31+(H258-M258)*tab!$F$31+(I258-N258)*tab!$G$31</f>
        <v>0</v>
      </c>
      <c r="U258" s="124">
        <f t="shared" si="281"/>
        <v>0</v>
      </c>
      <c r="V258" s="182"/>
      <c r="W258" s="124">
        <f>IF(R258="nee",0,(J258-O258)*tab!$C$59)</f>
        <v>0</v>
      </c>
      <c r="X258" s="124">
        <f>IF(R258="nee",0,(G258-L258)*tab!$G$59+(H258-M258)*tab!$H$59+(I258-N258)*tab!$I$59)</f>
        <v>0</v>
      </c>
      <c r="Y258" s="124">
        <f t="shared" si="282"/>
        <v>0</v>
      </c>
      <c r="Z258" s="5"/>
      <c r="AA258" s="22"/>
    </row>
    <row r="259" spans="2:27" ht="12" customHeight="1" x14ac:dyDescent="0.2">
      <c r="B259" s="18"/>
      <c r="C259" s="1">
        <v>4</v>
      </c>
      <c r="D259" s="212">
        <f t="shared" si="274"/>
        <v>0</v>
      </c>
      <c r="E259" s="213">
        <f t="shared" si="274"/>
        <v>0</v>
      </c>
      <c r="F259" s="43"/>
      <c r="G259" s="213">
        <f t="shared" ref="G259:I259" si="287">+G216</f>
        <v>0</v>
      </c>
      <c r="H259" s="213">
        <f t="shared" si="287"/>
        <v>0</v>
      </c>
      <c r="I259" s="213">
        <f t="shared" si="287"/>
        <v>0</v>
      </c>
      <c r="J259" s="68">
        <f t="shared" si="278"/>
        <v>0</v>
      </c>
      <c r="K259" s="42"/>
      <c r="L259" s="213">
        <f t="shared" ref="L259:N259" si="288">+L216</f>
        <v>0</v>
      </c>
      <c r="M259" s="213">
        <f t="shared" si="288"/>
        <v>0</v>
      </c>
      <c r="N259" s="213">
        <f t="shared" si="288"/>
        <v>0</v>
      </c>
      <c r="O259" s="68">
        <f t="shared" si="280"/>
        <v>0</v>
      </c>
      <c r="P259" s="42"/>
      <c r="Q259" s="124" t="str">
        <f t="shared" si="285"/>
        <v>ja</v>
      </c>
      <c r="R259" s="124" t="str">
        <f t="shared" si="286"/>
        <v>ja</v>
      </c>
      <c r="S259" s="124">
        <f>IF(Q259="nee",0,(J259-O259)*(tab!$C$21*tab!$D$8+tab!$D$23))</f>
        <v>0</v>
      </c>
      <c r="T259" s="124">
        <f>(G259-L259)*tab!$E$31+(H259-M259)*tab!$F$31+(I259-N259)*tab!$G$31</f>
        <v>0</v>
      </c>
      <c r="U259" s="124">
        <f t="shared" si="281"/>
        <v>0</v>
      </c>
      <c r="V259" s="182"/>
      <c r="W259" s="124">
        <f>IF(R259="nee",0,(J259-O259)*tab!$C$59)</f>
        <v>0</v>
      </c>
      <c r="X259" s="124">
        <f>IF(R259="nee",0,(G259-L259)*tab!$G$59+(H259-M259)*tab!$H$59+(I259-N259)*tab!$I$59)</f>
        <v>0</v>
      </c>
      <c r="Y259" s="124">
        <f t="shared" si="282"/>
        <v>0</v>
      </c>
      <c r="Z259" s="5"/>
      <c r="AA259" s="22"/>
    </row>
    <row r="260" spans="2:27" ht="12" customHeight="1" x14ac:dyDescent="0.2">
      <c r="B260" s="18"/>
      <c r="C260" s="1">
        <v>5</v>
      </c>
      <c r="D260" s="212">
        <f t="shared" si="274"/>
        <v>0</v>
      </c>
      <c r="E260" s="213">
        <f t="shared" si="274"/>
        <v>0</v>
      </c>
      <c r="F260" s="43"/>
      <c r="G260" s="213">
        <f t="shared" ref="G260:I260" si="289">+G217</f>
        <v>0</v>
      </c>
      <c r="H260" s="213">
        <f t="shared" si="289"/>
        <v>0</v>
      </c>
      <c r="I260" s="213">
        <f t="shared" si="289"/>
        <v>0</v>
      </c>
      <c r="J260" s="68">
        <f t="shared" si="278"/>
        <v>0</v>
      </c>
      <c r="K260" s="42"/>
      <c r="L260" s="213">
        <f t="shared" ref="L260:N260" si="290">+L217</f>
        <v>0</v>
      </c>
      <c r="M260" s="213">
        <f t="shared" si="290"/>
        <v>0</v>
      </c>
      <c r="N260" s="213">
        <f t="shared" si="290"/>
        <v>0</v>
      </c>
      <c r="O260" s="68">
        <f t="shared" si="280"/>
        <v>0</v>
      </c>
      <c r="P260" s="42"/>
      <c r="Q260" s="124" t="str">
        <f t="shared" si="285"/>
        <v>ja</v>
      </c>
      <c r="R260" s="124" t="str">
        <f t="shared" si="286"/>
        <v>ja</v>
      </c>
      <c r="S260" s="124">
        <f>IF(Q260="nee",0,(J260-O260)*(tab!$C$21*tab!$D$8+tab!$D$23))</f>
        <v>0</v>
      </c>
      <c r="T260" s="124">
        <f>(G260-L260)*tab!$E$31+(H260-M260)*tab!$F$31+(I260-N260)*tab!$G$31</f>
        <v>0</v>
      </c>
      <c r="U260" s="124">
        <f t="shared" si="281"/>
        <v>0</v>
      </c>
      <c r="V260" s="182"/>
      <c r="W260" s="124">
        <f>IF(R260="nee",0,(J260-O260)*tab!$C$59)</f>
        <v>0</v>
      </c>
      <c r="X260" s="124">
        <f>IF(R260="nee",0,(G260-L260)*tab!$G$59+(H260-M260)*tab!$H$59+(I260-N260)*tab!$I$59)</f>
        <v>0</v>
      </c>
      <c r="Y260" s="124">
        <f t="shared" si="282"/>
        <v>0</v>
      </c>
      <c r="Z260" s="5"/>
      <c r="AA260" s="22"/>
    </row>
    <row r="261" spans="2:27" ht="12" customHeight="1" x14ac:dyDescent="0.2">
      <c r="B261" s="18"/>
      <c r="C261" s="1">
        <v>6</v>
      </c>
      <c r="D261" s="212">
        <f t="shared" si="274"/>
        <v>0</v>
      </c>
      <c r="E261" s="213">
        <f t="shared" si="274"/>
        <v>0</v>
      </c>
      <c r="F261" s="43"/>
      <c r="G261" s="213">
        <f t="shared" ref="G261:I261" si="291">+G218</f>
        <v>0</v>
      </c>
      <c r="H261" s="213">
        <f t="shared" si="291"/>
        <v>0</v>
      </c>
      <c r="I261" s="213">
        <f t="shared" si="291"/>
        <v>0</v>
      </c>
      <c r="J261" s="68">
        <f t="shared" si="278"/>
        <v>0</v>
      </c>
      <c r="K261" s="42"/>
      <c r="L261" s="213">
        <f t="shared" ref="L261:N261" si="292">+L218</f>
        <v>0</v>
      </c>
      <c r="M261" s="213">
        <f t="shared" si="292"/>
        <v>0</v>
      </c>
      <c r="N261" s="213">
        <f t="shared" si="292"/>
        <v>0</v>
      </c>
      <c r="O261" s="68">
        <f t="shared" si="280"/>
        <v>0</v>
      </c>
      <c r="P261" s="42"/>
      <c r="Q261" s="124" t="str">
        <f t="shared" si="285"/>
        <v>ja</v>
      </c>
      <c r="R261" s="124" t="str">
        <f t="shared" si="286"/>
        <v>ja</v>
      </c>
      <c r="S261" s="124">
        <f>IF(Q261="nee",0,(J261-O261)*(tab!$C$21*tab!$D$8+tab!$D$23))</f>
        <v>0</v>
      </c>
      <c r="T261" s="124">
        <f>(G261-L261)*tab!$E$31+(H261-M261)*tab!$F$31+(I261-N261)*tab!$G$31</f>
        <v>0</v>
      </c>
      <c r="U261" s="124">
        <f t="shared" si="281"/>
        <v>0</v>
      </c>
      <c r="V261" s="182"/>
      <c r="W261" s="124">
        <f>IF(R261="nee",0,(J261-O261)*tab!$C$59)</f>
        <v>0</v>
      </c>
      <c r="X261" s="124">
        <f>IF(R261="nee",0,(G261-L261)*tab!$G$59+(H261-M261)*tab!$H$59+(I261-N261)*tab!$I$59)</f>
        <v>0</v>
      </c>
      <c r="Y261" s="124">
        <f t="shared" si="282"/>
        <v>0</v>
      </c>
      <c r="Z261" s="5"/>
      <c r="AA261" s="22"/>
    </row>
    <row r="262" spans="2:27" ht="12" customHeight="1" x14ac:dyDescent="0.2">
      <c r="B262" s="18"/>
      <c r="C262" s="1">
        <v>7</v>
      </c>
      <c r="D262" s="212">
        <f t="shared" si="274"/>
        <v>0</v>
      </c>
      <c r="E262" s="213">
        <f t="shared" si="274"/>
        <v>0</v>
      </c>
      <c r="F262" s="43"/>
      <c r="G262" s="213">
        <f t="shared" ref="G262:I262" si="293">+G219</f>
        <v>0</v>
      </c>
      <c r="H262" s="213">
        <f t="shared" si="293"/>
        <v>0</v>
      </c>
      <c r="I262" s="213">
        <f t="shared" si="293"/>
        <v>0</v>
      </c>
      <c r="J262" s="68">
        <f t="shared" si="278"/>
        <v>0</v>
      </c>
      <c r="K262" s="42"/>
      <c r="L262" s="213">
        <f t="shared" ref="L262:N262" si="294">+L219</f>
        <v>0</v>
      </c>
      <c r="M262" s="213">
        <f t="shared" si="294"/>
        <v>0</v>
      </c>
      <c r="N262" s="213">
        <f t="shared" si="294"/>
        <v>0</v>
      </c>
      <c r="O262" s="68">
        <f t="shared" si="280"/>
        <v>0</v>
      </c>
      <c r="P262" s="42"/>
      <c r="Q262" s="124" t="str">
        <f t="shared" si="285"/>
        <v>ja</v>
      </c>
      <c r="R262" s="124" t="str">
        <f t="shared" si="286"/>
        <v>ja</v>
      </c>
      <c r="S262" s="124">
        <f>IF(Q262="nee",0,(J262-O262)*(tab!$C$21*tab!$D$8+tab!$D$23))</f>
        <v>0</v>
      </c>
      <c r="T262" s="124">
        <f>(G262-L262)*tab!$E$31+(H262-M262)*tab!$F$31+(I262-N262)*tab!$G$31</f>
        <v>0</v>
      </c>
      <c r="U262" s="124">
        <f t="shared" si="281"/>
        <v>0</v>
      </c>
      <c r="V262" s="182"/>
      <c r="W262" s="124">
        <f>IF(R262="nee",0,(J262-O262)*tab!$C$59)</f>
        <v>0</v>
      </c>
      <c r="X262" s="124">
        <f>IF(R262="nee",0,(G262-L262)*tab!$G$59+(H262-M262)*tab!$H$59+(I262-N262)*tab!$I$59)</f>
        <v>0</v>
      </c>
      <c r="Y262" s="124">
        <f t="shared" si="282"/>
        <v>0</v>
      </c>
      <c r="Z262" s="5"/>
      <c r="AA262" s="22"/>
    </row>
    <row r="263" spans="2:27" ht="12" customHeight="1" x14ac:dyDescent="0.2">
      <c r="B263" s="18"/>
      <c r="C263" s="1">
        <v>8</v>
      </c>
      <c r="D263" s="212">
        <f t="shared" si="274"/>
        <v>0</v>
      </c>
      <c r="E263" s="213">
        <f t="shared" si="274"/>
        <v>0</v>
      </c>
      <c r="F263" s="43"/>
      <c r="G263" s="213">
        <f t="shared" ref="G263:I263" si="295">+G220</f>
        <v>0</v>
      </c>
      <c r="H263" s="213">
        <f t="shared" si="295"/>
        <v>0</v>
      </c>
      <c r="I263" s="213">
        <f t="shared" si="295"/>
        <v>0</v>
      </c>
      <c r="J263" s="68">
        <f t="shared" si="278"/>
        <v>0</v>
      </c>
      <c r="K263" s="42"/>
      <c r="L263" s="213">
        <f t="shared" ref="L263:N263" si="296">+L220</f>
        <v>0</v>
      </c>
      <c r="M263" s="213">
        <f t="shared" si="296"/>
        <v>0</v>
      </c>
      <c r="N263" s="213">
        <f t="shared" si="296"/>
        <v>0</v>
      </c>
      <c r="O263" s="68">
        <f t="shared" si="280"/>
        <v>0</v>
      </c>
      <c r="P263" s="42"/>
      <c r="Q263" s="124" t="str">
        <f t="shared" si="285"/>
        <v>ja</v>
      </c>
      <c r="R263" s="124" t="str">
        <f t="shared" si="286"/>
        <v>ja</v>
      </c>
      <c r="S263" s="124">
        <f>IF(Q263="nee",0,(J263-O263)*(tab!$C$21*tab!$D$8+tab!$D$23))</f>
        <v>0</v>
      </c>
      <c r="T263" s="124">
        <f>(G263-L263)*tab!$E$31+(H263-M263)*tab!$F$31+(I263-N263)*tab!$G$31</f>
        <v>0</v>
      </c>
      <c r="U263" s="124">
        <f t="shared" si="281"/>
        <v>0</v>
      </c>
      <c r="V263" s="182"/>
      <c r="W263" s="124">
        <f>IF(R263="nee",0,(J263-O263)*tab!$C$59)</f>
        <v>0</v>
      </c>
      <c r="X263" s="124">
        <f>IF(R263="nee",0,(G263-L263)*tab!$G$59+(H263-M263)*tab!$H$59+(I263-N263)*tab!$I$59)</f>
        <v>0</v>
      </c>
      <c r="Y263" s="124">
        <f t="shared" si="282"/>
        <v>0</v>
      </c>
      <c r="Z263" s="5"/>
      <c r="AA263" s="22"/>
    </row>
    <row r="264" spans="2:27" ht="12" customHeight="1" x14ac:dyDescent="0.2">
      <c r="B264" s="18"/>
      <c r="C264" s="1">
        <v>9</v>
      </c>
      <c r="D264" s="212">
        <f t="shared" si="274"/>
        <v>0</v>
      </c>
      <c r="E264" s="213">
        <f t="shared" si="274"/>
        <v>0</v>
      </c>
      <c r="F264" s="43"/>
      <c r="G264" s="213">
        <f t="shared" ref="G264:I264" si="297">+G221</f>
        <v>0</v>
      </c>
      <c r="H264" s="213">
        <f t="shared" si="297"/>
        <v>0</v>
      </c>
      <c r="I264" s="213">
        <f t="shared" si="297"/>
        <v>0</v>
      </c>
      <c r="J264" s="68">
        <f t="shared" si="278"/>
        <v>0</v>
      </c>
      <c r="K264" s="42"/>
      <c r="L264" s="213">
        <f t="shared" ref="L264:N264" si="298">+L221</f>
        <v>0</v>
      </c>
      <c r="M264" s="213">
        <f t="shared" si="298"/>
        <v>0</v>
      </c>
      <c r="N264" s="213">
        <f t="shared" si="298"/>
        <v>0</v>
      </c>
      <c r="O264" s="68">
        <f t="shared" si="280"/>
        <v>0</v>
      </c>
      <c r="P264" s="42"/>
      <c r="Q264" s="124" t="str">
        <f t="shared" si="285"/>
        <v>ja</v>
      </c>
      <c r="R264" s="124" t="str">
        <f t="shared" si="286"/>
        <v>ja</v>
      </c>
      <c r="S264" s="124">
        <f>IF(Q264="nee",0,(J264-O264)*(tab!$C$21*tab!$D$8+tab!$D$23))</f>
        <v>0</v>
      </c>
      <c r="T264" s="124">
        <f>(G264-L264)*tab!$E$31+(H264-M264)*tab!$F$31+(I264-N264)*tab!$G$31</f>
        <v>0</v>
      </c>
      <c r="U264" s="124">
        <f t="shared" si="281"/>
        <v>0</v>
      </c>
      <c r="V264" s="182"/>
      <c r="W264" s="124">
        <f>IF(R264="nee",0,(J264-O264)*tab!$C$59)</f>
        <v>0</v>
      </c>
      <c r="X264" s="124">
        <f>IF(R264="nee",0,(G264-L264)*tab!$G$59+(H264-M264)*tab!$H$59+(I264-N264)*tab!$I$59)</f>
        <v>0</v>
      </c>
      <c r="Y264" s="124">
        <f t="shared" si="282"/>
        <v>0</v>
      </c>
      <c r="Z264" s="5"/>
      <c r="AA264" s="22"/>
    </row>
    <row r="265" spans="2:27" ht="12" customHeight="1" x14ac:dyDescent="0.2">
      <c r="B265" s="18"/>
      <c r="C265" s="1">
        <v>10</v>
      </c>
      <c r="D265" s="212">
        <f t="shared" si="274"/>
        <v>0</v>
      </c>
      <c r="E265" s="213">
        <f t="shared" si="274"/>
        <v>0</v>
      </c>
      <c r="F265" s="43"/>
      <c r="G265" s="213">
        <f t="shared" ref="G265:I265" si="299">+G222</f>
        <v>0</v>
      </c>
      <c r="H265" s="213">
        <f t="shared" si="299"/>
        <v>0</v>
      </c>
      <c r="I265" s="213">
        <f t="shared" si="299"/>
        <v>0</v>
      </c>
      <c r="J265" s="68">
        <f t="shared" si="278"/>
        <v>0</v>
      </c>
      <c r="K265" s="42"/>
      <c r="L265" s="213">
        <f t="shared" ref="L265:N265" si="300">+L222</f>
        <v>0</v>
      </c>
      <c r="M265" s="213">
        <f t="shared" si="300"/>
        <v>0</v>
      </c>
      <c r="N265" s="213">
        <f t="shared" si="300"/>
        <v>0</v>
      </c>
      <c r="O265" s="68">
        <f t="shared" si="280"/>
        <v>0</v>
      </c>
      <c r="P265" s="42"/>
      <c r="Q265" s="124" t="str">
        <f t="shared" si="285"/>
        <v>ja</v>
      </c>
      <c r="R265" s="124" t="str">
        <f t="shared" si="286"/>
        <v>ja</v>
      </c>
      <c r="S265" s="124">
        <f>IF(Q265="nee",0,(J265-O265)*(tab!$C$21*tab!$D$8+tab!$D$23))</f>
        <v>0</v>
      </c>
      <c r="T265" s="124">
        <f>(G265-L265)*tab!$E$31+(H265-M265)*tab!$F$31+(I265-N265)*tab!$G$31</f>
        <v>0</v>
      </c>
      <c r="U265" s="124">
        <f t="shared" si="281"/>
        <v>0</v>
      </c>
      <c r="V265" s="182"/>
      <c r="W265" s="124">
        <f>IF(R265="nee",0,(J265-O265)*tab!$C$59)</f>
        <v>0</v>
      </c>
      <c r="X265" s="124">
        <f>IF(R265="nee",0,(G265-L265)*tab!$G$59+(H265-M265)*tab!$H$59+(I265-N265)*tab!$I$59)</f>
        <v>0</v>
      </c>
      <c r="Y265" s="124">
        <f t="shared" si="282"/>
        <v>0</v>
      </c>
      <c r="Z265" s="5"/>
      <c r="AA265" s="22"/>
    </row>
    <row r="266" spans="2:27" ht="12" customHeight="1" x14ac:dyDescent="0.2">
      <c r="B266" s="18"/>
      <c r="C266" s="1">
        <v>11</v>
      </c>
      <c r="D266" s="212">
        <f t="shared" si="274"/>
        <v>0</v>
      </c>
      <c r="E266" s="213">
        <f t="shared" si="274"/>
        <v>0</v>
      </c>
      <c r="F266" s="43"/>
      <c r="G266" s="213">
        <f t="shared" ref="G266:I266" si="301">+G223</f>
        <v>0</v>
      </c>
      <c r="H266" s="213">
        <f t="shared" si="301"/>
        <v>0</v>
      </c>
      <c r="I266" s="213">
        <f t="shared" si="301"/>
        <v>0</v>
      </c>
      <c r="J266" s="68">
        <f t="shared" si="278"/>
        <v>0</v>
      </c>
      <c r="K266" s="42"/>
      <c r="L266" s="213">
        <f t="shared" ref="L266:N266" si="302">+L223</f>
        <v>0</v>
      </c>
      <c r="M266" s="213">
        <f t="shared" si="302"/>
        <v>0</v>
      </c>
      <c r="N266" s="213">
        <f t="shared" si="302"/>
        <v>0</v>
      </c>
      <c r="O266" s="68">
        <f t="shared" si="280"/>
        <v>0</v>
      </c>
      <c r="P266" s="42"/>
      <c r="Q266" s="124" t="str">
        <f t="shared" si="285"/>
        <v>ja</v>
      </c>
      <c r="R266" s="124" t="str">
        <f t="shared" si="286"/>
        <v>ja</v>
      </c>
      <c r="S266" s="124">
        <f>IF(Q266="nee",0,(J266-O266)*(tab!$C$21*tab!$D$8+tab!$D$23))</f>
        <v>0</v>
      </c>
      <c r="T266" s="124">
        <f>(G266-L266)*tab!$E$31+(H266-M266)*tab!$F$31+(I266-N266)*tab!$G$31</f>
        <v>0</v>
      </c>
      <c r="U266" s="124">
        <f t="shared" si="281"/>
        <v>0</v>
      </c>
      <c r="V266" s="182"/>
      <c r="W266" s="124">
        <f>IF(R266="nee",0,(J266-O266)*tab!$C$59)</f>
        <v>0</v>
      </c>
      <c r="X266" s="124">
        <f>IF(R266="nee",0,(G266-L266)*tab!$G$59+(H266-M266)*tab!$H$59+(I266-N266)*tab!$I$59)</f>
        <v>0</v>
      </c>
      <c r="Y266" s="124">
        <f t="shared" si="282"/>
        <v>0</v>
      </c>
      <c r="Z266" s="5"/>
      <c r="AA266" s="22"/>
    </row>
    <row r="267" spans="2:27" ht="12" customHeight="1" x14ac:dyDescent="0.2">
      <c r="B267" s="18"/>
      <c r="C267" s="1">
        <v>12</v>
      </c>
      <c r="D267" s="212">
        <f t="shared" si="274"/>
        <v>0</v>
      </c>
      <c r="E267" s="213">
        <f t="shared" si="274"/>
        <v>0</v>
      </c>
      <c r="F267" s="43"/>
      <c r="G267" s="213">
        <f t="shared" ref="G267:I267" si="303">+G224</f>
        <v>0</v>
      </c>
      <c r="H267" s="213">
        <f t="shared" si="303"/>
        <v>0</v>
      </c>
      <c r="I267" s="213">
        <f t="shared" si="303"/>
        <v>0</v>
      </c>
      <c r="J267" s="68">
        <f t="shared" si="278"/>
        <v>0</v>
      </c>
      <c r="K267" s="42"/>
      <c r="L267" s="213">
        <f t="shared" ref="L267:N267" si="304">+L224</f>
        <v>0</v>
      </c>
      <c r="M267" s="213">
        <f t="shared" si="304"/>
        <v>0</v>
      </c>
      <c r="N267" s="213">
        <f t="shared" si="304"/>
        <v>0</v>
      </c>
      <c r="O267" s="68">
        <f t="shared" si="280"/>
        <v>0</v>
      </c>
      <c r="P267" s="42"/>
      <c r="Q267" s="124" t="str">
        <f t="shared" si="285"/>
        <v>ja</v>
      </c>
      <c r="R267" s="124" t="str">
        <f t="shared" si="286"/>
        <v>ja</v>
      </c>
      <c r="S267" s="124">
        <f>IF(Q267="nee",0,(J267-O267)*(tab!$C$21*tab!$D$8+tab!$D$23))</f>
        <v>0</v>
      </c>
      <c r="T267" s="124">
        <f>(G267-L267)*tab!$E$31+(H267-M267)*tab!$F$31+(I267-N267)*tab!$G$31</f>
        <v>0</v>
      </c>
      <c r="U267" s="124">
        <f t="shared" si="281"/>
        <v>0</v>
      </c>
      <c r="V267" s="182"/>
      <c r="W267" s="124">
        <f>IF(R267="nee",0,(J267-O267)*tab!$C$59)</f>
        <v>0</v>
      </c>
      <c r="X267" s="124">
        <f>IF(R267="nee",0,(G267-L267)*tab!$G$59+(H267-M267)*tab!$H$59+(I267-N267)*tab!$I$59)</f>
        <v>0</v>
      </c>
      <c r="Y267" s="124">
        <f t="shared" si="282"/>
        <v>0</v>
      </c>
      <c r="Z267" s="5"/>
      <c r="AA267" s="22"/>
    </row>
    <row r="268" spans="2:27" ht="12" customHeight="1" x14ac:dyDescent="0.2">
      <c r="B268" s="18"/>
      <c r="C268" s="1">
        <v>13</v>
      </c>
      <c r="D268" s="212">
        <f t="shared" si="274"/>
        <v>0</v>
      </c>
      <c r="E268" s="213">
        <f t="shared" si="274"/>
        <v>0</v>
      </c>
      <c r="F268" s="43"/>
      <c r="G268" s="213">
        <f t="shared" ref="G268:I268" si="305">+G225</f>
        <v>0</v>
      </c>
      <c r="H268" s="213">
        <f t="shared" si="305"/>
        <v>0</v>
      </c>
      <c r="I268" s="213">
        <f t="shared" si="305"/>
        <v>0</v>
      </c>
      <c r="J268" s="68">
        <f t="shared" si="278"/>
        <v>0</v>
      </c>
      <c r="K268" s="42"/>
      <c r="L268" s="213">
        <f t="shared" ref="L268:N268" si="306">+L225</f>
        <v>0</v>
      </c>
      <c r="M268" s="213">
        <f t="shared" si="306"/>
        <v>0</v>
      </c>
      <c r="N268" s="213">
        <f t="shared" si="306"/>
        <v>0</v>
      </c>
      <c r="O268" s="68">
        <f t="shared" si="280"/>
        <v>0</v>
      </c>
      <c r="P268" s="42"/>
      <c r="Q268" s="124" t="str">
        <f t="shared" si="285"/>
        <v>ja</v>
      </c>
      <c r="R268" s="124" t="str">
        <f t="shared" si="286"/>
        <v>ja</v>
      </c>
      <c r="S268" s="124">
        <f>IF(Q268="nee",0,(J268-O268)*(tab!$C$21*tab!$D$8+tab!$D$23))</f>
        <v>0</v>
      </c>
      <c r="T268" s="124">
        <f>(G268-L268)*tab!$E$31+(H268-M268)*tab!$F$31+(I268-N268)*tab!$G$31</f>
        <v>0</v>
      </c>
      <c r="U268" s="124">
        <f t="shared" si="281"/>
        <v>0</v>
      </c>
      <c r="V268" s="182"/>
      <c r="W268" s="124">
        <f>IF(R268="nee",0,(J268-O268)*tab!$C$59)</f>
        <v>0</v>
      </c>
      <c r="X268" s="124">
        <f>IF(R268="nee",0,(G268-L268)*tab!$G$59+(H268-M268)*tab!$H$59+(I268-N268)*tab!$I$59)</f>
        <v>0</v>
      </c>
      <c r="Y268" s="124">
        <f t="shared" si="282"/>
        <v>0</v>
      </c>
      <c r="Z268" s="5"/>
      <c r="AA268" s="22"/>
    </row>
    <row r="269" spans="2:27" ht="12" customHeight="1" x14ac:dyDescent="0.2">
      <c r="B269" s="18"/>
      <c r="C269" s="1">
        <v>14</v>
      </c>
      <c r="D269" s="212">
        <f t="shared" si="274"/>
        <v>0</v>
      </c>
      <c r="E269" s="213">
        <f t="shared" si="274"/>
        <v>0</v>
      </c>
      <c r="F269" s="43"/>
      <c r="G269" s="213">
        <f t="shared" ref="G269:I269" si="307">+G226</f>
        <v>0</v>
      </c>
      <c r="H269" s="213">
        <f t="shared" si="307"/>
        <v>0</v>
      </c>
      <c r="I269" s="213">
        <f t="shared" si="307"/>
        <v>0</v>
      </c>
      <c r="J269" s="68">
        <f t="shared" si="278"/>
        <v>0</v>
      </c>
      <c r="K269" s="42"/>
      <c r="L269" s="213">
        <f t="shared" ref="L269:N269" si="308">+L226</f>
        <v>0</v>
      </c>
      <c r="M269" s="213">
        <f t="shared" si="308"/>
        <v>0</v>
      </c>
      <c r="N269" s="213">
        <f t="shared" si="308"/>
        <v>0</v>
      </c>
      <c r="O269" s="68">
        <f t="shared" si="280"/>
        <v>0</v>
      </c>
      <c r="P269" s="42"/>
      <c r="Q269" s="124" t="str">
        <f t="shared" si="285"/>
        <v>ja</v>
      </c>
      <c r="R269" s="124" t="str">
        <f t="shared" si="286"/>
        <v>ja</v>
      </c>
      <c r="S269" s="124">
        <f>IF(Q269="nee",0,(J269-O269)*(tab!$C$21*tab!$D$8+tab!$D$23))</f>
        <v>0</v>
      </c>
      <c r="T269" s="124">
        <f>(G269-L269)*tab!$E$31+(H269-M269)*tab!$F$31+(I269-N269)*tab!$G$31</f>
        <v>0</v>
      </c>
      <c r="U269" s="124">
        <f t="shared" si="281"/>
        <v>0</v>
      </c>
      <c r="V269" s="182"/>
      <c r="W269" s="124">
        <f>IF(R269="nee",0,(J269-O269)*tab!$C$59)</f>
        <v>0</v>
      </c>
      <c r="X269" s="124">
        <f>IF(R269="nee",0,(G269-L269)*tab!$G$59+(H269-M269)*tab!$H$59+(I269-N269)*tab!$I$59)</f>
        <v>0</v>
      </c>
      <c r="Y269" s="124">
        <f t="shared" si="282"/>
        <v>0</v>
      </c>
      <c r="Z269" s="5"/>
      <c r="AA269" s="22"/>
    </row>
    <row r="270" spans="2:27" ht="12" customHeight="1" x14ac:dyDescent="0.2">
      <c r="B270" s="18"/>
      <c r="C270" s="1">
        <v>15</v>
      </c>
      <c r="D270" s="212">
        <f t="shared" si="274"/>
        <v>0</v>
      </c>
      <c r="E270" s="213">
        <f t="shared" si="274"/>
        <v>0</v>
      </c>
      <c r="F270" s="43"/>
      <c r="G270" s="213">
        <f t="shared" ref="G270:I270" si="309">+G227</f>
        <v>0</v>
      </c>
      <c r="H270" s="213">
        <f t="shared" si="309"/>
        <v>0</v>
      </c>
      <c r="I270" s="213">
        <f t="shared" si="309"/>
        <v>0</v>
      </c>
      <c r="J270" s="68">
        <f t="shared" si="278"/>
        <v>0</v>
      </c>
      <c r="K270" s="42"/>
      <c r="L270" s="213">
        <f t="shared" ref="L270:N270" si="310">+L227</f>
        <v>0</v>
      </c>
      <c r="M270" s="213">
        <f t="shared" si="310"/>
        <v>0</v>
      </c>
      <c r="N270" s="213">
        <f t="shared" si="310"/>
        <v>0</v>
      </c>
      <c r="O270" s="68">
        <f t="shared" si="280"/>
        <v>0</v>
      </c>
      <c r="P270" s="42"/>
      <c r="Q270" s="124" t="str">
        <f t="shared" si="285"/>
        <v>ja</v>
      </c>
      <c r="R270" s="124" t="str">
        <f t="shared" si="286"/>
        <v>ja</v>
      </c>
      <c r="S270" s="124">
        <f>IF(Q270="nee",0,(J270-O270)*(tab!$C$21*tab!$D$8+tab!$D$23))</f>
        <v>0</v>
      </c>
      <c r="T270" s="124">
        <f>(G270-L270)*tab!$E$31+(H270-M270)*tab!$F$31+(I270-N270)*tab!$G$31</f>
        <v>0</v>
      </c>
      <c r="U270" s="124">
        <f t="shared" si="281"/>
        <v>0</v>
      </c>
      <c r="V270" s="182"/>
      <c r="W270" s="124">
        <f>IF(R270="nee",0,(J270-O270)*tab!$C$59)</f>
        <v>0</v>
      </c>
      <c r="X270" s="124">
        <f>IF(R270="nee",0,(G270-L270)*tab!$G$59+(H270-M270)*tab!$H$59+(I270-N270)*tab!$I$59)</f>
        <v>0</v>
      </c>
      <c r="Y270" s="124">
        <f t="shared" si="282"/>
        <v>0</v>
      </c>
      <c r="Z270" s="5"/>
      <c r="AA270" s="22"/>
    </row>
    <row r="271" spans="2:27" ht="12" customHeight="1" x14ac:dyDescent="0.2">
      <c r="B271" s="18"/>
      <c r="C271" s="1">
        <v>16</v>
      </c>
      <c r="D271" s="212">
        <f t="shared" si="274"/>
        <v>0</v>
      </c>
      <c r="E271" s="213">
        <f t="shared" si="274"/>
        <v>0</v>
      </c>
      <c r="F271" s="43"/>
      <c r="G271" s="213">
        <f t="shared" ref="G271:I271" si="311">+G228</f>
        <v>0</v>
      </c>
      <c r="H271" s="213">
        <f t="shared" si="311"/>
        <v>0</v>
      </c>
      <c r="I271" s="213">
        <f t="shared" si="311"/>
        <v>0</v>
      </c>
      <c r="J271" s="68">
        <f t="shared" si="278"/>
        <v>0</v>
      </c>
      <c r="K271" s="42"/>
      <c r="L271" s="213">
        <f t="shared" ref="L271:N271" si="312">+L228</f>
        <v>0</v>
      </c>
      <c r="M271" s="213">
        <f t="shared" si="312"/>
        <v>0</v>
      </c>
      <c r="N271" s="213">
        <f t="shared" si="312"/>
        <v>0</v>
      </c>
      <c r="O271" s="68">
        <f t="shared" si="280"/>
        <v>0</v>
      </c>
      <c r="P271" s="42"/>
      <c r="Q271" s="124" t="str">
        <f t="shared" si="285"/>
        <v>ja</v>
      </c>
      <c r="R271" s="124" t="str">
        <f t="shared" si="286"/>
        <v>ja</v>
      </c>
      <c r="S271" s="124">
        <f>IF(Q271="nee",0,(J271-O271)*(tab!$C$21*tab!$D$8+tab!$D$23))</f>
        <v>0</v>
      </c>
      <c r="T271" s="124">
        <f>(G271-L271)*tab!$E$31+(H271-M271)*tab!$F$31+(I271-N271)*tab!$G$31</f>
        <v>0</v>
      </c>
      <c r="U271" s="124">
        <f t="shared" si="281"/>
        <v>0</v>
      </c>
      <c r="V271" s="182"/>
      <c r="W271" s="124">
        <f>IF(R271="nee",0,(J271-O271)*tab!$C$59)</f>
        <v>0</v>
      </c>
      <c r="X271" s="124">
        <f>IF(R271="nee",0,(G271-L271)*tab!$G$59+(H271-M271)*tab!$H$59+(I271-N271)*tab!$I$59)</f>
        <v>0</v>
      </c>
      <c r="Y271" s="124">
        <f t="shared" si="282"/>
        <v>0</v>
      </c>
      <c r="Z271" s="5"/>
      <c r="AA271" s="22"/>
    </row>
    <row r="272" spans="2:27" ht="12" customHeight="1" x14ac:dyDescent="0.2">
      <c r="B272" s="18"/>
      <c r="C272" s="1">
        <v>17</v>
      </c>
      <c r="D272" s="212">
        <f t="shared" si="274"/>
        <v>0</v>
      </c>
      <c r="E272" s="213">
        <f t="shared" si="274"/>
        <v>0</v>
      </c>
      <c r="F272" s="43"/>
      <c r="G272" s="213">
        <f t="shared" ref="G272:I272" si="313">+G229</f>
        <v>0</v>
      </c>
      <c r="H272" s="213">
        <f t="shared" si="313"/>
        <v>0</v>
      </c>
      <c r="I272" s="213">
        <f t="shared" si="313"/>
        <v>0</v>
      </c>
      <c r="J272" s="68">
        <f t="shared" si="278"/>
        <v>0</v>
      </c>
      <c r="K272" s="42"/>
      <c r="L272" s="213">
        <f t="shared" ref="L272:N272" si="314">+L229</f>
        <v>0</v>
      </c>
      <c r="M272" s="213">
        <f t="shared" si="314"/>
        <v>0</v>
      </c>
      <c r="N272" s="213">
        <f t="shared" si="314"/>
        <v>0</v>
      </c>
      <c r="O272" s="68">
        <f t="shared" si="280"/>
        <v>0</v>
      </c>
      <c r="P272" s="42"/>
      <c r="Q272" s="124" t="str">
        <f t="shared" si="285"/>
        <v>ja</v>
      </c>
      <c r="R272" s="124" t="str">
        <f t="shared" si="286"/>
        <v>ja</v>
      </c>
      <c r="S272" s="124">
        <f>IF(Q272="nee",0,(J272-O272)*(tab!$C$21*tab!$D$8+tab!$D$23))</f>
        <v>0</v>
      </c>
      <c r="T272" s="124">
        <f>(G272-L272)*tab!$E$31+(H272-M272)*tab!$F$31+(I272-N272)*tab!$G$31</f>
        <v>0</v>
      </c>
      <c r="U272" s="124">
        <f t="shared" si="281"/>
        <v>0</v>
      </c>
      <c r="V272" s="182"/>
      <c r="W272" s="124">
        <f>IF(R272="nee",0,(J272-O272)*tab!$C$59)</f>
        <v>0</v>
      </c>
      <c r="X272" s="124">
        <f>IF(R272="nee",0,(G272-L272)*tab!$G$59+(H272-M272)*tab!$H$59+(I272-N272)*tab!$I$59)</f>
        <v>0</v>
      </c>
      <c r="Y272" s="124">
        <f t="shared" si="282"/>
        <v>0</v>
      </c>
      <c r="Z272" s="5"/>
      <c r="AA272" s="22"/>
    </row>
    <row r="273" spans="2:27" ht="12" customHeight="1" x14ac:dyDescent="0.2">
      <c r="B273" s="18"/>
      <c r="C273" s="1">
        <v>18</v>
      </c>
      <c r="D273" s="212">
        <f t="shared" si="274"/>
        <v>0</v>
      </c>
      <c r="E273" s="213">
        <f t="shared" si="274"/>
        <v>0</v>
      </c>
      <c r="F273" s="43"/>
      <c r="G273" s="213">
        <f t="shared" ref="G273:I273" si="315">+G230</f>
        <v>0</v>
      </c>
      <c r="H273" s="213">
        <f t="shared" si="315"/>
        <v>0</v>
      </c>
      <c r="I273" s="213">
        <f t="shared" si="315"/>
        <v>0</v>
      </c>
      <c r="J273" s="68">
        <f t="shared" si="278"/>
        <v>0</v>
      </c>
      <c r="K273" s="42"/>
      <c r="L273" s="213">
        <f t="shared" ref="L273:N273" si="316">+L230</f>
        <v>0</v>
      </c>
      <c r="M273" s="213">
        <f t="shared" si="316"/>
        <v>0</v>
      </c>
      <c r="N273" s="213">
        <f t="shared" si="316"/>
        <v>0</v>
      </c>
      <c r="O273" s="68">
        <f t="shared" si="280"/>
        <v>0</v>
      </c>
      <c r="P273" s="42"/>
      <c r="Q273" s="124" t="str">
        <f t="shared" si="285"/>
        <v>ja</v>
      </c>
      <c r="R273" s="124" t="str">
        <f t="shared" si="286"/>
        <v>ja</v>
      </c>
      <c r="S273" s="124">
        <f>IF(Q273="nee",0,(J273-O273)*(tab!$C$21*tab!$D$8+tab!$D$23))</f>
        <v>0</v>
      </c>
      <c r="T273" s="124">
        <f>(G273-L273)*tab!$E$31+(H273-M273)*tab!$F$31+(I273-N273)*tab!$G$31</f>
        <v>0</v>
      </c>
      <c r="U273" s="124">
        <f t="shared" si="281"/>
        <v>0</v>
      </c>
      <c r="V273" s="182"/>
      <c r="W273" s="124">
        <f>IF(R273="nee",0,(J273-O273)*tab!$C$59)</f>
        <v>0</v>
      </c>
      <c r="X273" s="124">
        <f>IF(R273="nee",0,(G273-L273)*tab!$G$59+(H273-M273)*tab!$H$59+(I273-N273)*tab!$I$59)</f>
        <v>0</v>
      </c>
      <c r="Y273" s="124">
        <f t="shared" si="282"/>
        <v>0</v>
      </c>
      <c r="Z273" s="5"/>
      <c r="AA273" s="22"/>
    </row>
    <row r="274" spans="2:27" ht="12" customHeight="1" x14ac:dyDescent="0.2">
      <c r="B274" s="18"/>
      <c r="C274" s="1">
        <v>19</v>
      </c>
      <c r="D274" s="212">
        <f t="shared" si="274"/>
        <v>0</v>
      </c>
      <c r="E274" s="213">
        <f t="shared" si="274"/>
        <v>0</v>
      </c>
      <c r="F274" s="43"/>
      <c r="G274" s="213">
        <f t="shared" ref="G274:I274" si="317">+G231</f>
        <v>0</v>
      </c>
      <c r="H274" s="213">
        <f t="shared" si="317"/>
        <v>0</v>
      </c>
      <c r="I274" s="213">
        <f t="shared" si="317"/>
        <v>0</v>
      </c>
      <c r="J274" s="68">
        <f t="shared" si="278"/>
        <v>0</v>
      </c>
      <c r="K274" s="42"/>
      <c r="L274" s="213">
        <f t="shared" ref="L274:N274" si="318">+L231</f>
        <v>0</v>
      </c>
      <c r="M274" s="213">
        <f t="shared" si="318"/>
        <v>0</v>
      </c>
      <c r="N274" s="213">
        <f t="shared" si="318"/>
        <v>0</v>
      </c>
      <c r="O274" s="68">
        <f t="shared" si="280"/>
        <v>0</v>
      </c>
      <c r="P274" s="42"/>
      <c r="Q274" s="124" t="str">
        <f t="shared" si="285"/>
        <v>ja</v>
      </c>
      <c r="R274" s="124" t="str">
        <f t="shared" si="286"/>
        <v>ja</v>
      </c>
      <c r="S274" s="124">
        <f>IF(Q274="nee",0,(J274-O274)*(tab!$C$21*tab!$D$8+tab!$D$23))</f>
        <v>0</v>
      </c>
      <c r="T274" s="124">
        <f>(G274-L274)*tab!$E$31+(H274-M274)*tab!$F$31+(I274-N274)*tab!$G$31</f>
        <v>0</v>
      </c>
      <c r="U274" s="124">
        <f t="shared" si="281"/>
        <v>0</v>
      </c>
      <c r="V274" s="182"/>
      <c r="W274" s="124">
        <f>IF(R274="nee",0,(J274-O274)*tab!$C$59)</f>
        <v>0</v>
      </c>
      <c r="X274" s="124">
        <f>IF(R274="nee",0,(G274-L274)*tab!$G$59+(H274-M274)*tab!$H$59+(I274-N274)*tab!$I$59)</f>
        <v>0</v>
      </c>
      <c r="Y274" s="124">
        <f t="shared" si="282"/>
        <v>0</v>
      </c>
      <c r="Z274" s="5"/>
      <c r="AA274" s="22"/>
    </row>
    <row r="275" spans="2:27" ht="12" customHeight="1" x14ac:dyDescent="0.2">
      <c r="B275" s="18"/>
      <c r="C275" s="1">
        <v>20</v>
      </c>
      <c r="D275" s="212">
        <f t="shared" si="274"/>
        <v>0</v>
      </c>
      <c r="E275" s="213">
        <f t="shared" si="274"/>
        <v>0</v>
      </c>
      <c r="F275" s="43"/>
      <c r="G275" s="213">
        <f t="shared" ref="G275:I275" si="319">+G232</f>
        <v>0</v>
      </c>
      <c r="H275" s="213">
        <f t="shared" si="319"/>
        <v>0</v>
      </c>
      <c r="I275" s="213">
        <f t="shared" si="319"/>
        <v>0</v>
      </c>
      <c r="J275" s="68">
        <f t="shared" si="278"/>
        <v>0</v>
      </c>
      <c r="K275" s="42"/>
      <c r="L275" s="213">
        <f t="shared" ref="L275:N275" si="320">+L232</f>
        <v>0</v>
      </c>
      <c r="M275" s="213">
        <f t="shared" si="320"/>
        <v>0</v>
      </c>
      <c r="N275" s="213">
        <f t="shared" si="320"/>
        <v>0</v>
      </c>
      <c r="O275" s="68">
        <f t="shared" si="280"/>
        <v>0</v>
      </c>
      <c r="P275" s="42"/>
      <c r="Q275" s="124" t="str">
        <f t="shared" si="285"/>
        <v>ja</v>
      </c>
      <c r="R275" s="124" t="str">
        <f t="shared" si="286"/>
        <v>ja</v>
      </c>
      <c r="S275" s="124">
        <f>IF(Q275="nee",0,(J275-O275)*(tab!$C$21*tab!$D$8+tab!$D$23))</f>
        <v>0</v>
      </c>
      <c r="T275" s="124">
        <f>(G275-L275)*tab!$E$31+(H275-M275)*tab!$F$31+(I275-N275)*tab!$G$31</f>
        <v>0</v>
      </c>
      <c r="U275" s="124">
        <f t="shared" si="281"/>
        <v>0</v>
      </c>
      <c r="V275" s="182"/>
      <c r="W275" s="124">
        <f>IF(R275="nee",0,(J275-O275)*tab!$C$59)</f>
        <v>0</v>
      </c>
      <c r="X275" s="124">
        <f>IF(R275="nee",0,(G275-L275)*tab!$G$59+(H275-M275)*tab!$H$59+(I275-N275)*tab!$I$59)</f>
        <v>0</v>
      </c>
      <c r="Y275" s="124">
        <f t="shared" si="282"/>
        <v>0</v>
      </c>
      <c r="Z275" s="5"/>
      <c r="AA275" s="22"/>
    </row>
    <row r="276" spans="2:27" ht="12" customHeight="1" x14ac:dyDescent="0.2">
      <c r="B276" s="18"/>
      <c r="C276" s="1">
        <v>21</v>
      </c>
      <c r="D276" s="212">
        <f t="shared" si="274"/>
        <v>0</v>
      </c>
      <c r="E276" s="213">
        <f t="shared" si="274"/>
        <v>0</v>
      </c>
      <c r="F276" s="43"/>
      <c r="G276" s="213">
        <f t="shared" ref="G276:I276" si="321">+G233</f>
        <v>0</v>
      </c>
      <c r="H276" s="213">
        <f t="shared" si="321"/>
        <v>0</v>
      </c>
      <c r="I276" s="213">
        <f t="shared" si="321"/>
        <v>0</v>
      </c>
      <c r="J276" s="68">
        <f t="shared" si="278"/>
        <v>0</v>
      </c>
      <c r="K276" s="42"/>
      <c r="L276" s="213">
        <f t="shared" ref="L276:N276" si="322">+L233</f>
        <v>0</v>
      </c>
      <c r="M276" s="213">
        <f t="shared" si="322"/>
        <v>0</v>
      </c>
      <c r="N276" s="213">
        <f t="shared" si="322"/>
        <v>0</v>
      </c>
      <c r="O276" s="68">
        <f t="shared" si="280"/>
        <v>0</v>
      </c>
      <c r="P276" s="42"/>
      <c r="Q276" s="124" t="str">
        <f t="shared" si="285"/>
        <v>ja</v>
      </c>
      <c r="R276" s="124" t="str">
        <f t="shared" si="286"/>
        <v>ja</v>
      </c>
      <c r="S276" s="124">
        <f>IF(Q276="nee",0,(J276-O276)*(tab!$C$21*tab!$D$8+tab!$D$23))</f>
        <v>0</v>
      </c>
      <c r="T276" s="124">
        <f>(G276-L276)*tab!$E$31+(H276-M276)*tab!$F$31+(I276-N276)*tab!$G$31</f>
        <v>0</v>
      </c>
      <c r="U276" s="124">
        <f t="shared" si="281"/>
        <v>0</v>
      </c>
      <c r="V276" s="182"/>
      <c r="W276" s="124">
        <f>IF(R276="nee",0,(J276-O276)*tab!$C$59)</f>
        <v>0</v>
      </c>
      <c r="X276" s="124">
        <f>IF(R276="nee",0,(G276-L276)*tab!$G$59+(H276-M276)*tab!$H$59+(I276-N276)*tab!$I$59)</f>
        <v>0</v>
      </c>
      <c r="Y276" s="124">
        <f t="shared" si="282"/>
        <v>0</v>
      </c>
      <c r="Z276" s="5"/>
      <c r="AA276" s="22"/>
    </row>
    <row r="277" spans="2:27" ht="12" customHeight="1" x14ac:dyDescent="0.2">
      <c r="B277" s="18"/>
      <c r="C277" s="1">
        <v>22</v>
      </c>
      <c r="D277" s="212">
        <f t="shared" si="274"/>
        <v>0</v>
      </c>
      <c r="E277" s="213">
        <f t="shared" si="274"/>
        <v>0</v>
      </c>
      <c r="F277" s="43"/>
      <c r="G277" s="213">
        <f t="shared" ref="G277:I277" si="323">+G234</f>
        <v>0</v>
      </c>
      <c r="H277" s="213">
        <f t="shared" si="323"/>
        <v>0</v>
      </c>
      <c r="I277" s="213">
        <f t="shared" si="323"/>
        <v>0</v>
      </c>
      <c r="J277" s="68">
        <f t="shared" si="278"/>
        <v>0</v>
      </c>
      <c r="K277" s="42"/>
      <c r="L277" s="213">
        <f t="shared" ref="L277:N277" si="324">+L234</f>
        <v>0</v>
      </c>
      <c r="M277" s="213">
        <f t="shared" si="324"/>
        <v>0</v>
      </c>
      <c r="N277" s="213">
        <f t="shared" si="324"/>
        <v>0</v>
      </c>
      <c r="O277" s="68">
        <f t="shared" si="280"/>
        <v>0</v>
      </c>
      <c r="P277" s="42"/>
      <c r="Q277" s="124" t="str">
        <f t="shared" si="285"/>
        <v>ja</v>
      </c>
      <c r="R277" s="124" t="str">
        <f t="shared" si="286"/>
        <v>ja</v>
      </c>
      <c r="S277" s="124">
        <f>IF(Q277="nee",0,(J277-O277)*(tab!$C$21*tab!$D$8+tab!$D$23))</f>
        <v>0</v>
      </c>
      <c r="T277" s="124">
        <f>(G277-L277)*tab!$E$31+(H277-M277)*tab!$F$31+(I277-N277)*tab!$G$31</f>
        <v>0</v>
      </c>
      <c r="U277" s="124">
        <f t="shared" si="281"/>
        <v>0</v>
      </c>
      <c r="V277" s="182"/>
      <c r="W277" s="124">
        <f>IF(R277="nee",0,(J277-O277)*tab!$C$59)</f>
        <v>0</v>
      </c>
      <c r="X277" s="124">
        <f>IF(R277="nee",0,(G277-L277)*tab!$G$59+(H277-M277)*tab!$H$59+(I277-N277)*tab!$I$59)</f>
        <v>0</v>
      </c>
      <c r="Y277" s="124">
        <f t="shared" si="282"/>
        <v>0</v>
      </c>
      <c r="Z277" s="5"/>
      <c r="AA277" s="22"/>
    </row>
    <row r="278" spans="2:27" ht="12" customHeight="1" x14ac:dyDescent="0.2">
      <c r="B278" s="18"/>
      <c r="C278" s="1">
        <v>23</v>
      </c>
      <c r="D278" s="212">
        <f t="shared" si="274"/>
        <v>0</v>
      </c>
      <c r="E278" s="213">
        <f t="shared" si="274"/>
        <v>0</v>
      </c>
      <c r="F278" s="43"/>
      <c r="G278" s="213">
        <f t="shared" ref="G278:I278" si="325">+G235</f>
        <v>0</v>
      </c>
      <c r="H278" s="213">
        <f t="shared" si="325"/>
        <v>0</v>
      </c>
      <c r="I278" s="213">
        <f t="shared" si="325"/>
        <v>0</v>
      </c>
      <c r="J278" s="68">
        <f t="shared" si="278"/>
        <v>0</v>
      </c>
      <c r="K278" s="42"/>
      <c r="L278" s="213">
        <f t="shared" ref="L278:N278" si="326">+L235</f>
        <v>0</v>
      </c>
      <c r="M278" s="213">
        <f t="shared" si="326"/>
        <v>0</v>
      </c>
      <c r="N278" s="213">
        <f t="shared" si="326"/>
        <v>0</v>
      </c>
      <c r="O278" s="68">
        <f t="shared" si="280"/>
        <v>0</v>
      </c>
      <c r="P278" s="42"/>
      <c r="Q278" s="124" t="str">
        <f t="shared" si="285"/>
        <v>ja</v>
      </c>
      <c r="R278" s="124" t="str">
        <f t="shared" si="286"/>
        <v>ja</v>
      </c>
      <c r="S278" s="124">
        <f>IF(Q278="nee",0,(J278-O278)*(tab!$C$21*tab!$D$8+tab!$D$23))</f>
        <v>0</v>
      </c>
      <c r="T278" s="124">
        <f>(G278-L278)*tab!$E$31+(H278-M278)*tab!$F$31+(I278-N278)*tab!$G$31</f>
        <v>0</v>
      </c>
      <c r="U278" s="124">
        <f t="shared" si="281"/>
        <v>0</v>
      </c>
      <c r="V278" s="182"/>
      <c r="W278" s="124">
        <f>IF(R278="nee",0,(J278-O278)*tab!$C$59)</f>
        <v>0</v>
      </c>
      <c r="X278" s="124">
        <f>IF(R278="nee",0,(G278-L278)*tab!$G$59+(H278-M278)*tab!$H$59+(I278-N278)*tab!$I$59)</f>
        <v>0</v>
      </c>
      <c r="Y278" s="124">
        <f t="shared" si="282"/>
        <v>0</v>
      </c>
      <c r="Z278" s="5"/>
      <c r="AA278" s="22"/>
    </row>
    <row r="279" spans="2:27" ht="12" customHeight="1" x14ac:dyDescent="0.2">
      <c r="B279" s="18"/>
      <c r="C279" s="1">
        <v>24</v>
      </c>
      <c r="D279" s="212">
        <f t="shared" si="274"/>
        <v>0</v>
      </c>
      <c r="E279" s="213">
        <f t="shared" si="274"/>
        <v>0</v>
      </c>
      <c r="F279" s="43"/>
      <c r="G279" s="213">
        <f t="shared" ref="G279:I279" si="327">+G236</f>
        <v>0</v>
      </c>
      <c r="H279" s="213">
        <f t="shared" si="327"/>
        <v>0</v>
      </c>
      <c r="I279" s="213">
        <f t="shared" si="327"/>
        <v>0</v>
      </c>
      <c r="J279" s="68">
        <f t="shared" si="278"/>
        <v>0</v>
      </c>
      <c r="K279" s="42"/>
      <c r="L279" s="213">
        <f t="shared" ref="L279:N279" si="328">+L236</f>
        <v>0</v>
      </c>
      <c r="M279" s="213">
        <f t="shared" si="328"/>
        <v>0</v>
      </c>
      <c r="N279" s="213">
        <f t="shared" si="328"/>
        <v>0</v>
      </c>
      <c r="O279" s="68">
        <f t="shared" si="280"/>
        <v>0</v>
      </c>
      <c r="P279" s="42"/>
      <c r="Q279" s="124" t="str">
        <f t="shared" si="285"/>
        <v>ja</v>
      </c>
      <c r="R279" s="124" t="str">
        <f t="shared" si="286"/>
        <v>ja</v>
      </c>
      <c r="S279" s="124">
        <f>IF(Q279="nee",0,(J279-O279)*(tab!$C$21*tab!$D$8+tab!$D$23))</f>
        <v>0</v>
      </c>
      <c r="T279" s="124">
        <f>(G279-L279)*tab!$E$31+(H279-M279)*tab!$F$31+(I279-N279)*tab!$G$31</f>
        <v>0</v>
      </c>
      <c r="U279" s="124">
        <f t="shared" si="281"/>
        <v>0</v>
      </c>
      <c r="V279" s="182"/>
      <c r="W279" s="124">
        <f>IF(R279="nee",0,(J279-O279)*tab!$C$59)</f>
        <v>0</v>
      </c>
      <c r="X279" s="124">
        <f>IF(R279="nee",0,(G279-L279)*tab!$G$59+(H279-M279)*tab!$H$59+(I279-N279)*tab!$I$59)</f>
        <v>0</v>
      </c>
      <c r="Y279" s="124">
        <f t="shared" si="282"/>
        <v>0</v>
      </c>
      <c r="Z279" s="5"/>
      <c r="AA279" s="22"/>
    </row>
    <row r="280" spans="2:27" ht="12" customHeight="1" x14ac:dyDescent="0.2">
      <c r="B280" s="18"/>
      <c r="C280" s="1">
        <v>25</v>
      </c>
      <c r="D280" s="212">
        <f t="shared" si="274"/>
        <v>0</v>
      </c>
      <c r="E280" s="213">
        <f t="shared" si="274"/>
        <v>0</v>
      </c>
      <c r="F280" s="43"/>
      <c r="G280" s="213">
        <f t="shared" ref="G280:I280" si="329">+G237</f>
        <v>0</v>
      </c>
      <c r="H280" s="213">
        <f t="shared" si="329"/>
        <v>0</v>
      </c>
      <c r="I280" s="213">
        <f t="shared" si="329"/>
        <v>0</v>
      </c>
      <c r="J280" s="68">
        <f t="shared" si="278"/>
        <v>0</v>
      </c>
      <c r="K280" s="42"/>
      <c r="L280" s="213">
        <f t="shared" ref="L280:N280" si="330">+L237</f>
        <v>0</v>
      </c>
      <c r="M280" s="213">
        <f t="shared" si="330"/>
        <v>0</v>
      </c>
      <c r="N280" s="213">
        <f t="shared" si="330"/>
        <v>0</v>
      </c>
      <c r="O280" s="68">
        <f t="shared" si="280"/>
        <v>0</v>
      </c>
      <c r="P280" s="42"/>
      <c r="Q280" s="124" t="str">
        <f t="shared" si="285"/>
        <v>ja</v>
      </c>
      <c r="R280" s="124" t="str">
        <f t="shared" si="286"/>
        <v>ja</v>
      </c>
      <c r="S280" s="124">
        <f>IF(Q280="nee",0,(J280-O280)*(tab!$C$21*tab!$D$8+tab!$D$23))</f>
        <v>0</v>
      </c>
      <c r="T280" s="124">
        <f>(G280-L280)*tab!$E$31+(H280-M280)*tab!$F$31+(I280-N280)*tab!$G$31</f>
        <v>0</v>
      </c>
      <c r="U280" s="124">
        <f t="shared" si="281"/>
        <v>0</v>
      </c>
      <c r="V280" s="182"/>
      <c r="W280" s="124">
        <f>IF(R280="nee",0,(J280-O280)*tab!$C$59)</f>
        <v>0</v>
      </c>
      <c r="X280" s="124">
        <f>IF(R280="nee",0,(G280-L280)*tab!$G$59+(H280-M280)*tab!$H$59+(I280-N280)*tab!$I$59)</f>
        <v>0</v>
      </c>
      <c r="Y280" s="124">
        <f t="shared" si="282"/>
        <v>0</v>
      </c>
      <c r="Z280" s="5"/>
      <c r="AA280" s="22"/>
    </row>
    <row r="281" spans="2:27" ht="12" customHeight="1" x14ac:dyDescent="0.2">
      <c r="B281" s="18"/>
      <c r="C281" s="1">
        <v>26</v>
      </c>
      <c r="D281" s="212">
        <f t="shared" si="274"/>
        <v>0</v>
      </c>
      <c r="E281" s="213">
        <f t="shared" si="274"/>
        <v>0</v>
      </c>
      <c r="F281" s="43"/>
      <c r="G281" s="213">
        <f t="shared" ref="G281:I281" si="331">+G238</f>
        <v>0</v>
      </c>
      <c r="H281" s="213">
        <f t="shared" si="331"/>
        <v>0</v>
      </c>
      <c r="I281" s="213">
        <f t="shared" si="331"/>
        <v>0</v>
      </c>
      <c r="J281" s="68">
        <f t="shared" si="278"/>
        <v>0</v>
      </c>
      <c r="K281" s="42"/>
      <c r="L281" s="213">
        <f t="shared" ref="L281:N281" si="332">+L238</f>
        <v>0</v>
      </c>
      <c r="M281" s="213">
        <f t="shared" si="332"/>
        <v>0</v>
      </c>
      <c r="N281" s="213">
        <f t="shared" si="332"/>
        <v>0</v>
      </c>
      <c r="O281" s="68">
        <f t="shared" si="280"/>
        <v>0</v>
      </c>
      <c r="P281" s="42"/>
      <c r="Q281" s="124" t="str">
        <f t="shared" si="285"/>
        <v>ja</v>
      </c>
      <c r="R281" s="124" t="str">
        <f t="shared" si="286"/>
        <v>ja</v>
      </c>
      <c r="S281" s="124">
        <f>IF(Q281="nee",0,(J281-O281)*(tab!$C$21*tab!$D$8+tab!$D$23))</f>
        <v>0</v>
      </c>
      <c r="T281" s="124">
        <f>(G281-L281)*tab!$E$31+(H281-M281)*tab!$F$31+(I281-N281)*tab!$G$31</f>
        <v>0</v>
      </c>
      <c r="U281" s="124">
        <f t="shared" si="281"/>
        <v>0</v>
      </c>
      <c r="V281" s="182"/>
      <c r="W281" s="124">
        <f>IF(R281="nee",0,(J281-O281)*tab!$C$59)</f>
        <v>0</v>
      </c>
      <c r="X281" s="124">
        <f>IF(R281="nee",0,(G281-L281)*tab!$G$59+(H281-M281)*tab!$H$59+(I281-N281)*tab!$I$59)</f>
        <v>0</v>
      </c>
      <c r="Y281" s="124">
        <f t="shared" si="282"/>
        <v>0</v>
      </c>
      <c r="Z281" s="5"/>
      <c r="AA281" s="22"/>
    </row>
    <row r="282" spans="2:27" ht="12" customHeight="1" x14ac:dyDescent="0.2">
      <c r="B282" s="18"/>
      <c r="C282" s="1">
        <v>27</v>
      </c>
      <c r="D282" s="212">
        <f t="shared" si="274"/>
        <v>0</v>
      </c>
      <c r="E282" s="213">
        <f t="shared" si="274"/>
        <v>0</v>
      </c>
      <c r="F282" s="43"/>
      <c r="G282" s="213">
        <f t="shared" ref="G282:I282" si="333">+G239</f>
        <v>0</v>
      </c>
      <c r="H282" s="213">
        <f t="shared" si="333"/>
        <v>0</v>
      </c>
      <c r="I282" s="213">
        <f t="shared" si="333"/>
        <v>0</v>
      </c>
      <c r="J282" s="68">
        <f t="shared" si="278"/>
        <v>0</v>
      </c>
      <c r="K282" s="42"/>
      <c r="L282" s="213">
        <f t="shared" ref="L282:N282" si="334">+L239</f>
        <v>0</v>
      </c>
      <c r="M282" s="213">
        <f t="shared" si="334"/>
        <v>0</v>
      </c>
      <c r="N282" s="213">
        <f t="shared" si="334"/>
        <v>0</v>
      </c>
      <c r="O282" s="68">
        <f t="shared" si="280"/>
        <v>0</v>
      </c>
      <c r="P282" s="42"/>
      <c r="Q282" s="124" t="str">
        <f t="shared" si="285"/>
        <v>ja</v>
      </c>
      <c r="R282" s="124" t="str">
        <f t="shared" si="286"/>
        <v>ja</v>
      </c>
      <c r="S282" s="124">
        <f>IF(Q282="nee",0,(J282-O282)*(tab!$C$21*tab!$D$8+tab!$D$23))</f>
        <v>0</v>
      </c>
      <c r="T282" s="124">
        <f>(G282-L282)*tab!$E$31+(H282-M282)*tab!$F$31+(I282-N282)*tab!$G$31</f>
        <v>0</v>
      </c>
      <c r="U282" s="124">
        <f t="shared" si="281"/>
        <v>0</v>
      </c>
      <c r="V282" s="182"/>
      <c r="W282" s="124">
        <f>IF(R282="nee",0,(J282-O282)*tab!$C$59)</f>
        <v>0</v>
      </c>
      <c r="X282" s="124">
        <f>IF(R282="nee",0,(G282-L282)*tab!$G$59+(H282-M282)*tab!$H$59+(I282-N282)*tab!$I$59)</f>
        <v>0</v>
      </c>
      <c r="Y282" s="124">
        <f t="shared" si="282"/>
        <v>0</v>
      </c>
      <c r="Z282" s="5"/>
      <c r="AA282" s="22"/>
    </row>
    <row r="283" spans="2:27" ht="12" customHeight="1" x14ac:dyDescent="0.2">
      <c r="B283" s="18"/>
      <c r="C283" s="1">
        <v>28</v>
      </c>
      <c r="D283" s="212">
        <f t="shared" si="274"/>
        <v>0</v>
      </c>
      <c r="E283" s="213">
        <f t="shared" si="274"/>
        <v>0</v>
      </c>
      <c r="F283" s="43"/>
      <c r="G283" s="213">
        <f t="shared" ref="G283:I283" si="335">+G240</f>
        <v>0</v>
      </c>
      <c r="H283" s="213">
        <f t="shared" si="335"/>
        <v>0</v>
      </c>
      <c r="I283" s="213">
        <f t="shared" si="335"/>
        <v>0</v>
      </c>
      <c r="J283" s="68">
        <f t="shared" si="278"/>
        <v>0</v>
      </c>
      <c r="K283" s="42"/>
      <c r="L283" s="213">
        <f t="shared" ref="L283:N283" si="336">+L240</f>
        <v>0</v>
      </c>
      <c r="M283" s="213">
        <f t="shared" si="336"/>
        <v>0</v>
      </c>
      <c r="N283" s="213">
        <f t="shared" si="336"/>
        <v>0</v>
      </c>
      <c r="O283" s="68">
        <f t="shared" si="280"/>
        <v>0</v>
      </c>
      <c r="P283" s="42"/>
      <c r="Q283" s="124" t="str">
        <f t="shared" si="285"/>
        <v>ja</v>
      </c>
      <c r="R283" s="124" t="str">
        <f t="shared" si="286"/>
        <v>ja</v>
      </c>
      <c r="S283" s="124">
        <f>IF(Q283="nee",0,(J283-O283)*(tab!$C$21*tab!$D$8+tab!$D$23))</f>
        <v>0</v>
      </c>
      <c r="T283" s="124">
        <f>(G283-L283)*tab!$E$31+(H283-M283)*tab!$F$31+(I283-N283)*tab!$G$31</f>
        <v>0</v>
      </c>
      <c r="U283" s="124">
        <f t="shared" si="281"/>
        <v>0</v>
      </c>
      <c r="V283" s="182"/>
      <c r="W283" s="124">
        <f>IF(R283="nee",0,(J283-O283)*tab!$C$59)</f>
        <v>0</v>
      </c>
      <c r="X283" s="124">
        <f>IF(R283="nee",0,(G283-L283)*tab!$G$59+(H283-M283)*tab!$H$59+(I283-N283)*tab!$I$59)</f>
        <v>0</v>
      </c>
      <c r="Y283" s="124">
        <f t="shared" si="282"/>
        <v>0</v>
      </c>
      <c r="Z283" s="5"/>
      <c r="AA283" s="22"/>
    </row>
    <row r="284" spans="2:27" ht="12" customHeight="1" x14ac:dyDescent="0.2">
      <c r="B284" s="18"/>
      <c r="C284" s="1">
        <v>29</v>
      </c>
      <c r="D284" s="212">
        <f t="shared" si="274"/>
        <v>0</v>
      </c>
      <c r="E284" s="213">
        <f t="shared" si="274"/>
        <v>0</v>
      </c>
      <c r="F284" s="43"/>
      <c r="G284" s="213">
        <f t="shared" ref="G284:I284" si="337">+G241</f>
        <v>0</v>
      </c>
      <c r="H284" s="213">
        <f t="shared" si="337"/>
        <v>0</v>
      </c>
      <c r="I284" s="213">
        <f t="shared" si="337"/>
        <v>0</v>
      </c>
      <c r="J284" s="68">
        <f t="shared" si="278"/>
        <v>0</v>
      </c>
      <c r="K284" s="42"/>
      <c r="L284" s="213">
        <f t="shared" ref="L284:N284" si="338">+L241</f>
        <v>0</v>
      </c>
      <c r="M284" s="213">
        <f t="shared" si="338"/>
        <v>0</v>
      </c>
      <c r="N284" s="213">
        <f t="shared" si="338"/>
        <v>0</v>
      </c>
      <c r="O284" s="68">
        <f t="shared" si="280"/>
        <v>0</v>
      </c>
      <c r="P284" s="42"/>
      <c r="Q284" s="124" t="str">
        <f t="shared" si="285"/>
        <v>ja</v>
      </c>
      <c r="R284" s="124" t="str">
        <f t="shared" si="286"/>
        <v>ja</v>
      </c>
      <c r="S284" s="124">
        <f>IF(Q284="nee",0,(J284-O284)*(tab!$C$21*tab!$D$8+tab!$D$23))</f>
        <v>0</v>
      </c>
      <c r="T284" s="124">
        <f>(G284-L284)*tab!$E$31+(H284-M284)*tab!$F$31+(I284-N284)*tab!$G$31</f>
        <v>0</v>
      </c>
      <c r="U284" s="124">
        <f t="shared" si="281"/>
        <v>0</v>
      </c>
      <c r="V284" s="182"/>
      <c r="W284" s="124">
        <f>IF(R284="nee",0,(J284-O284)*tab!$C$59)</f>
        <v>0</v>
      </c>
      <c r="X284" s="124">
        <f>IF(R284="nee",0,(G284-L284)*tab!$G$59+(H284-M284)*tab!$H$59+(I284-N284)*tab!$I$59)</f>
        <v>0</v>
      </c>
      <c r="Y284" s="124">
        <f t="shared" si="282"/>
        <v>0</v>
      </c>
      <c r="Z284" s="5"/>
      <c r="AA284" s="22"/>
    </row>
    <row r="285" spans="2:27" ht="12" customHeight="1" x14ac:dyDescent="0.2">
      <c r="B285" s="18"/>
      <c r="C285" s="1">
        <v>30</v>
      </c>
      <c r="D285" s="212">
        <f t="shared" si="274"/>
        <v>0</v>
      </c>
      <c r="E285" s="213">
        <f t="shared" si="274"/>
        <v>0</v>
      </c>
      <c r="F285" s="43"/>
      <c r="G285" s="213">
        <f t="shared" ref="G285:I285" si="339">+G242</f>
        <v>0</v>
      </c>
      <c r="H285" s="213">
        <f t="shared" si="339"/>
        <v>0</v>
      </c>
      <c r="I285" s="213">
        <f t="shared" si="339"/>
        <v>0</v>
      </c>
      <c r="J285" s="68">
        <f t="shared" si="278"/>
        <v>0</v>
      </c>
      <c r="K285" s="42"/>
      <c r="L285" s="213">
        <f t="shared" ref="L285:N285" si="340">+L242</f>
        <v>0</v>
      </c>
      <c r="M285" s="213">
        <f t="shared" si="340"/>
        <v>0</v>
      </c>
      <c r="N285" s="213">
        <f t="shared" si="340"/>
        <v>0</v>
      </c>
      <c r="O285" s="68">
        <f t="shared" si="280"/>
        <v>0</v>
      </c>
      <c r="P285" s="42"/>
      <c r="Q285" s="124" t="str">
        <f t="shared" si="285"/>
        <v>ja</v>
      </c>
      <c r="R285" s="124" t="str">
        <f t="shared" si="286"/>
        <v>ja</v>
      </c>
      <c r="S285" s="124">
        <f>IF(Q285="nee",0,(J285-O285)*(tab!$C$21*tab!$D$8+tab!$D$23))</f>
        <v>0</v>
      </c>
      <c r="T285" s="124">
        <f>(G285-L285)*tab!$E$31+(H285-M285)*tab!$F$31+(I285-N285)*tab!$G$31</f>
        <v>0</v>
      </c>
      <c r="U285" s="124">
        <f t="shared" si="281"/>
        <v>0</v>
      </c>
      <c r="V285" s="182"/>
      <c r="W285" s="124">
        <f>IF(R285="nee",0,(J285-O285)*tab!$C$59)</f>
        <v>0</v>
      </c>
      <c r="X285" s="124">
        <f>IF(R285="nee",0,(G285-L285)*tab!$G$59+(H285-M285)*tab!$H$59+(I285-N285)*tab!$I$59)</f>
        <v>0</v>
      </c>
      <c r="Y285" s="124">
        <f t="shared" si="282"/>
        <v>0</v>
      </c>
      <c r="Z285" s="5"/>
      <c r="AA285" s="22"/>
    </row>
    <row r="286" spans="2:27" ht="12" customHeight="1" x14ac:dyDescent="0.2">
      <c r="B286" s="80"/>
      <c r="C286" s="73"/>
      <c r="D286" s="83"/>
      <c r="E286" s="83"/>
      <c r="F286" s="112"/>
      <c r="G286" s="113">
        <f>SUM(G256:G281)</f>
        <v>0</v>
      </c>
      <c r="H286" s="113">
        <f>SUM(H256:H281)</f>
        <v>0</v>
      </c>
      <c r="I286" s="113">
        <f>SUM(I256:I281)</f>
        <v>0</v>
      </c>
      <c r="J286" s="113">
        <f>SUM(J256:J281)</f>
        <v>0</v>
      </c>
      <c r="K286" s="114"/>
      <c r="L286" s="113">
        <f>SUM(L256:L281)</f>
        <v>0</v>
      </c>
      <c r="M286" s="113">
        <f>SUM(M256:M281)</f>
        <v>0</v>
      </c>
      <c r="N286" s="113">
        <f>SUM(N256:N281)</f>
        <v>0</v>
      </c>
      <c r="O286" s="113">
        <f>SUM(O256:O281)</f>
        <v>0</v>
      </c>
      <c r="P286" s="114"/>
      <c r="Q286" s="114"/>
      <c r="R286" s="114"/>
      <c r="S286" s="223"/>
      <c r="T286" s="223"/>
      <c r="U286" s="223"/>
      <c r="V286" s="114"/>
      <c r="W286" s="224"/>
      <c r="X286" s="224"/>
      <c r="Y286" s="224"/>
      <c r="Z286" s="5"/>
      <c r="AA286" s="22"/>
    </row>
    <row r="287" spans="2:27" ht="12" customHeight="1" x14ac:dyDescent="0.2">
      <c r="B287" s="18"/>
      <c r="C287" s="1"/>
      <c r="D287" s="38" t="s">
        <v>112</v>
      </c>
      <c r="E287" s="38"/>
      <c r="F287" s="45"/>
      <c r="G287" s="98"/>
      <c r="H287" s="98"/>
      <c r="I287" s="98"/>
      <c r="J287" s="47"/>
      <c r="K287" s="47"/>
      <c r="L287" s="98"/>
      <c r="M287" s="98"/>
      <c r="N287" s="98"/>
      <c r="O287" s="47"/>
      <c r="P287" s="47"/>
      <c r="Q287" s="47"/>
      <c r="R287" s="47"/>
      <c r="S287" s="224"/>
      <c r="T287" s="224"/>
      <c r="U287" s="197">
        <f>SUM(U256:U285)</f>
        <v>0</v>
      </c>
      <c r="V287" s="54"/>
      <c r="W287" s="225"/>
      <c r="X287" s="225"/>
      <c r="Y287" s="197">
        <f>SUM(Y256:Y285)</f>
        <v>0</v>
      </c>
      <c r="Z287" s="48"/>
      <c r="AA287" s="22"/>
    </row>
    <row r="288" spans="2:27" ht="12" customHeight="1" x14ac:dyDescent="0.2">
      <c r="B288" s="18"/>
      <c r="C288" s="1"/>
      <c r="D288" s="38"/>
      <c r="E288" s="38"/>
      <c r="F288" s="45"/>
      <c r="G288" s="98"/>
      <c r="H288" s="98"/>
      <c r="I288" s="98"/>
      <c r="J288" s="47"/>
      <c r="K288" s="47"/>
      <c r="L288" s="98"/>
      <c r="M288" s="98"/>
      <c r="N288" s="98"/>
      <c r="O288" s="47"/>
      <c r="P288" s="47"/>
      <c r="Q288" s="47"/>
      <c r="R288" s="47"/>
      <c r="S288" s="47"/>
      <c r="T288" s="47"/>
      <c r="U288" s="54"/>
      <c r="V288" s="54"/>
      <c r="W288" s="54"/>
      <c r="X288" s="54"/>
      <c r="Y288" s="54"/>
      <c r="Z288" s="48"/>
      <c r="AA288" s="22"/>
    </row>
    <row r="289" spans="2:27" ht="12" customHeight="1" x14ac:dyDescent="0.2">
      <c r="B289" s="18"/>
      <c r="C289" s="65"/>
      <c r="D289" s="71"/>
      <c r="E289" s="71"/>
      <c r="F289" s="109"/>
      <c r="G289" s="110"/>
      <c r="H289" s="110"/>
      <c r="I289" s="110"/>
      <c r="J289" s="111"/>
      <c r="K289" s="111"/>
      <c r="L289" s="110"/>
      <c r="M289" s="110"/>
      <c r="N289" s="110"/>
      <c r="O289" s="111"/>
      <c r="P289" s="111"/>
      <c r="Q289" s="111"/>
      <c r="R289" s="111"/>
      <c r="S289" s="111"/>
      <c r="T289" s="111"/>
      <c r="U289" s="111"/>
      <c r="V289" s="111"/>
      <c r="W289" s="19"/>
      <c r="X289" s="19"/>
      <c r="Y289" s="19"/>
      <c r="Z289" s="19"/>
      <c r="AA289" s="22"/>
    </row>
    <row r="290" spans="2:27" ht="12" customHeight="1" x14ac:dyDescent="0.25">
      <c r="B290" s="55"/>
      <c r="C290" s="66"/>
      <c r="D290" s="56"/>
      <c r="E290" s="56"/>
      <c r="F290" s="56"/>
      <c r="G290" s="57"/>
      <c r="H290" s="57"/>
      <c r="I290" s="57"/>
      <c r="J290" s="57"/>
      <c r="K290" s="57"/>
      <c r="L290" s="57"/>
      <c r="M290" s="57"/>
      <c r="N290" s="57"/>
      <c r="O290" s="57"/>
      <c r="P290" s="57"/>
      <c r="Q290" s="57"/>
      <c r="R290" s="57"/>
      <c r="S290" s="57"/>
      <c r="T290" s="57"/>
      <c r="U290" s="57"/>
      <c r="V290" s="57"/>
      <c r="W290" s="56"/>
      <c r="X290" s="56"/>
      <c r="Y290" s="56"/>
      <c r="Z290" s="58"/>
      <c r="AA290" s="59"/>
    </row>
    <row r="291" spans="2:27" ht="12" customHeight="1" x14ac:dyDescent="0.2">
      <c r="C291" s="6"/>
      <c r="G291" s="6"/>
      <c r="H291" s="6"/>
      <c r="I291" s="6"/>
      <c r="J291" s="6"/>
      <c r="K291" s="6"/>
      <c r="L291" s="6"/>
      <c r="M291" s="6"/>
      <c r="N291" s="6"/>
      <c r="O291" s="6"/>
      <c r="P291" s="6"/>
      <c r="Q291" s="6"/>
      <c r="R291" s="6"/>
      <c r="S291" s="6"/>
      <c r="T291" s="6"/>
      <c r="U291" s="6"/>
      <c r="V291" s="6"/>
    </row>
    <row r="292" spans="2:27" ht="12" customHeight="1" x14ac:dyDescent="0.2">
      <c r="C292" s="6"/>
      <c r="G292" s="6"/>
      <c r="H292" s="6"/>
      <c r="I292" s="6"/>
      <c r="J292" s="6"/>
      <c r="K292" s="6"/>
      <c r="L292" s="6"/>
      <c r="M292" s="6"/>
      <c r="N292" s="6"/>
      <c r="O292" s="6"/>
      <c r="P292" s="6"/>
      <c r="Q292" s="6"/>
      <c r="R292" s="6"/>
      <c r="S292" s="6"/>
      <c r="T292" s="6"/>
      <c r="U292" s="6"/>
      <c r="V292" s="6"/>
    </row>
    <row r="293" spans="2:27" ht="12" customHeight="1" x14ac:dyDescent="0.2">
      <c r="C293" s="6"/>
      <c r="G293" s="6"/>
      <c r="H293" s="6"/>
      <c r="I293" s="6"/>
      <c r="J293" s="6"/>
      <c r="K293" s="6"/>
      <c r="L293" s="6"/>
      <c r="M293" s="6"/>
      <c r="N293" s="6"/>
      <c r="O293" s="6"/>
      <c r="P293" s="6"/>
      <c r="Q293" s="6"/>
      <c r="R293" s="6"/>
      <c r="S293" s="6"/>
      <c r="T293" s="6"/>
      <c r="U293" s="6"/>
      <c r="V293" s="6"/>
    </row>
    <row r="294" spans="2:27" ht="12" customHeight="1" x14ac:dyDescent="0.2">
      <c r="C294" s="6"/>
      <c r="G294" s="6"/>
      <c r="H294" s="6"/>
      <c r="I294" s="6"/>
      <c r="J294" s="6"/>
      <c r="K294" s="6"/>
      <c r="L294" s="6"/>
      <c r="M294" s="6"/>
      <c r="N294" s="6"/>
      <c r="O294" s="6"/>
      <c r="P294" s="6"/>
      <c r="Q294" s="6"/>
      <c r="R294" s="6"/>
      <c r="S294" s="6"/>
      <c r="T294" s="6"/>
      <c r="U294" s="6"/>
      <c r="V294" s="6"/>
    </row>
    <row r="295" spans="2:27" ht="12" customHeight="1" x14ac:dyDescent="0.2">
      <c r="C295" s="6"/>
      <c r="G295" s="6"/>
      <c r="H295" s="6"/>
      <c r="I295" s="6"/>
      <c r="J295" s="6"/>
      <c r="K295" s="6"/>
      <c r="L295" s="6"/>
      <c r="M295" s="6"/>
      <c r="N295" s="6"/>
      <c r="O295" s="6"/>
      <c r="P295" s="6"/>
      <c r="Q295" s="6"/>
      <c r="R295" s="6"/>
      <c r="S295" s="6"/>
      <c r="T295" s="6"/>
      <c r="U295" s="6"/>
      <c r="V295" s="6"/>
    </row>
    <row r="296" spans="2:27" ht="12" customHeight="1" x14ac:dyDescent="0.2">
      <c r="C296" s="6"/>
      <c r="G296" s="6"/>
      <c r="H296" s="6"/>
      <c r="I296" s="6"/>
      <c r="J296" s="6"/>
      <c r="K296" s="6"/>
      <c r="L296" s="6"/>
      <c r="M296" s="6"/>
      <c r="N296" s="6"/>
      <c r="O296" s="6"/>
      <c r="P296" s="6"/>
      <c r="Q296" s="6"/>
      <c r="R296" s="6"/>
      <c r="S296" s="6"/>
      <c r="T296" s="6"/>
      <c r="U296" s="6"/>
      <c r="V296" s="6"/>
    </row>
    <row r="297" spans="2:27" ht="12" customHeight="1" x14ac:dyDescent="0.2">
      <c r="C297" s="6"/>
      <c r="G297" s="6"/>
      <c r="H297" s="6"/>
      <c r="I297" s="6"/>
      <c r="J297" s="6"/>
      <c r="K297" s="6"/>
      <c r="L297" s="6"/>
      <c r="M297" s="6"/>
      <c r="N297" s="6"/>
      <c r="O297" s="6"/>
      <c r="P297" s="6"/>
      <c r="Q297" s="6"/>
      <c r="R297" s="6"/>
      <c r="S297" s="6"/>
      <c r="T297" s="6"/>
      <c r="U297" s="6"/>
      <c r="V297" s="6"/>
    </row>
    <row r="298" spans="2:27" ht="12" customHeight="1" x14ac:dyDescent="0.2">
      <c r="C298" s="6"/>
      <c r="G298" s="6"/>
      <c r="H298" s="6"/>
      <c r="I298" s="6"/>
      <c r="J298" s="6"/>
      <c r="K298" s="6"/>
      <c r="L298" s="6"/>
      <c r="M298" s="6"/>
      <c r="N298" s="6"/>
      <c r="O298" s="6"/>
      <c r="P298" s="6"/>
      <c r="Q298" s="6"/>
      <c r="R298" s="6"/>
      <c r="S298" s="6"/>
      <c r="T298" s="6"/>
      <c r="U298" s="6"/>
      <c r="V298" s="6"/>
    </row>
    <row r="299" spans="2:27" ht="12" customHeight="1" x14ac:dyDescent="0.2">
      <c r="C299" s="6"/>
      <c r="G299" s="6"/>
      <c r="H299" s="6"/>
      <c r="I299" s="6"/>
      <c r="J299" s="6"/>
      <c r="K299" s="6"/>
      <c r="L299" s="6"/>
      <c r="M299" s="6"/>
      <c r="N299" s="6"/>
      <c r="O299" s="6"/>
      <c r="P299" s="6"/>
      <c r="Q299" s="6"/>
      <c r="R299" s="6"/>
      <c r="S299" s="6"/>
      <c r="T299" s="6"/>
      <c r="U299" s="6"/>
      <c r="V299" s="6"/>
    </row>
    <row r="300" spans="2:27" ht="12" customHeight="1" x14ac:dyDescent="0.2">
      <c r="C300" s="6"/>
      <c r="G300" s="6"/>
      <c r="H300" s="6"/>
      <c r="I300" s="6"/>
      <c r="J300" s="6"/>
      <c r="K300" s="6"/>
      <c r="L300" s="6"/>
      <c r="M300" s="6"/>
      <c r="N300" s="6"/>
      <c r="O300" s="6"/>
      <c r="P300" s="6"/>
      <c r="Q300" s="6"/>
      <c r="R300" s="6"/>
      <c r="S300" s="6"/>
      <c r="T300" s="6"/>
      <c r="U300" s="6"/>
      <c r="V300" s="6"/>
    </row>
    <row r="301" spans="2:27" ht="12" customHeight="1" x14ac:dyDescent="0.2">
      <c r="C301" s="6"/>
      <c r="G301" s="6"/>
      <c r="H301" s="6"/>
      <c r="I301" s="6"/>
      <c r="J301" s="6"/>
      <c r="K301" s="6"/>
      <c r="L301" s="6"/>
      <c r="M301" s="6"/>
      <c r="N301" s="6"/>
      <c r="O301" s="6"/>
      <c r="P301" s="6"/>
      <c r="Q301" s="6"/>
      <c r="R301" s="6"/>
      <c r="S301" s="6"/>
      <c r="T301" s="6"/>
      <c r="U301" s="6"/>
      <c r="V301" s="6"/>
    </row>
    <row r="302" spans="2:27" ht="12" customHeight="1" x14ac:dyDescent="0.2">
      <c r="C302" s="6"/>
      <c r="G302" s="6"/>
      <c r="H302" s="6"/>
      <c r="I302" s="6"/>
      <c r="J302" s="6"/>
      <c r="K302" s="6"/>
      <c r="L302" s="6"/>
      <c r="M302" s="6"/>
      <c r="N302" s="6"/>
      <c r="O302" s="6"/>
      <c r="P302" s="6"/>
      <c r="Q302" s="6"/>
      <c r="R302" s="6"/>
      <c r="S302" s="6"/>
      <c r="T302" s="6"/>
      <c r="U302" s="6"/>
      <c r="V302" s="6"/>
    </row>
    <row r="303" spans="2:27" ht="12" customHeight="1" x14ac:dyDescent="0.2">
      <c r="C303" s="6"/>
      <c r="G303" s="6"/>
      <c r="H303" s="6"/>
      <c r="I303" s="6"/>
      <c r="J303" s="6"/>
      <c r="K303" s="6"/>
      <c r="L303" s="6"/>
      <c r="M303" s="6"/>
      <c r="N303" s="6"/>
      <c r="O303" s="6"/>
      <c r="P303" s="6"/>
      <c r="Q303" s="6"/>
      <c r="R303" s="6"/>
      <c r="S303" s="6"/>
      <c r="T303" s="6"/>
      <c r="U303" s="6"/>
      <c r="V303" s="6"/>
    </row>
    <row r="304" spans="2:27" ht="12" customHeight="1" x14ac:dyDescent="0.2">
      <c r="C304" s="6"/>
      <c r="G304" s="6"/>
      <c r="H304" s="6"/>
      <c r="I304" s="6"/>
      <c r="J304" s="6"/>
      <c r="K304" s="6"/>
      <c r="L304" s="6"/>
      <c r="M304" s="6"/>
      <c r="N304" s="6"/>
      <c r="O304" s="6"/>
      <c r="P304" s="6"/>
      <c r="Q304" s="6"/>
      <c r="R304" s="6"/>
      <c r="S304" s="6"/>
      <c r="T304" s="6"/>
      <c r="U304" s="6"/>
      <c r="V304" s="6"/>
    </row>
    <row r="305" spans="3:22" ht="12" customHeight="1" x14ac:dyDescent="0.2">
      <c r="C305" s="6"/>
      <c r="G305" s="6"/>
      <c r="H305" s="6"/>
      <c r="I305" s="6"/>
      <c r="J305" s="6"/>
      <c r="K305" s="6"/>
      <c r="L305" s="6"/>
      <c r="M305" s="6"/>
      <c r="N305" s="6"/>
      <c r="O305" s="6"/>
      <c r="P305" s="6"/>
      <c r="Q305" s="6"/>
      <c r="R305" s="6"/>
      <c r="S305" s="6"/>
      <c r="T305" s="6"/>
      <c r="U305" s="6"/>
      <c r="V305" s="6"/>
    </row>
    <row r="306" spans="3:22" ht="12" customHeight="1" x14ac:dyDescent="0.2">
      <c r="C306" s="6"/>
      <c r="G306" s="6"/>
      <c r="H306" s="6"/>
      <c r="I306" s="6"/>
      <c r="J306" s="6"/>
      <c r="K306" s="6"/>
      <c r="L306" s="6"/>
      <c r="M306" s="6"/>
      <c r="N306" s="6"/>
      <c r="O306" s="6"/>
      <c r="P306" s="6"/>
      <c r="Q306" s="6"/>
      <c r="R306" s="6"/>
      <c r="S306" s="6"/>
      <c r="T306" s="6"/>
      <c r="U306" s="6"/>
      <c r="V306" s="6"/>
    </row>
    <row r="307" spans="3:22" ht="12" customHeight="1" x14ac:dyDescent="0.2">
      <c r="C307" s="6"/>
      <c r="G307" s="6"/>
      <c r="H307" s="6"/>
      <c r="I307" s="6"/>
      <c r="J307" s="6"/>
      <c r="K307" s="6"/>
      <c r="L307" s="6"/>
      <c r="M307" s="6"/>
      <c r="N307" s="6"/>
      <c r="O307" s="6"/>
      <c r="P307" s="6"/>
      <c r="Q307" s="6"/>
      <c r="R307" s="6"/>
      <c r="S307" s="6"/>
      <c r="T307" s="6"/>
      <c r="U307" s="6"/>
      <c r="V307" s="6"/>
    </row>
    <row r="308" spans="3:22" ht="12" customHeight="1" x14ac:dyDescent="0.2">
      <c r="C308" s="6"/>
      <c r="G308" s="6"/>
      <c r="H308" s="6"/>
      <c r="I308" s="6"/>
      <c r="J308" s="6"/>
      <c r="K308" s="6"/>
      <c r="L308" s="6"/>
      <c r="M308" s="6"/>
      <c r="N308" s="6"/>
      <c r="O308" s="6"/>
      <c r="P308" s="6"/>
      <c r="Q308" s="6"/>
      <c r="R308" s="6"/>
      <c r="S308" s="6"/>
      <c r="T308" s="6"/>
      <c r="U308" s="6"/>
      <c r="V308" s="6"/>
    </row>
    <row r="309" spans="3:22" ht="12" customHeight="1" x14ac:dyDescent="0.2">
      <c r="C309" s="6"/>
      <c r="G309" s="6"/>
      <c r="H309" s="6"/>
      <c r="I309" s="6"/>
      <c r="J309" s="6"/>
      <c r="K309" s="6"/>
      <c r="L309" s="6"/>
      <c r="M309" s="6"/>
      <c r="N309" s="6"/>
      <c r="O309" s="6"/>
      <c r="P309" s="6"/>
      <c r="Q309" s="6"/>
      <c r="R309" s="6"/>
      <c r="S309" s="6"/>
      <c r="T309" s="6"/>
      <c r="U309" s="6"/>
      <c r="V309" s="6"/>
    </row>
    <row r="310" spans="3:22" ht="12" customHeight="1" x14ac:dyDescent="0.2">
      <c r="C310" s="6"/>
      <c r="G310" s="6"/>
      <c r="H310" s="6"/>
      <c r="I310" s="6"/>
      <c r="J310" s="6"/>
      <c r="K310" s="6"/>
      <c r="L310" s="6"/>
      <c r="M310" s="6"/>
      <c r="N310" s="6"/>
      <c r="O310" s="6"/>
      <c r="P310" s="6"/>
      <c r="Q310" s="6"/>
      <c r="R310" s="6"/>
      <c r="S310" s="6"/>
      <c r="T310" s="6"/>
      <c r="U310" s="6"/>
      <c r="V310" s="6"/>
    </row>
    <row r="311" spans="3:22" ht="12" customHeight="1" x14ac:dyDescent="0.2">
      <c r="C311" s="6"/>
      <c r="G311" s="6"/>
      <c r="H311" s="6"/>
      <c r="I311" s="6"/>
      <c r="J311" s="6"/>
      <c r="K311" s="6"/>
      <c r="L311" s="6"/>
      <c r="M311" s="6"/>
      <c r="N311" s="6"/>
      <c r="O311" s="6"/>
      <c r="P311" s="6"/>
      <c r="Q311" s="6"/>
      <c r="R311" s="6"/>
      <c r="S311" s="6"/>
      <c r="T311" s="6"/>
      <c r="U311" s="6"/>
      <c r="V311" s="6"/>
    </row>
    <row r="312" spans="3:22" ht="12" customHeight="1" x14ac:dyDescent="0.2">
      <c r="C312" s="6"/>
      <c r="G312" s="6"/>
      <c r="H312" s="6"/>
      <c r="I312" s="6"/>
      <c r="J312" s="6"/>
      <c r="K312" s="6"/>
      <c r="L312" s="6"/>
      <c r="M312" s="6"/>
      <c r="N312" s="6"/>
      <c r="O312" s="6"/>
      <c r="P312" s="6"/>
      <c r="Q312" s="6"/>
      <c r="R312" s="6"/>
      <c r="S312" s="6"/>
      <c r="T312" s="6"/>
      <c r="U312" s="6"/>
      <c r="V312" s="6"/>
    </row>
    <row r="313" spans="3:22" ht="12" customHeight="1" x14ac:dyDescent="0.2">
      <c r="C313" s="6"/>
      <c r="G313" s="6"/>
      <c r="H313" s="6"/>
      <c r="I313" s="6"/>
      <c r="J313" s="6"/>
      <c r="K313" s="6"/>
      <c r="L313" s="6"/>
      <c r="M313" s="6"/>
      <c r="N313" s="6"/>
      <c r="O313" s="6"/>
      <c r="P313" s="6"/>
      <c r="Q313" s="6"/>
      <c r="R313" s="6"/>
      <c r="S313" s="6"/>
      <c r="T313" s="6"/>
      <c r="U313" s="6"/>
      <c r="V313" s="6"/>
    </row>
    <row r="314" spans="3:22" ht="12" customHeight="1" x14ac:dyDescent="0.2">
      <c r="C314" s="6"/>
      <c r="G314" s="6"/>
      <c r="H314" s="6"/>
      <c r="I314" s="6"/>
      <c r="J314" s="6"/>
      <c r="K314" s="6"/>
      <c r="L314" s="6"/>
      <c r="M314" s="6"/>
      <c r="N314" s="6"/>
      <c r="O314" s="6"/>
      <c r="P314" s="6"/>
      <c r="Q314" s="6"/>
      <c r="R314" s="6"/>
      <c r="S314" s="6"/>
      <c r="T314" s="6"/>
      <c r="U314" s="6"/>
      <c r="V314" s="6"/>
    </row>
    <row r="315" spans="3:22" ht="12" customHeight="1" x14ac:dyDescent="0.2">
      <c r="C315" s="6"/>
      <c r="G315" s="6"/>
      <c r="H315" s="6"/>
      <c r="I315" s="6"/>
      <c r="J315" s="6"/>
      <c r="K315" s="6"/>
      <c r="L315" s="6"/>
      <c r="M315" s="6"/>
      <c r="N315" s="6"/>
      <c r="O315" s="6"/>
      <c r="P315" s="6"/>
      <c r="Q315" s="6"/>
      <c r="R315" s="6"/>
      <c r="S315" s="6"/>
      <c r="T315" s="6"/>
      <c r="U315" s="6"/>
      <c r="V315" s="6"/>
    </row>
    <row r="316" spans="3:22" ht="12" customHeight="1" x14ac:dyDescent="0.2">
      <c r="C316" s="6"/>
      <c r="G316" s="6"/>
      <c r="H316" s="6"/>
      <c r="I316" s="6"/>
      <c r="J316" s="6"/>
      <c r="K316" s="6"/>
      <c r="L316" s="6"/>
      <c r="M316" s="6"/>
      <c r="N316" s="6"/>
      <c r="O316" s="6"/>
      <c r="P316" s="6"/>
      <c r="Q316" s="6"/>
      <c r="R316" s="6"/>
      <c r="S316" s="6"/>
      <c r="T316" s="6"/>
      <c r="U316" s="6"/>
      <c r="V316" s="6"/>
    </row>
    <row r="317" spans="3:22" ht="12" customHeight="1" x14ac:dyDescent="0.2">
      <c r="C317" s="6"/>
      <c r="G317" s="6"/>
      <c r="H317" s="6"/>
      <c r="I317" s="6"/>
      <c r="J317" s="6"/>
      <c r="K317" s="6"/>
      <c r="L317" s="6"/>
      <c r="M317" s="6"/>
      <c r="N317" s="6"/>
      <c r="O317" s="6"/>
      <c r="P317" s="6"/>
      <c r="Q317" s="6"/>
      <c r="R317" s="6"/>
      <c r="S317" s="6"/>
      <c r="T317" s="6"/>
      <c r="U317" s="6"/>
      <c r="V317" s="6"/>
    </row>
    <row r="318" spans="3:22" ht="12" customHeight="1" x14ac:dyDescent="0.2">
      <c r="C318" s="6"/>
      <c r="G318" s="6"/>
      <c r="H318" s="6"/>
      <c r="I318" s="6"/>
      <c r="J318" s="6"/>
      <c r="K318" s="6"/>
      <c r="L318" s="6"/>
      <c r="M318" s="6"/>
      <c r="N318" s="6"/>
      <c r="O318" s="6"/>
      <c r="P318" s="6"/>
      <c r="Q318" s="6"/>
      <c r="R318" s="6"/>
      <c r="S318" s="6"/>
      <c r="T318" s="6"/>
      <c r="U318" s="6"/>
      <c r="V318" s="6"/>
    </row>
    <row r="319" spans="3:22" ht="12" customHeight="1" x14ac:dyDescent="0.2">
      <c r="C319" s="6"/>
      <c r="G319" s="6"/>
      <c r="H319" s="6"/>
      <c r="I319" s="6"/>
      <c r="J319" s="6"/>
      <c r="K319" s="6"/>
      <c r="L319" s="6"/>
      <c r="M319" s="6"/>
      <c r="N319" s="6"/>
      <c r="O319" s="6"/>
      <c r="P319" s="6"/>
      <c r="Q319" s="6"/>
      <c r="R319" s="6"/>
      <c r="S319" s="6"/>
      <c r="T319" s="6"/>
      <c r="U319" s="6"/>
      <c r="V319" s="6"/>
    </row>
    <row r="320" spans="3:22" ht="12" customHeight="1" x14ac:dyDescent="0.2">
      <c r="C320" s="6"/>
      <c r="G320" s="6"/>
      <c r="H320" s="6"/>
      <c r="I320" s="6"/>
      <c r="J320" s="6"/>
      <c r="K320" s="6"/>
      <c r="L320" s="6"/>
      <c r="M320" s="6"/>
      <c r="N320" s="6"/>
      <c r="O320" s="6"/>
      <c r="P320" s="6"/>
      <c r="Q320" s="6"/>
      <c r="R320" s="6"/>
      <c r="S320" s="6"/>
      <c r="T320" s="6"/>
      <c r="U320" s="6"/>
      <c r="V320" s="6"/>
    </row>
    <row r="321" spans="3:22" ht="12" customHeight="1" x14ac:dyDescent="0.2">
      <c r="C321" s="6"/>
      <c r="G321" s="6"/>
      <c r="H321" s="6"/>
      <c r="I321" s="6"/>
      <c r="J321" s="6"/>
      <c r="K321" s="6"/>
      <c r="L321" s="6"/>
      <c r="M321" s="6"/>
      <c r="N321" s="6"/>
      <c r="O321" s="6"/>
      <c r="P321" s="6"/>
      <c r="Q321" s="6"/>
      <c r="R321" s="6"/>
      <c r="S321" s="6"/>
      <c r="T321" s="6"/>
      <c r="U321" s="6"/>
      <c r="V321" s="6"/>
    </row>
    <row r="322" spans="3:22" ht="12" customHeight="1" x14ac:dyDescent="0.2">
      <c r="C322" s="6"/>
      <c r="G322" s="6"/>
      <c r="H322" s="6"/>
      <c r="I322" s="6"/>
      <c r="J322" s="6"/>
      <c r="K322" s="6"/>
      <c r="L322" s="6"/>
      <c r="M322" s="6"/>
      <c r="N322" s="6"/>
      <c r="O322" s="6"/>
      <c r="P322" s="6"/>
      <c r="Q322" s="6"/>
      <c r="R322" s="6"/>
      <c r="S322" s="6"/>
      <c r="T322" s="6"/>
      <c r="U322" s="6"/>
      <c r="V322" s="6"/>
    </row>
    <row r="323" spans="3:22" ht="12" customHeight="1" x14ac:dyDescent="0.2">
      <c r="C323" s="6"/>
      <c r="G323" s="6"/>
      <c r="H323" s="6"/>
      <c r="I323" s="6"/>
      <c r="J323" s="6"/>
      <c r="K323" s="6"/>
      <c r="L323" s="6"/>
      <c r="M323" s="6"/>
      <c r="N323" s="6"/>
      <c r="O323" s="6"/>
      <c r="P323" s="6"/>
      <c r="Q323" s="6"/>
      <c r="R323" s="6"/>
      <c r="S323" s="6"/>
      <c r="T323" s="6"/>
      <c r="U323" s="6"/>
      <c r="V323" s="6"/>
    </row>
    <row r="324" spans="3:22" ht="12" customHeight="1" x14ac:dyDescent="0.2">
      <c r="C324" s="6"/>
      <c r="G324" s="6"/>
      <c r="H324" s="6"/>
      <c r="I324" s="6"/>
      <c r="J324" s="6"/>
      <c r="K324" s="6"/>
      <c r="L324" s="6"/>
      <c r="M324" s="6"/>
      <c r="N324" s="6"/>
      <c r="O324" s="6"/>
      <c r="P324" s="6"/>
      <c r="Q324" s="6"/>
      <c r="R324" s="6"/>
      <c r="S324" s="6"/>
      <c r="T324" s="6"/>
      <c r="U324" s="6"/>
      <c r="V324" s="6"/>
    </row>
    <row r="325" spans="3:22" ht="12" customHeight="1" x14ac:dyDescent="0.2">
      <c r="C325" s="6"/>
      <c r="G325" s="6"/>
      <c r="H325" s="6"/>
      <c r="I325" s="6"/>
      <c r="J325" s="6"/>
      <c r="K325" s="6"/>
      <c r="L325" s="6"/>
      <c r="M325" s="6"/>
      <c r="N325" s="6"/>
      <c r="O325" s="6"/>
      <c r="P325" s="6"/>
      <c r="Q325" s="6"/>
      <c r="R325" s="6"/>
      <c r="S325" s="6"/>
      <c r="T325" s="6"/>
      <c r="U325" s="6"/>
      <c r="V325" s="6"/>
    </row>
    <row r="326" spans="3:22" ht="12" customHeight="1" x14ac:dyDescent="0.2">
      <c r="C326" s="6"/>
      <c r="G326" s="6"/>
      <c r="H326" s="6"/>
      <c r="I326" s="6"/>
      <c r="J326" s="6"/>
      <c r="K326" s="6"/>
      <c r="L326" s="6"/>
      <c r="M326" s="6"/>
      <c r="N326" s="6"/>
      <c r="O326" s="6"/>
      <c r="P326" s="6"/>
      <c r="Q326" s="6"/>
      <c r="R326" s="6"/>
      <c r="S326" s="6"/>
      <c r="T326" s="6"/>
      <c r="U326" s="6"/>
      <c r="V326" s="6"/>
    </row>
    <row r="327" spans="3:22" ht="12" customHeight="1" x14ac:dyDescent="0.2">
      <c r="C327" s="6"/>
      <c r="G327" s="6"/>
      <c r="H327" s="6"/>
      <c r="I327" s="6"/>
      <c r="J327" s="6"/>
      <c r="K327" s="6"/>
      <c r="L327" s="6"/>
      <c r="M327" s="6"/>
      <c r="N327" s="6"/>
      <c r="O327" s="6"/>
      <c r="P327" s="6"/>
      <c r="Q327" s="6"/>
      <c r="R327" s="6"/>
      <c r="S327" s="6"/>
      <c r="T327" s="6"/>
      <c r="U327" s="6"/>
      <c r="V327" s="6"/>
    </row>
    <row r="328" spans="3:22" ht="12" customHeight="1" x14ac:dyDescent="0.2">
      <c r="C328" s="6"/>
      <c r="G328" s="6"/>
      <c r="H328" s="6"/>
      <c r="I328" s="6"/>
      <c r="J328" s="6"/>
      <c r="K328" s="6"/>
      <c r="L328" s="6"/>
      <c r="M328" s="6"/>
      <c r="N328" s="6"/>
      <c r="O328" s="6"/>
      <c r="P328" s="6"/>
      <c r="Q328" s="6"/>
      <c r="R328" s="6"/>
      <c r="S328" s="6"/>
      <c r="T328" s="6"/>
      <c r="U328" s="6"/>
      <c r="V328" s="6"/>
    </row>
    <row r="329" spans="3:22" ht="12" customHeight="1" x14ac:dyDescent="0.2">
      <c r="C329" s="6"/>
      <c r="G329" s="6"/>
      <c r="H329" s="6"/>
      <c r="I329" s="6"/>
      <c r="J329" s="6"/>
      <c r="K329" s="6"/>
      <c r="L329" s="6"/>
      <c r="M329" s="6"/>
      <c r="N329" s="6"/>
      <c r="O329" s="6"/>
      <c r="P329" s="6"/>
      <c r="Q329" s="6"/>
      <c r="R329" s="6"/>
      <c r="S329" s="6"/>
      <c r="T329" s="6"/>
      <c r="U329" s="6"/>
      <c r="V329" s="6"/>
    </row>
    <row r="330" spans="3:22" ht="12" customHeight="1" x14ac:dyDescent="0.2">
      <c r="C330" s="6"/>
      <c r="G330" s="6"/>
      <c r="H330" s="6"/>
      <c r="I330" s="6"/>
      <c r="J330" s="6"/>
      <c r="K330" s="6"/>
      <c r="L330" s="6"/>
      <c r="M330" s="6"/>
      <c r="N330" s="6"/>
      <c r="O330" s="6"/>
      <c r="P330" s="6"/>
      <c r="Q330" s="6"/>
      <c r="R330" s="6"/>
      <c r="S330" s="6"/>
      <c r="T330" s="6"/>
      <c r="U330" s="6"/>
      <c r="V330" s="6"/>
    </row>
    <row r="331" spans="3:22" ht="12" customHeight="1" x14ac:dyDescent="0.2">
      <c r="C331" s="6"/>
      <c r="G331" s="6"/>
      <c r="H331" s="6"/>
      <c r="I331" s="6"/>
      <c r="J331" s="6"/>
      <c r="K331" s="6"/>
      <c r="L331" s="6"/>
      <c r="M331" s="6"/>
      <c r="N331" s="6"/>
      <c r="O331" s="6"/>
      <c r="P331" s="6"/>
      <c r="Q331" s="6"/>
      <c r="R331" s="6"/>
      <c r="S331" s="6"/>
      <c r="T331" s="6"/>
      <c r="U331" s="6"/>
      <c r="V331" s="6"/>
    </row>
    <row r="332" spans="3:22" ht="12" customHeight="1" x14ac:dyDescent="0.2">
      <c r="C332" s="6"/>
      <c r="G332" s="6"/>
      <c r="H332" s="6"/>
      <c r="I332" s="6"/>
      <c r="J332" s="6"/>
      <c r="K332" s="6"/>
      <c r="L332" s="6"/>
      <c r="M332" s="6"/>
      <c r="N332" s="6"/>
      <c r="O332" s="6"/>
      <c r="P332" s="6"/>
      <c r="Q332" s="6"/>
      <c r="R332" s="6"/>
      <c r="S332" s="6"/>
      <c r="T332" s="6"/>
      <c r="U332" s="6"/>
      <c r="V332" s="6"/>
    </row>
    <row r="333" spans="3:22" ht="12" customHeight="1" x14ac:dyDescent="0.2">
      <c r="C333" s="6"/>
      <c r="G333" s="6"/>
      <c r="H333" s="6"/>
      <c r="I333" s="6"/>
      <c r="J333" s="6"/>
      <c r="K333" s="6"/>
      <c r="L333" s="6"/>
      <c r="M333" s="6"/>
      <c r="N333" s="6"/>
      <c r="O333" s="6"/>
      <c r="P333" s="6"/>
      <c r="Q333" s="6"/>
      <c r="R333" s="6"/>
      <c r="S333" s="6"/>
      <c r="T333" s="6"/>
      <c r="U333" s="6"/>
      <c r="V333" s="6"/>
    </row>
    <row r="334" spans="3:22" ht="12" customHeight="1" x14ac:dyDescent="0.2">
      <c r="C334" s="6"/>
      <c r="G334" s="6"/>
      <c r="H334" s="6"/>
      <c r="I334" s="6"/>
      <c r="J334" s="6"/>
      <c r="K334" s="6"/>
      <c r="L334" s="6"/>
      <c r="M334" s="6"/>
      <c r="N334" s="6"/>
      <c r="O334" s="6"/>
      <c r="P334" s="6"/>
      <c r="Q334" s="6"/>
      <c r="R334" s="6"/>
      <c r="S334" s="6"/>
      <c r="T334" s="6"/>
      <c r="U334" s="6"/>
      <c r="V334" s="6"/>
    </row>
    <row r="335" spans="3:22" ht="12" customHeight="1" x14ac:dyDescent="0.2">
      <c r="C335" s="6"/>
      <c r="G335" s="6"/>
      <c r="H335" s="6"/>
      <c r="I335" s="6"/>
      <c r="J335" s="6"/>
      <c r="K335" s="6"/>
      <c r="L335" s="6"/>
      <c r="M335" s="6"/>
      <c r="N335" s="6"/>
      <c r="O335" s="6"/>
      <c r="P335" s="6"/>
      <c r="Q335" s="6"/>
      <c r="R335" s="6"/>
      <c r="S335" s="6"/>
      <c r="T335" s="6"/>
      <c r="U335" s="6"/>
      <c r="V335" s="6"/>
    </row>
    <row r="336" spans="3:22" ht="12" customHeight="1" x14ac:dyDescent="0.2">
      <c r="C336" s="6"/>
      <c r="G336" s="6"/>
      <c r="H336" s="6"/>
      <c r="I336" s="6"/>
      <c r="J336" s="6"/>
      <c r="K336" s="6"/>
      <c r="L336" s="6"/>
      <c r="M336" s="6"/>
      <c r="N336" s="6"/>
      <c r="O336" s="6"/>
      <c r="P336" s="6"/>
      <c r="Q336" s="6"/>
      <c r="R336" s="6"/>
      <c r="S336" s="6"/>
      <c r="T336" s="6"/>
      <c r="U336" s="6"/>
      <c r="V336" s="6"/>
    </row>
    <row r="337" spans="3:22" ht="12" customHeight="1" x14ac:dyDescent="0.2">
      <c r="C337" s="6"/>
      <c r="G337" s="6"/>
      <c r="H337" s="6"/>
      <c r="I337" s="6"/>
      <c r="J337" s="6"/>
      <c r="K337" s="6"/>
      <c r="L337" s="6"/>
      <c r="M337" s="6"/>
      <c r="N337" s="6"/>
      <c r="O337" s="6"/>
      <c r="P337" s="6"/>
      <c r="Q337" s="6"/>
      <c r="R337" s="6"/>
      <c r="S337" s="6"/>
      <c r="T337" s="6"/>
      <c r="U337" s="6"/>
      <c r="V337" s="6"/>
    </row>
    <row r="338" spans="3:22" ht="12" customHeight="1" x14ac:dyDescent="0.2">
      <c r="C338" s="6"/>
      <c r="G338" s="6"/>
      <c r="H338" s="6"/>
      <c r="I338" s="6"/>
      <c r="J338" s="6"/>
      <c r="K338" s="6"/>
      <c r="L338" s="6"/>
      <c r="M338" s="6"/>
      <c r="N338" s="6"/>
      <c r="O338" s="6"/>
      <c r="P338" s="6"/>
      <c r="Q338" s="6"/>
      <c r="R338" s="6"/>
      <c r="S338" s="6"/>
      <c r="T338" s="6"/>
      <c r="U338" s="6"/>
      <c r="V338" s="6"/>
    </row>
    <row r="339" spans="3:22" ht="12" customHeight="1" x14ac:dyDescent="0.2">
      <c r="C339" s="6"/>
      <c r="G339" s="6"/>
      <c r="H339" s="6"/>
      <c r="I339" s="6"/>
      <c r="J339" s="6"/>
      <c r="K339" s="6"/>
      <c r="L339" s="6"/>
      <c r="M339" s="6"/>
      <c r="N339" s="6"/>
      <c r="O339" s="6"/>
      <c r="P339" s="6"/>
      <c r="Q339" s="6"/>
      <c r="R339" s="6"/>
      <c r="S339" s="6"/>
      <c r="T339" s="6"/>
      <c r="U339" s="6"/>
      <c r="V339" s="6"/>
    </row>
    <row r="340" spans="3:22" ht="12" customHeight="1" x14ac:dyDescent="0.2">
      <c r="C340" s="6"/>
      <c r="G340" s="6"/>
      <c r="H340" s="6"/>
      <c r="I340" s="6"/>
      <c r="J340" s="6"/>
      <c r="K340" s="6"/>
      <c r="L340" s="6"/>
      <c r="M340" s="6"/>
      <c r="N340" s="6"/>
      <c r="O340" s="6"/>
      <c r="P340" s="6"/>
      <c r="Q340" s="6"/>
      <c r="R340" s="6"/>
      <c r="S340" s="6"/>
      <c r="T340" s="6"/>
      <c r="U340" s="6"/>
      <c r="V340" s="6"/>
    </row>
    <row r="341" spans="3:22" ht="12" customHeight="1" x14ac:dyDescent="0.2">
      <c r="C341" s="6"/>
      <c r="G341" s="6"/>
      <c r="H341" s="6"/>
      <c r="I341" s="6"/>
      <c r="J341" s="6"/>
      <c r="K341" s="6"/>
      <c r="L341" s="6"/>
      <c r="M341" s="6"/>
      <c r="N341" s="6"/>
      <c r="O341" s="6"/>
      <c r="P341" s="6"/>
      <c r="Q341" s="6"/>
      <c r="R341" s="6"/>
      <c r="S341" s="6"/>
      <c r="T341" s="6"/>
      <c r="U341" s="6"/>
      <c r="V341" s="6"/>
    </row>
    <row r="342" spans="3:22" ht="12" customHeight="1" x14ac:dyDescent="0.2">
      <c r="C342" s="6"/>
      <c r="G342" s="6"/>
      <c r="H342" s="6"/>
      <c r="I342" s="6"/>
      <c r="J342" s="6"/>
      <c r="K342" s="6"/>
      <c r="L342" s="6"/>
      <c r="M342" s="6"/>
      <c r="N342" s="6"/>
      <c r="O342" s="6"/>
      <c r="P342" s="6"/>
      <c r="Q342" s="6"/>
      <c r="R342" s="6"/>
      <c r="S342" s="6"/>
      <c r="T342" s="6"/>
      <c r="U342" s="6"/>
      <c r="V342" s="6"/>
    </row>
    <row r="343" spans="3:22" ht="12" customHeight="1" x14ac:dyDescent="0.2">
      <c r="C343" s="6"/>
      <c r="G343" s="6"/>
      <c r="H343" s="6"/>
      <c r="I343" s="6"/>
      <c r="J343" s="6"/>
      <c r="K343" s="6"/>
      <c r="L343" s="6"/>
      <c r="M343" s="6"/>
      <c r="N343" s="6"/>
      <c r="O343" s="6"/>
      <c r="P343" s="6"/>
      <c r="Q343" s="6"/>
      <c r="R343" s="6"/>
      <c r="S343" s="6"/>
      <c r="T343" s="6"/>
      <c r="U343" s="6"/>
      <c r="V343" s="6"/>
    </row>
    <row r="344" spans="3:22" ht="12" customHeight="1" x14ac:dyDescent="0.2">
      <c r="C344" s="6"/>
      <c r="G344" s="6"/>
      <c r="H344" s="6"/>
      <c r="I344" s="6"/>
      <c r="J344" s="6"/>
      <c r="K344" s="6"/>
      <c r="L344" s="6"/>
      <c r="M344" s="6"/>
      <c r="N344" s="6"/>
      <c r="O344" s="6"/>
      <c r="P344" s="6"/>
      <c r="Q344" s="6"/>
      <c r="R344" s="6"/>
      <c r="S344" s="6"/>
      <c r="T344" s="6"/>
      <c r="U344" s="6"/>
      <c r="V344" s="6"/>
    </row>
    <row r="345" spans="3:22" ht="12" customHeight="1" x14ac:dyDescent="0.2">
      <c r="C345" s="6"/>
      <c r="G345" s="6"/>
      <c r="H345" s="6"/>
      <c r="I345" s="6"/>
      <c r="J345" s="6"/>
      <c r="K345" s="6"/>
      <c r="L345" s="6"/>
      <c r="M345" s="6"/>
      <c r="N345" s="6"/>
      <c r="O345" s="6"/>
      <c r="P345" s="6"/>
      <c r="Q345" s="6"/>
      <c r="R345" s="6"/>
      <c r="S345" s="6"/>
      <c r="T345" s="6"/>
      <c r="U345" s="6"/>
      <c r="V345" s="6"/>
    </row>
    <row r="346" spans="3:22" ht="12" customHeight="1" x14ac:dyDescent="0.2">
      <c r="C346" s="6"/>
      <c r="G346" s="6"/>
      <c r="H346" s="6"/>
      <c r="I346" s="6"/>
      <c r="J346" s="6"/>
      <c r="K346" s="6"/>
      <c r="L346" s="6"/>
      <c r="M346" s="6"/>
      <c r="N346" s="6"/>
      <c r="O346" s="6"/>
      <c r="P346" s="6"/>
      <c r="Q346" s="6"/>
      <c r="R346" s="6"/>
      <c r="S346" s="6"/>
      <c r="T346" s="6"/>
      <c r="U346" s="6"/>
      <c r="V346" s="6"/>
    </row>
    <row r="347" spans="3:22" ht="12" customHeight="1" x14ac:dyDescent="0.2">
      <c r="C347" s="6"/>
      <c r="G347" s="6"/>
      <c r="H347" s="6"/>
      <c r="I347" s="6"/>
      <c r="J347" s="6"/>
      <c r="K347" s="6"/>
      <c r="L347" s="6"/>
      <c r="M347" s="6"/>
      <c r="N347" s="6"/>
      <c r="O347" s="6"/>
      <c r="P347" s="6"/>
      <c r="Q347" s="6"/>
      <c r="R347" s="6"/>
      <c r="S347" s="6"/>
      <c r="T347" s="6"/>
      <c r="U347" s="6"/>
      <c r="V347" s="6"/>
    </row>
    <row r="348" spans="3:22" ht="12" customHeight="1" x14ac:dyDescent="0.2">
      <c r="C348" s="6"/>
      <c r="G348" s="6"/>
      <c r="H348" s="6"/>
      <c r="I348" s="6"/>
      <c r="J348" s="6"/>
      <c r="K348" s="6"/>
      <c r="L348" s="6"/>
      <c r="M348" s="6"/>
      <c r="N348" s="6"/>
      <c r="O348" s="6"/>
      <c r="P348" s="6"/>
      <c r="Q348" s="6"/>
      <c r="R348" s="6"/>
      <c r="S348" s="6"/>
      <c r="T348" s="6"/>
      <c r="U348" s="6"/>
      <c r="V348" s="6"/>
    </row>
    <row r="349" spans="3:22" ht="12" customHeight="1" x14ac:dyDescent="0.2">
      <c r="C349" s="6"/>
      <c r="G349" s="6"/>
      <c r="H349" s="6"/>
      <c r="I349" s="6"/>
      <c r="J349" s="6"/>
      <c r="K349" s="6"/>
      <c r="L349" s="6"/>
      <c r="M349" s="6"/>
      <c r="N349" s="6"/>
      <c r="O349" s="6"/>
      <c r="P349" s="6"/>
      <c r="Q349" s="6"/>
      <c r="R349" s="6"/>
      <c r="S349" s="6"/>
      <c r="T349" s="6"/>
      <c r="U349" s="6"/>
      <c r="V349" s="6"/>
    </row>
    <row r="350" spans="3:22" ht="12" customHeight="1" x14ac:dyDescent="0.2">
      <c r="C350" s="6"/>
      <c r="G350" s="6"/>
      <c r="H350" s="6"/>
      <c r="I350" s="6"/>
      <c r="J350" s="6"/>
      <c r="K350" s="6"/>
      <c r="L350" s="6"/>
      <c r="M350" s="6"/>
      <c r="N350" s="6"/>
      <c r="O350" s="6"/>
      <c r="P350" s="6"/>
      <c r="Q350" s="6"/>
      <c r="R350" s="6"/>
      <c r="S350" s="6"/>
      <c r="T350" s="6"/>
      <c r="U350" s="6"/>
      <c r="V350" s="6"/>
    </row>
    <row r="351" spans="3:22" ht="12" customHeight="1" x14ac:dyDescent="0.2">
      <c r="C351" s="6"/>
      <c r="G351" s="6"/>
      <c r="H351" s="6"/>
      <c r="I351" s="6"/>
      <c r="J351" s="6"/>
      <c r="K351" s="6"/>
      <c r="L351" s="6"/>
      <c r="M351" s="6"/>
      <c r="N351" s="6"/>
      <c r="O351" s="6"/>
      <c r="P351" s="6"/>
      <c r="Q351" s="6"/>
      <c r="R351" s="6"/>
      <c r="S351" s="6"/>
      <c r="T351" s="6"/>
      <c r="U351" s="6"/>
      <c r="V351" s="6"/>
    </row>
    <row r="352" spans="3:22" ht="12" customHeight="1" x14ac:dyDescent="0.2">
      <c r="C352" s="6"/>
      <c r="G352" s="6"/>
      <c r="H352" s="6"/>
      <c r="I352" s="6"/>
      <c r="J352" s="6"/>
      <c r="K352" s="6"/>
      <c r="L352" s="6"/>
      <c r="M352" s="6"/>
      <c r="N352" s="6"/>
      <c r="O352" s="6"/>
      <c r="P352" s="6"/>
      <c r="Q352" s="6"/>
      <c r="R352" s="6"/>
      <c r="S352" s="6"/>
      <c r="T352" s="6"/>
      <c r="U352" s="6"/>
      <c r="V352" s="6"/>
    </row>
    <row r="353" spans="3:22" ht="12" customHeight="1" x14ac:dyDescent="0.2">
      <c r="C353" s="6"/>
      <c r="G353" s="6"/>
      <c r="H353" s="6"/>
      <c r="I353" s="6"/>
      <c r="J353" s="6"/>
      <c r="K353" s="6"/>
      <c r="L353" s="6"/>
      <c r="M353" s="6"/>
      <c r="N353" s="6"/>
      <c r="O353" s="6"/>
      <c r="P353" s="6"/>
      <c r="Q353" s="6"/>
      <c r="R353" s="6"/>
      <c r="S353" s="6"/>
      <c r="T353" s="6"/>
      <c r="U353" s="6"/>
      <c r="V353" s="6"/>
    </row>
    <row r="354" spans="3:22" ht="12" customHeight="1" x14ac:dyDescent="0.2">
      <c r="C354" s="6"/>
      <c r="G354" s="6"/>
      <c r="H354" s="6"/>
      <c r="I354" s="6"/>
      <c r="J354" s="6"/>
      <c r="K354" s="6"/>
      <c r="L354" s="6"/>
      <c r="M354" s="6"/>
      <c r="N354" s="6"/>
      <c r="O354" s="6"/>
      <c r="P354" s="6"/>
      <c r="Q354" s="6"/>
      <c r="R354" s="6"/>
      <c r="S354" s="6"/>
      <c r="T354" s="6"/>
      <c r="U354" s="6"/>
      <c r="V354" s="6"/>
    </row>
    <row r="355" spans="3:22" ht="12" customHeight="1" x14ac:dyDescent="0.2">
      <c r="C355" s="6"/>
      <c r="G355" s="6"/>
      <c r="H355" s="6"/>
      <c r="I355" s="6"/>
      <c r="J355" s="6"/>
      <c r="K355" s="6"/>
      <c r="L355" s="6"/>
      <c r="M355" s="6"/>
      <c r="N355" s="6"/>
      <c r="O355" s="6"/>
      <c r="P355" s="6"/>
      <c r="Q355" s="6"/>
      <c r="R355" s="6"/>
      <c r="S355" s="6"/>
      <c r="T355" s="6"/>
      <c r="U355" s="6"/>
      <c r="V355" s="6"/>
    </row>
    <row r="356" spans="3:22" ht="12" customHeight="1" x14ac:dyDescent="0.2">
      <c r="C356" s="6"/>
      <c r="G356" s="6"/>
      <c r="H356" s="6"/>
      <c r="I356" s="6"/>
      <c r="J356" s="6"/>
      <c r="K356" s="6"/>
      <c r="L356" s="6"/>
      <c r="M356" s="6"/>
      <c r="N356" s="6"/>
      <c r="O356" s="6"/>
      <c r="P356" s="6"/>
      <c r="Q356" s="6"/>
      <c r="R356" s="6"/>
      <c r="S356" s="6"/>
      <c r="T356" s="6"/>
      <c r="U356" s="6"/>
      <c r="V356" s="6"/>
    </row>
    <row r="357" spans="3:22" ht="12" customHeight="1" x14ac:dyDescent="0.2">
      <c r="C357" s="6"/>
      <c r="G357" s="6"/>
      <c r="H357" s="6"/>
      <c r="I357" s="6"/>
      <c r="J357" s="6"/>
      <c r="K357" s="6"/>
      <c r="L357" s="6"/>
      <c r="M357" s="6"/>
      <c r="N357" s="6"/>
      <c r="O357" s="6"/>
      <c r="P357" s="6"/>
      <c r="Q357" s="6"/>
      <c r="R357" s="6"/>
      <c r="S357" s="6"/>
      <c r="T357" s="6"/>
      <c r="U357" s="6"/>
      <c r="V357" s="6"/>
    </row>
    <row r="358" spans="3:22" ht="12" customHeight="1" x14ac:dyDescent="0.2">
      <c r="C358" s="6"/>
      <c r="G358" s="6"/>
      <c r="H358" s="6"/>
      <c r="I358" s="6"/>
      <c r="J358" s="6"/>
      <c r="K358" s="6"/>
      <c r="L358" s="6"/>
      <c r="M358" s="6"/>
      <c r="N358" s="6"/>
      <c r="O358" s="6"/>
      <c r="P358" s="6"/>
      <c r="Q358" s="6"/>
      <c r="R358" s="6"/>
      <c r="S358" s="6"/>
      <c r="T358" s="6"/>
      <c r="U358" s="6"/>
      <c r="V358" s="6"/>
    </row>
    <row r="359" spans="3:22" ht="12" customHeight="1" x14ac:dyDescent="0.2">
      <c r="C359" s="6"/>
      <c r="G359" s="6"/>
      <c r="H359" s="6"/>
      <c r="I359" s="6"/>
      <c r="J359" s="6"/>
      <c r="K359" s="6"/>
      <c r="L359" s="6"/>
      <c r="M359" s="6"/>
      <c r="N359" s="6"/>
      <c r="O359" s="6"/>
      <c r="P359" s="6"/>
      <c r="Q359" s="6"/>
      <c r="R359" s="6"/>
      <c r="S359" s="6"/>
      <c r="T359" s="6"/>
      <c r="U359" s="6"/>
      <c r="V359" s="6"/>
    </row>
    <row r="360" spans="3:22" ht="12" customHeight="1" x14ac:dyDescent="0.2">
      <c r="C360" s="6"/>
      <c r="G360" s="6"/>
      <c r="H360" s="6"/>
      <c r="I360" s="6"/>
      <c r="J360" s="6"/>
      <c r="K360" s="6"/>
      <c r="L360" s="6"/>
      <c r="M360" s="6"/>
      <c r="N360" s="6"/>
      <c r="O360" s="6"/>
      <c r="P360" s="6"/>
      <c r="Q360" s="6"/>
      <c r="R360" s="6"/>
      <c r="S360" s="6"/>
      <c r="T360" s="6"/>
      <c r="U360" s="6"/>
      <c r="V360" s="6"/>
    </row>
    <row r="361" spans="3:22" ht="12" customHeight="1" x14ac:dyDescent="0.2">
      <c r="C361" s="6"/>
      <c r="G361" s="6"/>
      <c r="H361" s="6"/>
      <c r="I361" s="6"/>
      <c r="J361" s="6"/>
      <c r="K361" s="6"/>
      <c r="L361" s="6"/>
      <c r="M361" s="6"/>
      <c r="N361" s="6"/>
      <c r="O361" s="6"/>
      <c r="P361" s="6"/>
      <c r="Q361" s="6"/>
      <c r="R361" s="6"/>
      <c r="S361" s="6"/>
      <c r="T361" s="6"/>
      <c r="U361" s="6"/>
      <c r="V361" s="6"/>
    </row>
    <row r="362" spans="3:22" ht="12" customHeight="1" x14ac:dyDescent="0.2">
      <c r="C362" s="6"/>
      <c r="G362" s="6"/>
      <c r="H362" s="6"/>
      <c r="I362" s="6"/>
      <c r="J362" s="6"/>
      <c r="K362" s="6"/>
      <c r="L362" s="6"/>
      <c r="M362" s="6"/>
      <c r="N362" s="6"/>
      <c r="O362" s="6"/>
      <c r="P362" s="6"/>
      <c r="Q362" s="6"/>
      <c r="R362" s="6"/>
      <c r="S362" s="6"/>
      <c r="T362" s="6"/>
      <c r="U362" s="6"/>
      <c r="V362" s="6"/>
    </row>
    <row r="363" spans="3:22" ht="12" customHeight="1" x14ac:dyDescent="0.2">
      <c r="C363" s="6"/>
      <c r="G363" s="6"/>
      <c r="H363" s="6"/>
      <c r="I363" s="6"/>
      <c r="J363" s="6"/>
      <c r="K363" s="6"/>
      <c r="L363" s="6"/>
      <c r="M363" s="6"/>
      <c r="N363" s="6"/>
      <c r="O363" s="6"/>
      <c r="P363" s="6"/>
      <c r="Q363" s="6"/>
      <c r="R363" s="6"/>
      <c r="S363" s="6"/>
      <c r="T363" s="6"/>
      <c r="U363" s="6"/>
      <c r="V363" s="6"/>
    </row>
    <row r="364" spans="3:22" ht="12" customHeight="1" x14ac:dyDescent="0.2">
      <c r="C364" s="6"/>
      <c r="G364" s="6"/>
      <c r="H364" s="6"/>
      <c r="I364" s="6"/>
      <c r="J364" s="6"/>
      <c r="K364" s="6"/>
      <c r="L364" s="6"/>
      <c r="M364" s="6"/>
      <c r="N364" s="6"/>
      <c r="O364" s="6"/>
      <c r="P364" s="6"/>
      <c r="Q364" s="6"/>
      <c r="R364" s="6"/>
      <c r="S364" s="6"/>
      <c r="T364" s="6"/>
      <c r="U364" s="6"/>
      <c r="V364" s="6"/>
    </row>
    <row r="365" spans="3:22" ht="12" customHeight="1" x14ac:dyDescent="0.2">
      <c r="C365" s="6"/>
      <c r="G365" s="6"/>
      <c r="H365" s="6"/>
      <c r="I365" s="6"/>
      <c r="J365" s="6"/>
      <c r="K365" s="6"/>
      <c r="L365" s="6"/>
      <c r="M365" s="6"/>
      <c r="N365" s="6"/>
      <c r="O365" s="6"/>
      <c r="P365" s="6"/>
      <c r="Q365" s="6"/>
      <c r="R365" s="6"/>
      <c r="S365" s="6"/>
      <c r="T365" s="6"/>
      <c r="U365" s="6"/>
      <c r="V365" s="6"/>
    </row>
    <row r="366" spans="3:22" ht="12" customHeight="1" x14ac:dyDescent="0.2">
      <c r="C366" s="6"/>
      <c r="G366" s="6"/>
      <c r="H366" s="6"/>
      <c r="I366" s="6"/>
      <c r="J366" s="6"/>
      <c r="K366" s="6"/>
      <c r="L366" s="6"/>
      <c r="M366" s="6"/>
      <c r="N366" s="6"/>
      <c r="O366" s="6"/>
      <c r="P366" s="6"/>
      <c r="Q366" s="6"/>
      <c r="R366" s="6"/>
      <c r="S366" s="6"/>
      <c r="T366" s="6"/>
      <c r="U366" s="6"/>
      <c r="V366" s="6"/>
    </row>
    <row r="367" spans="3:22" ht="12" customHeight="1" x14ac:dyDescent="0.2">
      <c r="C367" s="6"/>
      <c r="G367" s="6"/>
      <c r="H367" s="6"/>
      <c r="I367" s="6"/>
      <c r="J367" s="6"/>
      <c r="K367" s="6"/>
      <c r="L367" s="6"/>
      <c r="M367" s="6"/>
      <c r="N367" s="6"/>
      <c r="O367" s="6"/>
      <c r="P367" s="6"/>
      <c r="Q367" s="6"/>
      <c r="R367" s="6"/>
      <c r="S367" s="6"/>
      <c r="T367" s="6"/>
      <c r="U367" s="6"/>
      <c r="V367" s="6"/>
    </row>
    <row r="368" spans="3:22" ht="12" customHeight="1" x14ac:dyDescent="0.2">
      <c r="C368" s="6"/>
      <c r="G368" s="6"/>
      <c r="H368" s="6"/>
      <c r="I368" s="6"/>
      <c r="J368" s="6"/>
      <c r="K368" s="6"/>
      <c r="L368" s="6"/>
      <c r="M368" s="6"/>
      <c r="N368" s="6"/>
      <c r="O368" s="6"/>
      <c r="P368" s="6"/>
      <c r="Q368" s="6"/>
      <c r="R368" s="6"/>
      <c r="S368" s="6"/>
      <c r="T368" s="6"/>
      <c r="U368" s="6"/>
      <c r="V368" s="6"/>
    </row>
    <row r="369" spans="3:22" ht="12" customHeight="1" x14ac:dyDescent="0.2">
      <c r="C369" s="6"/>
      <c r="G369" s="6"/>
      <c r="H369" s="6"/>
      <c r="I369" s="6"/>
      <c r="J369" s="6"/>
      <c r="K369" s="6"/>
      <c r="L369" s="6"/>
      <c r="M369" s="6"/>
      <c r="N369" s="6"/>
      <c r="O369" s="6"/>
      <c r="P369" s="6"/>
      <c r="Q369" s="6"/>
      <c r="R369" s="6"/>
      <c r="S369" s="6"/>
      <c r="T369" s="6"/>
      <c r="U369" s="6"/>
      <c r="V369" s="6"/>
    </row>
    <row r="370" spans="3:22" ht="12" customHeight="1" x14ac:dyDescent="0.2">
      <c r="C370" s="6"/>
      <c r="G370" s="6"/>
      <c r="H370" s="6"/>
      <c r="I370" s="6"/>
      <c r="J370" s="6"/>
      <c r="K370" s="6"/>
      <c r="L370" s="6"/>
      <c r="M370" s="6"/>
      <c r="N370" s="6"/>
      <c r="O370" s="6"/>
      <c r="P370" s="6"/>
      <c r="Q370" s="6"/>
      <c r="R370" s="6"/>
      <c r="S370" s="6"/>
      <c r="T370" s="6"/>
      <c r="U370" s="6"/>
      <c r="V370" s="6"/>
    </row>
    <row r="371" spans="3:22" ht="12" customHeight="1" x14ac:dyDescent="0.2">
      <c r="C371" s="6"/>
      <c r="G371" s="6"/>
      <c r="H371" s="6"/>
      <c r="I371" s="6"/>
      <c r="J371" s="6"/>
      <c r="K371" s="6"/>
      <c r="L371" s="6"/>
      <c r="M371" s="6"/>
      <c r="N371" s="6"/>
      <c r="O371" s="6"/>
      <c r="P371" s="6"/>
      <c r="Q371" s="6"/>
      <c r="R371" s="6"/>
      <c r="S371" s="6"/>
      <c r="T371" s="6"/>
      <c r="U371" s="6"/>
      <c r="V371" s="6"/>
    </row>
    <row r="372" spans="3:22" ht="12" customHeight="1" x14ac:dyDescent="0.2">
      <c r="C372" s="6"/>
      <c r="G372" s="6"/>
      <c r="H372" s="6"/>
      <c r="I372" s="6"/>
      <c r="J372" s="6"/>
      <c r="K372" s="6"/>
      <c r="L372" s="6"/>
      <c r="M372" s="6"/>
      <c r="N372" s="6"/>
      <c r="O372" s="6"/>
      <c r="P372" s="6"/>
      <c r="Q372" s="6"/>
      <c r="R372" s="6"/>
      <c r="S372" s="6"/>
      <c r="T372" s="6"/>
      <c r="U372" s="6"/>
      <c r="V372" s="6"/>
    </row>
    <row r="373" spans="3:22" ht="12" customHeight="1" x14ac:dyDescent="0.2">
      <c r="C373" s="6"/>
      <c r="G373" s="6"/>
      <c r="H373" s="6"/>
      <c r="I373" s="6"/>
      <c r="J373" s="6"/>
      <c r="K373" s="6"/>
      <c r="L373" s="6"/>
      <c r="M373" s="6"/>
      <c r="N373" s="6"/>
      <c r="O373" s="6"/>
      <c r="P373" s="6"/>
      <c r="Q373" s="6"/>
      <c r="R373" s="6"/>
      <c r="S373" s="6"/>
      <c r="T373" s="6"/>
      <c r="U373" s="6"/>
      <c r="V373" s="6"/>
    </row>
    <row r="374" spans="3:22" ht="12" customHeight="1" x14ac:dyDescent="0.2">
      <c r="C374" s="6"/>
      <c r="G374" s="6"/>
      <c r="H374" s="6"/>
      <c r="I374" s="6"/>
      <c r="J374" s="6"/>
      <c r="K374" s="6"/>
      <c r="L374" s="6"/>
      <c r="M374" s="6"/>
      <c r="N374" s="6"/>
      <c r="O374" s="6"/>
      <c r="P374" s="6"/>
      <c r="Q374" s="6"/>
      <c r="R374" s="6"/>
      <c r="S374" s="6"/>
      <c r="T374" s="6"/>
      <c r="U374" s="6"/>
      <c r="V374" s="6"/>
    </row>
    <row r="375" spans="3:22" ht="12" customHeight="1" x14ac:dyDescent="0.2">
      <c r="C375" s="6"/>
      <c r="G375" s="6"/>
      <c r="H375" s="6"/>
      <c r="I375" s="6"/>
      <c r="J375" s="6"/>
      <c r="K375" s="6"/>
      <c r="L375" s="6"/>
      <c r="M375" s="6"/>
      <c r="N375" s="6"/>
      <c r="O375" s="6"/>
      <c r="P375" s="6"/>
      <c r="Q375" s="6"/>
      <c r="R375" s="6"/>
      <c r="S375" s="6"/>
      <c r="T375" s="6"/>
      <c r="U375" s="6"/>
      <c r="V375" s="6"/>
    </row>
    <row r="376" spans="3:22" ht="12" customHeight="1" x14ac:dyDescent="0.2">
      <c r="C376" s="6"/>
      <c r="G376" s="6"/>
      <c r="H376" s="6"/>
      <c r="I376" s="6"/>
      <c r="J376" s="6"/>
      <c r="K376" s="6"/>
      <c r="L376" s="6"/>
      <c r="M376" s="6"/>
      <c r="N376" s="6"/>
      <c r="O376" s="6"/>
      <c r="P376" s="6"/>
      <c r="Q376" s="6"/>
      <c r="R376" s="6"/>
      <c r="S376" s="6"/>
      <c r="T376" s="6"/>
      <c r="U376" s="6"/>
      <c r="V376" s="6"/>
    </row>
    <row r="377" spans="3:22" ht="12" customHeight="1" x14ac:dyDescent="0.2">
      <c r="C377" s="6"/>
      <c r="G377" s="6"/>
      <c r="H377" s="6"/>
      <c r="I377" s="6"/>
      <c r="J377" s="6"/>
      <c r="K377" s="6"/>
      <c r="L377" s="6"/>
      <c r="M377" s="6"/>
      <c r="N377" s="6"/>
      <c r="O377" s="6"/>
      <c r="P377" s="6"/>
      <c r="Q377" s="6"/>
      <c r="R377" s="6"/>
      <c r="S377" s="6"/>
      <c r="T377" s="6"/>
      <c r="U377" s="6"/>
      <c r="V377" s="6"/>
    </row>
    <row r="378" spans="3:22" ht="12" customHeight="1" x14ac:dyDescent="0.2">
      <c r="C378" s="6"/>
      <c r="G378" s="6"/>
      <c r="H378" s="6"/>
      <c r="I378" s="6"/>
      <c r="J378" s="6"/>
      <c r="K378" s="6"/>
      <c r="L378" s="6"/>
      <c r="M378" s="6"/>
      <c r="N378" s="6"/>
      <c r="O378" s="6"/>
      <c r="P378" s="6"/>
      <c r="Q378" s="6"/>
      <c r="R378" s="6"/>
      <c r="S378" s="6"/>
      <c r="T378" s="6"/>
      <c r="U378" s="6"/>
      <c r="V378" s="6"/>
    </row>
    <row r="379" spans="3:22" ht="12" customHeight="1" x14ac:dyDescent="0.2">
      <c r="C379" s="6"/>
      <c r="G379" s="6"/>
      <c r="H379" s="6"/>
      <c r="I379" s="6"/>
      <c r="J379" s="6"/>
      <c r="K379" s="6"/>
      <c r="L379" s="6"/>
      <c r="M379" s="6"/>
      <c r="N379" s="6"/>
      <c r="O379" s="6"/>
      <c r="P379" s="6"/>
      <c r="Q379" s="6"/>
      <c r="R379" s="6"/>
      <c r="S379" s="6"/>
      <c r="T379" s="6"/>
      <c r="U379" s="6"/>
      <c r="V379" s="6"/>
    </row>
    <row r="380" spans="3:22" ht="12" customHeight="1" x14ac:dyDescent="0.2">
      <c r="C380" s="6"/>
      <c r="G380" s="6"/>
      <c r="H380" s="6"/>
      <c r="I380" s="6"/>
      <c r="J380" s="6"/>
      <c r="K380" s="6"/>
      <c r="L380" s="6"/>
      <c r="M380" s="6"/>
      <c r="N380" s="6"/>
      <c r="O380" s="6"/>
      <c r="P380" s="6"/>
      <c r="Q380" s="6"/>
      <c r="R380" s="6"/>
      <c r="S380" s="6"/>
      <c r="T380" s="6"/>
      <c r="U380" s="6"/>
      <c r="V380" s="6"/>
    </row>
    <row r="381" spans="3:22" ht="12" customHeight="1" x14ac:dyDescent="0.2">
      <c r="C381" s="6"/>
      <c r="G381" s="6"/>
      <c r="H381" s="6"/>
      <c r="I381" s="6"/>
      <c r="J381" s="6"/>
      <c r="K381" s="6"/>
      <c r="L381" s="6"/>
      <c r="M381" s="6"/>
      <c r="N381" s="6"/>
      <c r="O381" s="6"/>
      <c r="P381" s="6"/>
      <c r="Q381" s="6"/>
      <c r="R381" s="6"/>
      <c r="S381" s="6"/>
      <c r="T381" s="6"/>
      <c r="U381" s="6"/>
      <c r="V381" s="6"/>
    </row>
    <row r="382" spans="3:22" ht="12" customHeight="1" x14ac:dyDescent="0.2">
      <c r="C382" s="6"/>
      <c r="G382" s="6"/>
      <c r="H382" s="6"/>
      <c r="I382" s="6"/>
      <c r="J382" s="6"/>
      <c r="K382" s="6"/>
      <c r="L382" s="6"/>
      <c r="M382" s="6"/>
      <c r="N382" s="6"/>
      <c r="O382" s="6"/>
      <c r="P382" s="6"/>
      <c r="Q382" s="6"/>
      <c r="R382" s="6"/>
      <c r="S382" s="6"/>
      <c r="T382" s="6"/>
      <c r="U382" s="6"/>
      <c r="V382" s="6"/>
    </row>
    <row r="383" spans="3:22" ht="12" customHeight="1" x14ac:dyDescent="0.2">
      <c r="C383" s="6"/>
      <c r="G383" s="6"/>
      <c r="H383" s="6"/>
      <c r="I383" s="6"/>
      <c r="J383" s="6"/>
      <c r="K383" s="6"/>
      <c r="L383" s="6"/>
      <c r="M383" s="6"/>
      <c r="N383" s="6"/>
      <c r="O383" s="6"/>
      <c r="P383" s="6"/>
      <c r="Q383" s="6"/>
      <c r="R383" s="6"/>
      <c r="S383" s="6"/>
      <c r="T383" s="6"/>
      <c r="U383" s="6"/>
      <c r="V383" s="6"/>
    </row>
    <row r="384" spans="3: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C387" s="6"/>
      <c r="G387" s="6"/>
      <c r="H387" s="6"/>
      <c r="I387" s="6"/>
      <c r="J387" s="6"/>
      <c r="K387" s="6"/>
      <c r="L387" s="6"/>
      <c r="M387" s="6"/>
      <c r="N387" s="6"/>
      <c r="O387" s="6"/>
      <c r="P387" s="6"/>
      <c r="Q387" s="6"/>
      <c r="R387" s="6"/>
      <c r="S387" s="6"/>
      <c r="T387" s="6"/>
      <c r="U387" s="6"/>
      <c r="V387" s="6"/>
    </row>
    <row r="388" spans="1:22" ht="12" customHeight="1" x14ac:dyDescent="0.2">
      <c r="C388" s="6"/>
      <c r="G388" s="6"/>
      <c r="H388" s="6"/>
      <c r="I388" s="6"/>
      <c r="J388" s="6"/>
      <c r="K388" s="6"/>
      <c r="L388" s="6"/>
      <c r="M388" s="6"/>
      <c r="N388" s="6"/>
      <c r="O388" s="6"/>
      <c r="P388" s="6"/>
      <c r="Q388" s="6"/>
      <c r="R388" s="6"/>
      <c r="S388" s="6"/>
      <c r="T388" s="6"/>
      <c r="U388" s="6"/>
      <c r="V388" s="6"/>
    </row>
    <row r="389" spans="1:22" ht="12" customHeight="1" x14ac:dyDescent="0.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A398" s="12"/>
      <c r="C398" s="6"/>
      <c r="G398" s="6"/>
      <c r="H398" s="6"/>
      <c r="I398" s="6"/>
      <c r="J398" s="6"/>
      <c r="K398" s="6"/>
      <c r="L398" s="6"/>
      <c r="M398" s="6"/>
      <c r="N398" s="6"/>
      <c r="O398" s="6"/>
      <c r="P398" s="6"/>
      <c r="Q398" s="6"/>
      <c r="R398" s="6"/>
      <c r="S398" s="6"/>
      <c r="T398" s="6"/>
      <c r="U398" s="6"/>
      <c r="V398" s="6"/>
    </row>
    <row r="399" spans="1:22" ht="12" customHeight="1" x14ac:dyDescent="0.2">
      <c r="A399" s="12"/>
      <c r="C399" s="6"/>
      <c r="G399" s="6"/>
      <c r="H399" s="6"/>
      <c r="I399" s="6"/>
      <c r="J399" s="6"/>
      <c r="K399" s="6"/>
      <c r="L399" s="6"/>
      <c r="M399" s="6"/>
      <c r="N399" s="6"/>
      <c r="O399" s="6"/>
      <c r="P399" s="6"/>
      <c r="Q399" s="6"/>
      <c r="R399" s="6"/>
      <c r="S399" s="6"/>
      <c r="T399" s="6"/>
      <c r="U399" s="6"/>
      <c r="V399" s="6"/>
    </row>
    <row r="400" spans="1:22" ht="12" customHeight="1" x14ac:dyDescent="0.2">
      <c r="A400" s="12"/>
      <c r="C400" s="6"/>
      <c r="G400" s="6"/>
      <c r="H400" s="6"/>
      <c r="I400" s="6"/>
      <c r="J400" s="6"/>
      <c r="K400" s="6"/>
      <c r="L400" s="6"/>
      <c r="M400" s="6"/>
      <c r="N400" s="6"/>
      <c r="O400" s="6"/>
      <c r="P400" s="6"/>
      <c r="Q400" s="6"/>
      <c r="R400" s="6"/>
      <c r="S400" s="6"/>
      <c r="T400" s="6"/>
      <c r="U400" s="6"/>
      <c r="V400" s="6"/>
    </row>
    <row r="401" spans="1:22" ht="12" customHeight="1" x14ac:dyDescent="0.2">
      <c r="C401" s="6"/>
      <c r="G401" s="6"/>
      <c r="H401" s="6"/>
      <c r="I401" s="6"/>
      <c r="J401" s="6"/>
      <c r="K401" s="6"/>
      <c r="L401" s="6"/>
      <c r="M401" s="6"/>
      <c r="N401" s="6"/>
      <c r="O401" s="6"/>
      <c r="P401" s="6"/>
      <c r="Q401" s="6"/>
      <c r="R401" s="6"/>
      <c r="S401" s="6"/>
      <c r="T401" s="6"/>
      <c r="U401" s="6"/>
      <c r="V401" s="6"/>
    </row>
    <row r="402" spans="1:22" ht="12" customHeight="1" x14ac:dyDescent="0.2">
      <c r="C402" s="6"/>
      <c r="G402" s="6"/>
      <c r="H402" s="6"/>
      <c r="I402" s="6"/>
      <c r="J402" s="6"/>
      <c r="K402" s="6"/>
      <c r="L402" s="6"/>
      <c r="M402" s="6"/>
      <c r="N402" s="6"/>
      <c r="O402" s="6"/>
      <c r="P402" s="6"/>
      <c r="Q402" s="6"/>
      <c r="R402" s="6"/>
      <c r="S402" s="6"/>
      <c r="T402" s="6"/>
      <c r="U402" s="6"/>
      <c r="V402" s="6"/>
    </row>
    <row r="403" spans="1:22" ht="12" customHeight="1" x14ac:dyDescent="0.2">
      <c r="A403" s="25"/>
      <c r="C403" s="6"/>
      <c r="G403" s="6"/>
      <c r="H403" s="6"/>
      <c r="I403" s="6"/>
      <c r="J403" s="6"/>
      <c r="K403" s="6"/>
      <c r="L403" s="6"/>
      <c r="M403" s="6"/>
      <c r="N403" s="6"/>
      <c r="O403" s="6"/>
      <c r="P403" s="6"/>
      <c r="Q403" s="6"/>
      <c r="R403" s="6"/>
      <c r="S403" s="6"/>
      <c r="T403" s="6"/>
      <c r="U403" s="6"/>
      <c r="V403" s="6"/>
    </row>
    <row r="404" spans="1:22" ht="12" customHeight="1" x14ac:dyDescent="0.2">
      <c r="A404" s="33"/>
      <c r="C404" s="6"/>
      <c r="G404" s="6"/>
      <c r="H404" s="6"/>
      <c r="I404" s="6"/>
      <c r="J404" s="6"/>
      <c r="K404" s="6"/>
      <c r="L404" s="6"/>
      <c r="M404" s="6"/>
      <c r="N404" s="6"/>
      <c r="O404" s="6"/>
      <c r="P404" s="6"/>
      <c r="Q404" s="6"/>
      <c r="R404" s="6"/>
      <c r="S404" s="6"/>
      <c r="T404" s="6"/>
      <c r="U404" s="6"/>
      <c r="V404" s="6"/>
    </row>
    <row r="405" spans="1:22" ht="12" customHeight="1" x14ac:dyDescent="0.2">
      <c r="A405" s="12"/>
      <c r="C405" s="6"/>
      <c r="G405" s="6"/>
      <c r="H405" s="6"/>
      <c r="I405" s="6"/>
      <c r="J405" s="6"/>
      <c r="K405" s="6"/>
      <c r="L405" s="6"/>
      <c r="M405" s="6"/>
      <c r="N405" s="6"/>
      <c r="O405" s="6"/>
      <c r="P405" s="6"/>
      <c r="Q405" s="6"/>
      <c r="R405" s="6"/>
      <c r="S405" s="6"/>
      <c r="T405" s="6"/>
      <c r="U405" s="6"/>
      <c r="V405" s="6"/>
    </row>
    <row r="406" spans="1:22" ht="12" customHeight="1" x14ac:dyDescent="0.2">
      <c r="C406" s="6"/>
      <c r="G406" s="6"/>
      <c r="H406" s="6"/>
      <c r="I406" s="6"/>
      <c r="J406" s="6"/>
      <c r="K406" s="6"/>
      <c r="L406" s="6"/>
      <c r="M406" s="6"/>
      <c r="N406" s="6"/>
      <c r="O406" s="6"/>
      <c r="P406" s="6"/>
      <c r="Q406" s="6"/>
      <c r="R406" s="6"/>
      <c r="S406" s="6"/>
      <c r="T406" s="6"/>
      <c r="U406" s="6"/>
      <c r="V406" s="6"/>
    </row>
    <row r="407" spans="1:22" ht="12" customHeight="1" x14ac:dyDescent="0.2">
      <c r="C407" s="6"/>
      <c r="G407" s="6"/>
      <c r="H407" s="6"/>
      <c r="I407" s="6"/>
      <c r="J407" s="6"/>
      <c r="K407" s="6"/>
      <c r="L407" s="6"/>
      <c r="M407" s="6"/>
      <c r="N407" s="6"/>
      <c r="O407" s="6"/>
      <c r="P407" s="6"/>
      <c r="Q407" s="6"/>
      <c r="R407" s="6"/>
      <c r="S407" s="6"/>
      <c r="T407" s="6"/>
      <c r="U407" s="6"/>
      <c r="V407" s="6"/>
    </row>
    <row r="408" spans="1:22" ht="12" customHeight="1" x14ac:dyDescent="0.2">
      <c r="C408" s="6"/>
      <c r="G408" s="6"/>
      <c r="H408" s="6"/>
      <c r="I408" s="6"/>
      <c r="J408" s="6"/>
      <c r="K408" s="6"/>
      <c r="L408" s="6"/>
      <c r="M408" s="6"/>
      <c r="N408" s="6"/>
      <c r="O408" s="6"/>
      <c r="P408" s="6"/>
      <c r="Q408" s="6"/>
      <c r="R408" s="6"/>
      <c r="S408" s="6"/>
      <c r="T408" s="6"/>
      <c r="U408" s="6"/>
      <c r="V408" s="6"/>
    </row>
    <row r="409" spans="1:22" ht="12" customHeight="1" x14ac:dyDescent="0.2">
      <c r="C409" s="6"/>
      <c r="G409" s="6"/>
      <c r="H409" s="6"/>
      <c r="I409" s="6"/>
      <c r="J409" s="6"/>
      <c r="K409" s="6"/>
      <c r="L409" s="6"/>
      <c r="M409" s="6"/>
      <c r="N409" s="6"/>
      <c r="O409" s="6"/>
      <c r="P409" s="6"/>
      <c r="Q409" s="6"/>
      <c r="R409" s="6"/>
      <c r="S409" s="6"/>
      <c r="T409" s="6"/>
      <c r="U409" s="6"/>
      <c r="V409" s="6"/>
    </row>
    <row r="410" spans="1:22" ht="12" customHeight="1" x14ac:dyDescent="0.2">
      <c r="C410" s="6"/>
      <c r="G410" s="6"/>
      <c r="H410" s="6"/>
      <c r="I410" s="6"/>
      <c r="J410" s="6"/>
      <c r="K410" s="6"/>
      <c r="L410" s="6"/>
      <c r="M410" s="6"/>
      <c r="N410" s="6"/>
      <c r="O410" s="6"/>
      <c r="P410" s="6"/>
      <c r="Q410" s="6"/>
      <c r="R410" s="6"/>
      <c r="S410" s="6"/>
      <c r="T410" s="6"/>
      <c r="U410" s="6"/>
      <c r="V410" s="6"/>
    </row>
    <row r="411" spans="1:22" ht="12" customHeight="1" x14ac:dyDescent="0.2">
      <c r="C411" s="6"/>
      <c r="G411" s="6"/>
      <c r="H411" s="6"/>
      <c r="I411" s="6"/>
      <c r="J411" s="6"/>
      <c r="K411" s="6"/>
      <c r="L411" s="6"/>
      <c r="M411" s="6"/>
      <c r="N411" s="6"/>
      <c r="O411" s="6"/>
      <c r="P411" s="6"/>
      <c r="Q411" s="6"/>
      <c r="R411" s="6"/>
      <c r="S411" s="6"/>
      <c r="T411" s="6"/>
      <c r="U411" s="6"/>
      <c r="V411" s="6"/>
    </row>
    <row r="412" spans="1:22" ht="12" customHeight="1" x14ac:dyDescent="0.2">
      <c r="C412" s="6"/>
      <c r="G412" s="6"/>
      <c r="H412" s="6"/>
      <c r="I412" s="6"/>
      <c r="J412" s="6"/>
      <c r="K412" s="6"/>
      <c r="L412" s="6"/>
      <c r="M412" s="6"/>
      <c r="N412" s="6"/>
      <c r="O412" s="6"/>
      <c r="P412" s="6"/>
      <c r="Q412" s="6"/>
      <c r="R412" s="6"/>
      <c r="S412" s="6"/>
      <c r="T412" s="6"/>
      <c r="U412" s="6"/>
      <c r="V412" s="6"/>
    </row>
    <row r="413" spans="1:22" ht="12" customHeight="1" x14ac:dyDescent="0.2">
      <c r="C413" s="6"/>
      <c r="G413" s="6"/>
      <c r="H413" s="6"/>
      <c r="I413" s="6"/>
      <c r="J413" s="6"/>
      <c r="K413" s="6"/>
      <c r="L413" s="6"/>
      <c r="M413" s="6"/>
      <c r="N413" s="6"/>
      <c r="O413" s="6"/>
      <c r="P413" s="6"/>
      <c r="Q413" s="6"/>
      <c r="R413" s="6"/>
      <c r="S413" s="6"/>
      <c r="T413" s="6"/>
      <c r="U413" s="6"/>
      <c r="V413" s="6"/>
    </row>
    <row r="414" spans="1:22" ht="12" customHeight="1" x14ac:dyDescent="0.2">
      <c r="C414" s="6"/>
      <c r="G414" s="6"/>
      <c r="H414" s="6"/>
      <c r="I414" s="6"/>
      <c r="J414" s="6"/>
      <c r="K414" s="6"/>
      <c r="L414" s="6"/>
      <c r="M414" s="6"/>
      <c r="N414" s="6"/>
      <c r="O414" s="6"/>
      <c r="P414" s="6"/>
      <c r="Q414" s="6"/>
      <c r="R414" s="6"/>
      <c r="S414" s="6"/>
      <c r="T414" s="6"/>
      <c r="U414" s="6"/>
      <c r="V414" s="6"/>
    </row>
    <row r="415" spans="1:22" ht="12" customHeight="1" x14ac:dyDescent="0.2">
      <c r="C415" s="6"/>
      <c r="G415" s="6"/>
      <c r="H415" s="6"/>
      <c r="I415" s="6"/>
      <c r="J415" s="6"/>
      <c r="K415" s="6"/>
      <c r="L415" s="6"/>
      <c r="M415" s="6"/>
      <c r="N415" s="6"/>
      <c r="O415" s="6"/>
      <c r="P415" s="6"/>
      <c r="Q415" s="6"/>
      <c r="R415" s="6"/>
      <c r="S415" s="6"/>
      <c r="T415" s="6"/>
      <c r="U415" s="6"/>
      <c r="V415" s="6"/>
    </row>
    <row r="416" spans="1: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3:22" ht="12" customHeight="1" x14ac:dyDescent="0.2">
      <c r="C497" s="6"/>
      <c r="G497" s="6"/>
      <c r="H497" s="6"/>
      <c r="I497" s="6"/>
      <c r="J497" s="6"/>
      <c r="K497" s="6"/>
      <c r="L497" s="6"/>
      <c r="M497" s="6"/>
      <c r="N497" s="6"/>
      <c r="O497" s="6"/>
      <c r="P497" s="6"/>
      <c r="Q497" s="6"/>
      <c r="R497" s="6"/>
      <c r="S497" s="6"/>
      <c r="T497" s="6"/>
      <c r="U497" s="6"/>
      <c r="V497" s="6"/>
    </row>
    <row r="498" spans="3:22" ht="12" customHeight="1" x14ac:dyDescent="0.2">
      <c r="C498" s="6"/>
      <c r="G498" s="6"/>
      <c r="H498" s="6"/>
      <c r="I498" s="6"/>
      <c r="J498" s="6"/>
      <c r="K498" s="6"/>
      <c r="L498" s="6"/>
      <c r="M498" s="6"/>
      <c r="N498" s="6"/>
      <c r="O498" s="6"/>
      <c r="P498" s="6"/>
      <c r="Q498" s="6"/>
      <c r="R498" s="6"/>
      <c r="S498" s="6"/>
      <c r="T498" s="6"/>
      <c r="U498" s="6"/>
      <c r="V498" s="6"/>
    </row>
    <row r="499" spans="3:22" ht="12" customHeight="1" x14ac:dyDescent="0.2">
      <c r="C499" s="6"/>
      <c r="G499" s="6"/>
      <c r="H499" s="6"/>
      <c r="I499" s="6"/>
      <c r="J499" s="6"/>
      <c r="K499" s="6"/>
      <c r="L499" s="6"/>
      <c r="M499" s="6"/>
      <c r="N499" s="6"/>
      <c r="O499" s="6"/>
      <c r="P499" s="6"/>
      <c r="Q499" s="6"/>
      <c r="R499" s="6"/>
      <c r="S499" s="6"/>
      <c r="T499" s="6"/>
      <c r="U499" s="6"/>
      <c r="V499" s="6"/>
    </row>
    <row r="500" spans="3:22" ht="12" customHeight="1" x14ac:dyDescent="0.2">
      <c r="C500" s="6"/>
      <c r="G500" s="6"/>
      <c r="H500" s="6"/>
      <c r="I500" s="6"/>
      <c r="J500" s="6"/>
      <c r="K500" s="6"/>
      <c r="L500" s="6"/>
      <c r="M500" s="6"/>
      <c r="N500" s="6"/>
      <c r="O500" s="6"/>
      <c r="P500" s="6"/>
      <c r="Q500" s="6"/>
      <c r="R500" s="6"/>
      <c r="S500" s="6"/>
      <c r="T500" s="6"/>
      <c r="U500" s="6"/>
      <c r="V500" s="6"/>
    </row>
    <row r="501" spans="3:22" ht="12" customHeight="1" x14ac:dyDescent="0.2">
      <c r="C501" s="6"/>
      <c r="G501" s="6"/>
      <c r="H501" s="6"/>
      <c r="I501" s="6"/>
      <c r="J501" s="6"/>
      <c r="K501" s="6"/>
      <c r="L501" s="6"/>
      <c r="M501" s="6"/>
      <c r="N501" s="6"/>
      <c r="O501" s="6"/>
      <c r="P501" s="6"/>
      <c r="Q501" s="6"/>
      <c r="R501" s="6"/>
      <c r="S501" s="6"/>
      <c r="T501" s="6"/>
      <c r="U501" s="6"/>
      <c r="V501" s="6"/>
    </row>
    <row r="502" spans="3:22" ht="12" customHeight="1" x14ac:dyDescent="0.2">
      <c r="C502" s="6"/>
      <c r="G502" s="6"/>
      <c r="H502" s="6"/>
      <c r="I502" s="6"/>
      <c r="J502" s="6"/>
      <c r="K502" s="6"/>
      <c r="L502" s="6"/>
      <c r="M502" s="6"/>
      <c r="N502" s="6"/>
      <c r="O502" s="6"/>
      <c r="P502" s="6"/>
      <c r="Q502" s="6"/>
      <c r="R502" s="6"/>
      <c r="S502" s="6"/>
      <c r="T502" s="6"/>
      <c r="U502" s="6"/>
      <c r="V502" s="6"/>
    </row>
    <row r="503" spans="3:22" ht="12" customHeight="1" x14ac:dyDescent="0.2">
      <c r="C503" s="6"/>
      <c r="G503" s="6"/>
      <c r="H503" s="6"/>
      <c r="I503" s="6"/>
      <c r="J503" s="6"/>
      <c r="K503" s="6"/>
      <c r="L503" s="6"/>
      <c r="M503" s="6"/>
      <c r="N503" s="6"/>
      <c r="O503" s="6"/>
      <c r="P503" s="6"/>
      <c r="Q503" s="6"/>
      <c r="R503" s="6"/>
      <c r="S503" s="6"/>
      <c r="T503" s="6"/>
      <c r="U503" s="6"/>
      <c r="V503" s="6"/>
    </row>
    <row r="504" spans="3:22" ht="12" customHeight="1" x14ac:dyDescent="0.2">
      <c r="C504" s="6"/>
      <c r="G504" s="6"/>
      <c r="H504" s="6"/>
      <c r="I504" s="6"/>
      <c r="J504" s="6"/>
      <c r="K504" s="6"/>
      <c r="L504" s="6"/>
      <c r="M504" s="6"/>
      <c r="N504" s="6"/>
      <c r="O504" s="6"/>
      <c r="P504" s="6"/>
      <c r="Q504" s="6"/>
      <c r="R504" s="6"/>
      <c r="S504" s="6"/>
      <c r="T504" s="6"/>
      <c r="U504" s="6"/>
      <c r="V504" s="6"/>
    </row>
    <row r="505" spans="3:22" ht="12" customHeight="1" x14ac:dyDescent="0.2">
      <c r="C505" s="6"/>
      <c r="G505" s="6"/>
      <c r="H505" s="6"/>
      <c r="I505" s="6"/>
      <c r="J505" s="6"/>
      <c r="K505" s="6"/>
      <c r="L505" s="6"/>
      <c r="M505" s="6"/>
      <c r="N505" s="6"/>
      <c r="O505" s="6"/>
      <c r="P505" s="6"/>
      <c r="Q505" s="6"/>
      <c r="R505" s="6"/>
      <c r="S505" s="6"/>
      <c r="T505" s="6"/>
      <c r="U505" s="6"/>
      <c r="V505" s="6"/>
    </row>
    <row r="506" spans="3:22" ht="12" customHeight="1" x14ac:dyDescent="0.2">
      <c r="C506" s="6"/>
      <c r="G506" s="6"/>
      <c r="H506" s="6"/>
      <c r="I506" s="6"/>
      <c r="J506" s="6"/>
      <c r="K506" s="6"/>
      <c r="L506" s="6"/>
      <c r="M506" s="6"/>
      <c r="N506" s="6"/>
      <c r="O506" s="6"/>
      <c r="P506" s="6"/>
      <c r="Q506" s="6"/>
      <c r="R506" s="6"/>
      <c r="S506" s="6"/>
      <c r="T506" s="6"/>
      <c r="U506" s="6"/>
      <c r="V506" s="6"/>
    </row>
    <row r="507" spans="3:22" ht="12" customHeight="1" x14ac:dyDescent="0.2">
      <c r="C507" s="6"/>
      <c r="G507" s="6"/>
      <c r="H507" s="6"/>
      <c r="I507" s="6"/>
      <c r="J507" s="6"/>
      <c r="K507" s="6"/>
      <c r="L507" s="6"/>
      <c r="M507" s="6"/>
      <c r="N507" s="6"/>
      <c r="O507" s="6"/>
      <c r="P507" s="6"/>
      <c r="Q507" s="6"/>
      <c r="R507" s="6"/>
      <c r="S507" s="6"/>
      <c r="T507" s="6"/>
      <c r="U507" s="6"/>
      <c r="V507" s="6"/>
    </row>
    <row r="508" spans="3:22" ht="12" customHeight="1" x14ac:dyDescent="0.2">
      <c r="C508" s="6"/>
      <c r="G508" s="6"/>
      <c r="H508" s="6"/>
      <c r="I508" s="6"/>
      <c r="J508" s="6"/>
      <c r="K508" s="6"/>
      <c r="L508" s="6"/>
      <c r="M508" s="6"/>
      <c r="N508" s="6"/>
      <c r="O508" s="6"/>
      <c r="P508" s="6"/>
      <c r="Q508" s="6"/>
      <c r="R508" s="6"/>
      <c r="S508" s="6"/>
      <c r="T508" s="6"/>
      <c r="U508" s="6"/>
      <c r="V508" s="6"/>
    </row>
    <row r="509" spans="3:22" ht="12" customHeight="1" x14ac:dyDescent="0.2">
      <c r="C509" s="6"/>
      <c r="G509" s="6"/>
      <c r="H509" s="6"/>
      <c r="I509" s="6"/>
      <c r="J509" s="6"/>
      <c r="K509" s="6"/>
      <c r="L509" s="6"/>
      <c r="M509" s="6"/>
      <c r="N509" s="6"/>
      <c r="O509" s="6"/>
      <c r="P509" s="6"/>
      <c r="Q509" s="6"/>
      <c r="R509" s="6"/>
      <c r="S509" s="6"/>
      <c r="T509" s="6"/>
      <c r="U509" s="6"/>
      <c r="V509" s="6"/>
    </row>
    <row r="510" spans="3:22" ht="12" customHeight="1" x14ac:dyDescent="0.2">
      <c r="C510" s="6"/>
      <c r="G510" s="6"/>
      <c r="H510" s="6"/>
      <c r="I510" s="6"/>
      <c r="J510" s="6"/>
      <c r="K510" s="6"/>
      <c r="L510" s="6"/>
      <c r="M510" s="6"/>
      <c r="N510" s="6"/>
      <c r="O510" s="6"/>
      <c r="P510" s="6"/>
      <c r="Q510" s="6"/>
      <c r="R510" s="6"/>
      <c r="S510" s="6"/>
      <c r="T510" s="6"/>
      <c r="U510" s="6"/>
      <c r="V510" s="6"/>
    </row>
    <row r="511" spans="3:22" ht="12" customHeight="1" x14ac:dyDescent="0.2">
      <c r="C511" s="6"/>
      <c r="G511" s="6"/>
      <c r="H511" s="6"/>
      <c r="I511" s="6"/>
      <c r="J511" s="6"/>
      <c r="K511" s="6"/>
      <c r="L511" s="6"/>
      <c r="M511" s="6"/>
      <c r="N511" s="6"/>
      <c r="O511" s="6"/>
      <c r="P511" s="6"/>
      <c r="Q511" s="6"/>
      <c r="R511" s="6"/>
      <c r="S511" s="6"/>
      <c r="T511" s="6"/>
      <c r="U511" s="6"/>
      <c r="V511" s="6"/>
    </row>
    <row r="512" spans="3: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sheetData>
  <sheetProtection algorithmName="SHA-512" hashValue="QIkPnrc2DE+HUmDSh3SPsL+/c57OXX824IFqDnmv5vgPrPr6lp5ENnxgn7q2H63pQT6qxcXFDhXdZcyWxZ5+xg==" saltValue="L9q2LcrofSPt9rQ+EYUQRg==" spinCount="100000" sheet="1" objects="1" scenarios="1"/>
  <dataValidations count="1">
    <dataValidation type="list" allowBlank="1" showInputMessage="1" showErrorMessage="1" sqref="Q19:R48 Q213:R242 Q256:R285 Q116:R145 Q159:R188 Q62:R91">
      <formula1>"ja,nee"</formula1>
    </dataValidation>
  </dataValidations>
  <pageMargins left="0.70866141732283472" right="0.70866141732283472" top="0.74803149606299213" bottom="0.74803149606299213" header="0.31496062992125984" footer="0.31496062992125984"/>
  <pageSetup paperSize="9" scale="48" orientation="portrait" r:id="rId1"/>
  <headerFooter>
    <oddHeader>&amp;L&amp;"Arial,Vet"&amp;F&amp;R&amp;"Arial,Vet"&amp;A</oddHeader>
    <oddFooter>&amp;L&amp;"Arial,Vet"keizer / goedhart / van den berg&amp;C&amp;"Arial,Vet"pagina &amp;P&amp;R&amp;"Arial,Vet"&amp;D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F861"/>
  <sheetViews>
    <sheetView zoomScale="90" zoomScaleNormal="90" zoomScaleSheetLayoutView="85" workbookViewId="0">
      <selection activeCell="D23" sqref="D23"/>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109</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SWV VO ergens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48</v>
      </c>
      <c r="E8" s="201"/>
      <c r="F8" s="201"/>
      <c r="G8" s="204" t="str">
        <f>+'1 februari'!G8</f>
        <v>SWV VO ergens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49</v>
      </c>
      <c r="E9" s="201"/>
      <c r="F9" s="201"/>
      <c r="G9" s="204" t="s">
        <v>92</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50</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54</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115</v>
      </c>
      <c r="D15" s="193"/>
      <c r="E15" s="193"/>
      <c r="F15" s="193"/>
      <c r="G15" s="191" t="s">
        <v>116</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113</v>
      </c>
      <c r="D16" s="188"/>
      <c r="E16" s="189" t="s">
        <v>34</v>
      </c>
      <c r="F16" s="189"/>
      <c r="G16" s="188" t="s">
        <v>114</v>
      </c>
      <c r="H16" s="190"/>
      <c r="I16" s="190"/>
      <c r="J16" s="195" t="s">
        <v>118</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56</v>
      </c>
      <c r="E19" s="27"/>
      <c r="F19" s="27"/>
      <c r="G19" s="28" t="s">
        <v>120</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87</v>
      </c>
      <c r="R20" s="81" t="s">
        <v>87</v>
      </c>
      <c r="S20" s="181" t="s">
        <v>78</v>
      </c>
      <c r="T20" s="106"/>
      <c r="U20" s="106"/>
      <c r="V20" s="106"/>
      <c r="W20" s="81" t="s">
        <v>76</v>
      </c>
      <c r="X20" s="35"/>
      <c r="Y20" s="35"/>
      <c r="Z20" s="36"/>
      <c r="AA20" s="37"/>
    </row>
    <row r="21" spans="2:27" s="104" customFormat="1" ht="12" customHeight="1" x14ac:dyDescent="0.2">
      <c r="B21" s="75"/>
      <c r="C21" s="100"/>
      <c r="D21" s="83" t="s">
        <v>57</v>
      </c>
      <c r="E21" s="101"/>
      <c r="F21" s="102"/>
      <c r="G21" s="76" t="s">
        <v>107</v>
      </c>
      <c r="H21" s="39"/>
      <c r="I21" s="39"/>
      <c r="J21" s="39"/>
      <c r="K21" s="39"/>
      <c r="L21" s="76" t="s">
        <v>108</v>
      </c>
      <c r="M21" s="39"/>
      <c r="N21" s="39"/>
      <c r="O21" s="39"/>
      <c r="P21" s="39"/>
      <c r="Q21" s="81" t="s">
        <v>88</v>
      </c>
      <c r="R21" s="81" t="s">
        <v>90</v>
      </c>
      <c r="S21" s="76" t="s">
        <v>110</v>
      </c>
      <c r="T21" s="81"/>
      <c r="U21" s="40" t="s">
        <v>58</v>
      </c>
      <c r="V21" s="40"/>
      <c r="W21" s="76" t="s">
        <v>129</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89</v>
      </c>
      <c r="R22" s="81" t="s">
        <v>89</v>
      </c>
      <c r="S22" s="74" t="s">
        <v>67</v>
      </c>
      <c r="T22" s="74" t="s">
        <v>68</v>
      </c>
      <c r="U22" s="40" t="s">
        <v>111</v>
      </c>
      <c r="V22" s="40"/>
      <c r="W22" s="42" t="s">
        <v>67</v>
      </c>
      <c r="X22" s="42" t="s">
        <v>68</v>
      </c>
      <c r="Y22" s="40" t="s">
        <v>62</v>
      </c>
      <c r="Z22" s="5"/>
      <c r="AA22" s="22"/>
    </row>
    <row r="23" spans="2:27" ht="12" customHeight="1" x14ac:dyDescent="0.2">
      <c r="B23" s="18"/>
      <c r="C23" s="1">
        <v>1</v>
      </c>
      <c r="D23" s="212">
        <f>+'1 februari'!D19</f>
        <v>0</v>
      </c>
      <c r="E23" s="213">
        <f>+'1 februari'!E19</f>
        <v>0</v>
      </c>
      <c r="F23" s="43"/>
      <c r="G23" s="44">
        <v>2</v>
      </c>
      <c r="H23" s="44">
        <v>0</v>
      </c>
      <c r="I23" s="44">
        <v>0</v>
      </c>
      <c r="J23" s="68">
        <f>SUM(G23:I23)</f>
        <v>2</v>
      </c>
      <c r="K23" s="42"/>
      <c r="L23" s="44">
        <v>0</v>
      </c>
      <c r="M23" s="44">
        <v>0</v>
      </c>
      <c r="N23" s="44">
        <v>1</v>
      </c>
      <c r="O23" s="68">
        <f>SUM(L23:N23)</f>
        <v>1</v>
      </c>
      <c r="P23" s="42"/>
      <c r="Q23" s="93" t="s">
        <v>55</v>
      </c>
      <c r="R23" s="93" t="s">
        <v>55</v>
      </c>
      <c r="S23" s="124">
        <f>IF(Q23="nee",0,IF((J23-O23)&lt;0,0,(J23-O23)*(tab!$C$19*tab!$E$8+tab!$D$23)))</f>
        <v>3783.6167600000003</v>
      </c>
      <c r="T23" s="124">
        <f>IF((J23-O23)&lt;=0,0,IF((G23-L23)*tab!$E$29+(H23-M23)*tab!$F$29+(I23-N23)*tab!$G$29&lt;=0,0,(G23-L23)*tab!$E$29+(H23-M23)*tab!$F$29+(I23-N23)*tab!$G$29))</f>
        <v>0</v>
      </c>
      <c r="U23" s="124">
        <f>IF(SUM(S23:T23)&lt;0,0,SUM(S23:T23))</f>
        <v>3783.6167600000003</v>
      </c>
      <c r="V23" s="182"/>
      <c r="W23" s="124">
        <f>IF(R23="nee",0,IF((J23-O23)&lt;0,0,(J23-O23)*tab!$C$57))</f>
        <v>639.42999999999995</v>
      </c>
      <c r="X23" s="124">
        <f>IF(R23="nee",0,IF((J23-O23)&lt;=0,0,IF((G23-L23)*tab!$G$57+(H23-M23)*tab!$H$57+(I23-N23)*tab!$I$57&lt;=0,0,(G23-L23)*tab!$G$57+(H23-M23)*tab!$H$57+(I23-N23)*tab!$I$57)))</f>
        <v>0</v>
      </c>
      <c r="Y23" s="124">
        <f>SUM(W23:X23)</f>
        <v>639.42999999999995</v>
      </c>
      <c r="Z23" s="5"/>
      <c r="AA23" s="22"/>
    </row>
    <row r="24" spans="2:27" ht="12" customHeight="1" x14ac:dyDescent="0.2">
      <c r="B24" s="18"/>
      <c r="C24" s="1">
        <v>2</v>
      </c>
      <c r="D24" s="212">
        <f>+'1 februari'!D20</f>
        <v>0</v>
      </c>
      <c r="E24" s="213">
        <f>+'1 februari'!E20</f>
        <v>0</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4">
        <f>IF(Q24="nee",0,IF((J24-O24)&lt;0,0,(J24-O24)*(tab!$C$19*tab!$E$8+tab!$D$23)))</f>
        <v>3783.6167600000003</v>
      </c>
      <c r="T24" s="124">
        <f>IF((J24-O24)&lt;=0,0,IF((G24-L24)*tab!$E$29+(H24-M24)*tab!$F$29+(I24-N24)*tab!$G$29&lt;=0,0,(G24-L24)*tab!$E$29+(H24-M24)*tab!$F$29+(I24-N24)*tab!$G$29))</f>
        <v>0</v>
      </c>
      <c r="U24" s="124">
        <f t="shared" ref="U24:U52" si="2">IF(SUM(S24:T24)&lt;0,0,SUM(S24:T24))</f>
        <v>3783.6167600000003</v>
      </c>
      <c r="V24" s="182"/>
      <c r="W24" s="124">
        <f>IF(R24="nee",0,IF((J24-O24)&lt;0,0,(J24-O24)*tab!$C$57))</f>
        <v>639.42999999999995</v>
      </c>
      <c r="X24" s="124">
        <f>IF(R24="nee",0,IF((J24-O24)&lt;=0,0,IF((G24-L24)*tab!$G$57+(H24-M24)*tab!$H$57+(I24-N24)*tab!$I$57&lt;=0,0,(G24-L24)*tab!$G$57+(H24-M24)*tab!$H$57+(I24-N24)*tab!$I$57)))</f>
        <v>0</v>
      </c>
      <c r="Y24" s="124">
        <f t="shared" ref="Y24:Y52" si="3">SUM(W24:X24)</f>
        <v>639.42999999999995</v>
      </c>
      <c r="Z24" s="5"/>
      <c r="AA24" s="22"/>
    </row>
    <row r="25" spans="2:27" ht="12" customHeight="1" x14ac:dyDescent="0.2">
      <c r="B25" s="18"/>
      <c r="C25" s="1">
        <v>3</v>
      </c>
      <c r="D25" s="212">
        <f>+'1 februari'!D21</f>
        <v>0</v>
      </c>
      <c r="E25" s="213">
        <f>+'1 februari'!E21</f>
        <v>0</v>
      </c>
      <c r="F25" s="43"/>
      <c r="G25" s="44">
        <v>0</v>
      </c>
      <c r="H25" s="44">
        <v>0</v>
      </c>
      <c r="I25" s="44">
        <v>1</v>
      </c>
      <c r="J25" s="68">
        <f t="shared" si="0"/>
        <v>1</v>
      </c>
      <c r="K25" s="42"/>
      <c r="L25" s="44">
        <v>2</v>
      </c>
      <c r="M25" s="44">
        <v>0</v>
      </c>
      <c r="N25" s="44">
        <v>0</v>
      </c>
      <c r="O25" s="68">
        <f t="shared" si="1"/>
        <v>2</v>
      </c>
      <c r="P25" s="42"/>
      <c r="Q25" s="93" t="s">
        <v>55</v>
      </c>
      <c r="R25" s="93" t="s">
        <v>55</v>
      </c>
      <c r="S25" s="124">
        <f>IF(Q25="nee",0,IF((J25-O25)&lt;0,0,(J25-O25)*(tab!$C$19*tab!$E$8+tab!$D$23)))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f>+'1 februari'!D22</f>
        <v>0</v>
      </c>
      <c r="E26" s="213">
        <f>+'1 februari'!E22</f>
        <v>0</v>
      </c>
      <c r="F26" s="43"/>
      <c r="G26" s="44">
        <v>0</v>
      </c>
      <c r="H26" s="44">
        <v>0</v>
      </c>
      <c r="I26" s="44">
        <v>2</v>
      </c>
      <c r="J26" s="68">
        <f t="shared" si="0"/>
        <v>2</v>
      </c>
      <c r="K26" s="42"/>
      <c r="L26" s="44">
        <v>3</v>
      </c>
      <c r="M26" s="44">
        <v>0</v>
      </c>
      <c r="N26" s="44">
        <v>0</v>
      </c>
      <c r="O26" s="68">
        <f t="shared" si="1"/>
        <v>3</v>
      </c>
      <c r="P26" s="42"/>
      <c r="Q26" s="93" t="s">
        <v>55</v>
      </c>
      <c r="R26" s="93" t="s">
        <v>55</v>
      </c>
      <c r="S26" s="124">
        <f>IF(Q26="nee",0,IF((J26-O26)&lt;0,0,(J26-O26)*(tab!$C$19*tab!$E$8+tab!$D$23)))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f>+'1 februari'!D23</f>
        <v>0</v>
      </c>
      <c r="E27" s="213">
        <f>+'1 februari'!E23</f>
        <v>0</v>
      </c>
      <c r="F27" s="43"/>
      <c r="G27" s="44">
        <v>4</v>
      </c>
      <c r="H27" s="44">
        <v>0</v>
      </c>
      <c r="I27" s="44">
        <v>0</v>
      </c>
      <c r="J27" s="68">
        <f t="shared" si="0"/>
        <v>4</v>
      </c>
      <c r="K27" s="42"/>
      <c r="L27" s="44">
        <v>0</v>
      </c>
      <c r="M27" s="44">
        <v>0</v>
      </c>
      <c r="N27" s="44">
        <v>3</v>
      </c>
      <c r="O27" s="68">
        <f t="shared" si="1"/>
        <v>3</v>
      </c>
      <c r="P27" s="42"/>
      <c r="Q27" s="93" t="s">
        <v>55</v>
      </c>
      <c r="R27" s="93" t="s">
        <v>55</v>
      </c>
      <c r="S27" s="124">
        <f>IF(Q27="nee",0,IF((J27-O27)&lt;0,0,(J27-O27)*(tab!$C$19*tab!$E$8+tab!$D$23)))</f>
        <v>3783.6167600000003</v>
      </c>
      <c r="T27" s="124">
        <f>IF((J27-O27)&lt;=0,0,IF((G27-L27)*tab!$E$29+(H27-M27)*tab!$F$29+(I27-N27)*tab!$G$29&lt;=0,0,(G27-L27)*tab!$E$29+(H27-M27)*tab!$F$29+(I27-N27)*tab!$G$29))</f>
        <v>0</v>
      </c>
      <c r="U27" s="124">
        <f t="shared" si="2"/>
        <v>3783.6167600000003</v>
      </c>
      <c r="V27" s="182"/>
      <c r="W27" s="124">
        <f>IF(R27="nee",0,IF((J27-O27)&lt;0,0,(J27-O27)*tab!$C$57))</f>
        <v>639.42999999999995</v>
      </c>
      <c r="X27" s="124">
        <f>IF(R27="nee",0,IF((J27-O27)&lt;=0,0,IF((G27-L27)*tab!$G$57+(H27-M27)*tab!$H$57+(I27-N27)*tab!$I$57&lt;=0,0,(G27-L27)*tab!$G$57+(H27-M27)*tab!$H$57+(I27-N27)*tab!$I$57)))</f>
        <v>0</v>
      </c>
      <c r="Y27" s="124">
        <f t="shared" si="3"/>
        <v>639.42999999999995</v>
      </c>
      <c r="Z27" s="5"/>
      <c r="AA27" s="22"/>
    </row>
    <row r="28" spans="2:27" ht="12" customHeight="1" x14ac:dyDescent="0.2">
      <c r="B28" s="18"/>
      <c r="C28" s="1">
        <v>6</v>
      </c>
      <c r="D28" s="212">
        <f>+'1 februari'!D24</f>
        <v>0</v>
      </c>
      <c r="E28" s="213">
        <f>+'1 februari'!E24</f>
        <v>0</v>
      </c>
      <c r="F28" s="43"/>
      <c r="G28" s="44">
        <v>4</v>
      </c>
      <c r="H28" s="44">
        <v>0</v>
      </c>
      <c r="I28" s="44">
        <v>0</v>
      </c>
      <c r="J28" s="68">
        <f t="shared" si="0"/>
        <v>4</v>
      </c>
      <c r="K28" s="42"/>
      <c r="L28" s="44">
        <v>0</v>
      </c>
      <c r="M28" s="44">
        <v>0</v>
      </c>
      <c r="N28" s="44">
        <v>5</v>
      </c>
      <c r="O28" s="68">
        <f t="shared" si="1"/>
        <v>5</v>
      </c>
      <c r="P28" s="42"/>
      <c r="Q28" s="93" t="s">
        <v>55</v>
      </c>
      <c r="R28" s="93" t="s">
        <v>55</v>
      </c>
      <c r="S28" s="124">
        <f>IF(Q28="nee",0,IF((J28-O28)&lt;0,0,(J28-O28)*(tab!$C$19*tab!$E$8+tab!$D$23)))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f>+'1 februari'!D25</f>
        <v>0</v>
      </c>
      <c r="E29" s="213">
        <f>+'1 februari'!E25</f>
        <v>0</v>
      </c>
      <c r="F29" s="43"/>
      <c r="G29" s="44">
        <v>0</v>
      </c>
      <c r="H29" s="44">
        <v>0</v>
      </c>
      <c r="I29" s="44">
        <v>5</v>
      </c>
      <c r="J29" s="68">
        <f t="shared" si="0"/>
        <v>5</v>
      </c>
      <c r="K29" s="42"/>
      <c r="L29" s="44">
        <v>4</v>
      </c>
      <c r="M29" s="44">
        <v>0</v>
      </c>
      <c r="N29" s="44">
        <v>0</v>
      </c>
      <c r="O29" s="68">
        <f t="shared" si="1"/>
        <v>4</v>
      </c>
      <c r="P29" s="42"/>
      <c r="Q29" s="93" t="s">
        <v>55</v>
      </c>
      <c r="R29" s="93" t="s">
        <v>55</v>
      </c>
      <c r="S29" s="124">
        <f>IF(Q29="nee",0,IF((J29-O29)&lt;0,0,(J29-O29)*(tab!$C$19*tab!$E$8+tab!$D$23)))</f>
        <v>3783.6167600000003</v>
      </c>
      <c r="T29" s="124">
        <f>IF((J29-O29)&lt;=0,0,IF((G29-L29)*tab!$E$29+(H29-M29)*tab!$F$29+(I29-N29)*tab!$G$29&lt;=0,0,(G29-L29)*tab!$E$29+(H29-M29)*tab!$F$29+(I29-N29)*tab!$G$29))</f>
        <v>61915.363663999982</v>
      </c>
      <c r="U29" s="124">
        <f t="shared" si="2"/>
        <v>65698.980423999979</v>
      </c>
      <c r="V29" s="182"/>
      <c r="W29" s="124">
        <f>IF(R29="nee",0,IF((J29-O29)&lt;0,0,(J29-O29)*tab!$C$57))</f>
        <v>639.42999999999995</v>
      </c>
      <c r="X29" s="124">
        <f>IF(R29="nee",0,IF((J29-O29)&lt;=0,0,IF((G29-L29)*tab!$G$57+(H29-M29)*tab!$H$57+(I29-N29)*tab!$I$57&lt;=0,0,(G29-L29)*tab!$G$57+(H29-M29)*tab!$H$57+(I29-N29)*tab!$I$57)))</f>
        <v>4918.1600000000008</v>
      </c>
      <c r="Y29" s="124">
        <f t="shared" si="3"/>
        <v>5557.5900000000011</v>
      </c>
      <c r="Z29" s="5"/>
      <c r="AA29" s="22"/>
    </row>
    <row r="30" spans="2:27" ht="12" customHeight="1" x14ac:dyDescent="0.2">
      <c r="B30" s="18"/>
      <c r="C30" s="1">
        <v>8</v>
      </c>
      <c r="D30" s="212">
        <f>+'1 februari'!D26</f>
        <v>0</v>
      </c>
      <c r="E30" s="213">
        <f>+'1 februari'!E26</f>
        <v>0</v>
      </c>
      <c r="F30" s="43"/>
      <c r="G30" s="44">
        <v>0</v>
      </c>
      <c r="H30" s="44">
        <v>0</v>
      </c>
      <c r="I30" s="44">
        <v>0</v>
      </c>
      <c r="J30" s="68">
        <f t="shared" si="0"/>
        <v>0</v>
      </c>
      <c r="K30" s="42"/>
      <c r="L30" s="44">
        <v>0</v>
      </c>
      <c r="M30" s="44">
        <v>0</v>
      </c>
      <c r="N30" s="44">
        <v>0</v>
      </c>
      <c r="O30" s="68">
        <f t="shared" si="1"/>
        <v>0</v>
      </c>
      <c r="P30" s="42"/>
      <c r="Q30" s="93" t="s">
        <v>55</v>
      </c>
      <c r="R30" s="93" t="s">
        <v>55</v>
      </c>
      <c r="S30" s="124">
        <f>IF(Q30="nee",0,IF((J30-O30)&lt;0,0,(J30-O30)*(tab!$C$19*tab!$E$8+tab!$D$23)))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f>+'1 februari'!D27</f>
        <v>0</v>
      </c>
      <c r="E31" s="213">
        <f>+'1 februari'!E27</f>
        <v>0</v>
      </c>
      <c r="F31" s="43"/>
      <c r="G31" s="44">
        <v>0</v>
      </c>
      <c r="H31" s="44">
        <v>0</v>
      </c>
      <c r="I31" s="44">
        <v>0</v>
      </c>
      <c r="J31" s="68">
        <f t="shared" si="0"/>
        <v>0</v>
      </c>
      <c r="K31" s="42"/>
      <c r="L31" s="44">
        <v>0</v>
      </c>
      <c r="M31" s="44">
        <v>0</v>
      </c>
      <c r="N31" s="44">
        <v>0</v>
      </c>
      <c r="O31" s="68">
        <f t="shared" si="1"/>
        <v>0</v>
      </c>
      <c r="P31" s="42"/>
      <c r="Q31" s="93" t="s">
        <v>55</v>
      </c>
      <c r="R31" s="93" t="s">
        <v>55</v>
      </c>
      <c r="S31" s="124">
        <f>IF(Q31="nee",0,IF((J31-O31)&lt;0,0,(J31-O31)*(tab!$C$19*tab!$E$8+tab!$D$23)))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f>+'1 februari'!D28</f>
        <v>0</v>
      </c>
      <c r="E32" s="213">
        <f>+'1 februari'!E28</f>
        <v>0</v>
      </c>
      <c r="F32" s="43"/>
      <c r="G32" s="44">
        <v>0</v>
      </c>
      <c r="H32" s="44">
        <v>0</v>
      </c>
      <c r="I32" s="44">
        <v>0</v>
      </c>
      <c r="J32" s="68">
        <f t="shared" si="0"/>
        <v>0</v>
      </c>
      <c r="K32" s="42"/>
      <c r="L32" s="44">
        <v>0</v>
      </c>
      <c r="M32" s="44">
        <v>0</v>
      </c>
      <c r="N32" s="44">
        <v>0</v>
      </c>
      <c r="O32" s="68">
        <f t="shared" si="1"/>
        <v>0</v>
      </c>
      <c r="P32" s="42"/>
      <c r="Q32" s="93" t="s">
        <v>55</v>
      </c>
      <c r="R32" s="93" t="s">
        <v>55</v>
      </c>
      <c r="S32" s="124">
        <f>IF(Q32="nee",0,IF((J32-O32)&lt;0,0,(J32-O32)*(tab!$C$19*tab!$E$8+tab!$D$23)))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f>+'1 februari'!D29</f>
        <v>0</v>
      </c>
      <c r="E33" s="213">
        <f>+'1 februari'!E29</f>
        <v>0</v>
      </c>
      <c r="F33" s="43"/>
      <c r="G33" s="44">
        <v>0</v>
      </c>
      <c r="H33" s="44">
        <v>0</v>
      </c>
      <c r="I33" s="44">
        <v>0</v>
      </c>
      <c r="J33" s="68">
        <f t="shared" si="0"/>
        <v>0</v>
      </c>
      <c r="K33" s="42"/>
      <c r="L33" s="44">
        <v>0</v>
      </c>
      <c r="M33" s="44">
        <v>0</v>
      </c>
      <c r="N33" s="44">
        <v>0</v>
      </c>
      <c r="O33" s="68">
        <f t="shared" si="1"/>
        <v>0</v>
      </c>
      <c r="P33" s="42"/>
      <c r="Q33" s="93" t="s">
        <v>55</v>
      </c>
      <c r="R33" s="93" t="s">
        <v>55</v>
      </c>
      <c r="S33" s="124">
        <f>IF(Q33="nee",0,IF((J33-O33)&lt;0,0,(J33-O33)*(tab!$C$19*tab!$E$8+tab!$D$23)))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f>+'1 februari'!D30</f>
        <v>0</v>
      </c>
      <c r="E34" s="213">
        <f>+'1 februari'!E30</f>
        <v>0</v>
      </c>
      <c r="F34" s="43"/>
      <c r="G34" s="44">
        <v>2</v>
      </c>
      <c r="H34" s="44">
        <v>2</v>
      </c>
      <c r="I34" s="44">
        <v>2</v>
      </c>
      <c r="J34" s="68">
        <f t="shared" si="0"/>
        <v>6</v>
      </c>
      <c r="K34" s="42"/>
      <c r="L34" s="44">
        <v>1</v>
      </c>
      <c r="M34" s="44">
        <v>1</v>
      </c>
      <c r="N34" s="44">
        <v>1</v>
      </c>
      <c r="O34" s="68">
        <f t="shared" si="1"/>
        <v>3</v>
      </c>
      <c r="P34" s="42"/>
      <c r="Q34" s="93" t="s">
        <v>55</v>
      </c>
      <c r="R34" s="93" t="s">
        <v>55</v>
      </c>
      <c r="S34" s="124">
        <f>IF(Q34="nee",0,IF((J34-O34)&lt;0,0,(J34-O34)*(tab!$C$19*tab!$E$8+tab!$D$23)))</f>
        <v>11350.850280000001</v>
      </c>
      <c r="T34" s="124">
        <f>IF((J34-O34)&lt;=0,0,IF((G34-L34)*tab!$E$29+(H34-M34)*tab!$F$29+(I34-N34)*tab!$G$29&lt;=0,0,(G34-L34)*tab!$E$29+(H34-M34)*tab!$F$29+(I34-N34)*tab!$G$29))</f>
        <v>40600.642447999999</v>
      </c>
      <c r="U34" s="124">
        <f t="shared" si="2"/>
        <v>51951.492727999997</v>
      </c>
      <c r="V34" s="182"/>
      <c r="W34" s="124">
        <f>IF(R34="nee",0,IF((J34-O34)&lt;0,0,(J34-O34)*tab!$C$57))</f>
        <v>1918.29</v>
      </c>
      <c r="X34" s="124">
        <f>IF(R34="nee",0,IF((J34-O34)&lt;=0,0,IF((G34-L34)*tab!$G$57+(H34-M34)*tab!$H$57+(I34-N34)*tab!$I$57&lt;=0,0,(G34-L34)*tab!$G$57+(H34-M34)*tab!$H$57+(I34-N34)*tab!$I$57)))</f>
        <v>3419.42</v>
      </c>
      <c r="Y34" s="124">
        <f t="shared" si="3"/>
        <v>5337.71</v>
      </c>
      <c r="Z34" s="5"/>
      <c r="AA34" s="22"/>
    </row>
    <row r="35" spans="2:27" ht="12" customHeight="1" x14ac:dyDescent="0.2">
      <c r="B35" s="18"/>
      <c r="C35" s="1">
        <v>13</v>
      </c>
      <c r="D35" s="212">
        <f>+'1 februari'!D31</f>
        <v>0</v>
      </c>
      <c r="E35" s="213">
        <f>+'1 februari'!E31</f>
        <v>0</v>
      </c>
      <c r="F35" s="43"/>
      <c r="G35" s="44"/>
      <c r="H35" s="44"/>
      <c r="I35" s="44"/>
      <c r="J35" s="68">
        <f t="shared" si="0"/>
        <v>0</v>
      </c>
      <c r="K35" s="42"/>
      <c r="L35" s="44"/>
      <c r="M35" s="44"/>
      <c r="N35" s="44"/>
      <c r="O35" s="68">
        <f t="shared" si="1"/>
        <v>0</v>
      </c>
      <c r="P35" s="42"/>
      <c r="Q35" s="93" t="s">
        <v>55</v>
      </c>
      <c r="R35" s="93" t="s">
        <v>55</v>
      </c>
      <c r="S35" s="124">
        <f>IF(Q35="nee",0,IF((J35-O35)&lt;0,0,(J35-O35)*(tab!$C$19*tab!$E$8+tab!$D$23)))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f>+'1 februari'!D32</f>
        <v>0</v>
      </c>
      <c r="E36" s="213">
        <f>+'1 februari'!E32</f>
        <v>0</v>
      </c>
      <c r="F36" s="43"/>
      <c r="G36" s="44"/>
      <c r="H36" s="44"/>
      <c r="I36" s="44"/>
      <c r="J36" s="68">
        <f t="shared" si="0"/>
        <v>0</v>
      </c>
      <c r="K36" s="42"/>
      <c r="L36" s="44"/>
      <c r="M36" s="44"/>
      <c r="N36" s="44"/>
      <c r="O36" s="68">
        <f t="shared" si="1"/>
        <v>0</v>
      </c>
      <c r="P36" s="42"/>
      <c r="Q36" s="93" t="s">
        <v>55</v>
      </c>
      <c r="R36" s="93" t="s">
        <v>55</v>
      </c>
      <c r="S36" s="124">
        <f>IF(Q36="nee",0,IF((J36-O36)&lt;0,0,(J36-O36)*(tab!$C$19*tab!$E$8+tab!$D$23)))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f>+'1 februari'!D33</f>
        <v>0</v>
      </c>
      <c r="E37" s="213">
        <f>+'1 februari'!E33</f>
        <v>0</v>
      </c>
      <c r="F37" s="43"/>
      <c r="G37" s="44"/>
      <c r="H37" s="44"/>
      <c r="I37" s="44"/>
      <c r="J37" s="68">
        <f t="shared" si="0"/>
        <v>0</v>
      </c>
      <c r="K37" s="42"/>
      <c r="L37" s="44"/>
      <c r="M37" s="44"/>
      <c r="N37" s="44"/>
      <c r="O37" s="68">
        <f t="shared" si="1"/>
        <v>0</v>
      </c>
      <c r="P37" s="42"/>
      <c r="Q37" s="93" t="s">
        <v>55</v>
      </c>
      <c r="R37" s="93" t="s">
        <v>55</v>
      </c>
      <c r="S37" s="124">
        <f>IF(Q37="nee",0,IF((J37-O37)&lt;0,0,(J37-O37)*(tab!$C$19*tab!$E$8+tab!$D$23)))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f>+'1 februari'!D34</f>
        <v>0</v>
      </c>
      <c r="E38" s="213">
        <f>+'1 februari'!E34</f>
        <v>0</v>
      </c>
      <c r="F38" s="43"/>
      <c r="G38" s="44"/>
      <c r="H38" s="44"/>
      <c r="I38" s="44"/>
      <c r="J38" s="68">
        <f t="shared" si="0"/>
        <v>0</v>
      </c>
      <c r="K38" s="42"/>
      <c r="L38" s="44"/>
      <c r="M38" s="44"/>
      <c r="N38" s="44"/>
      <c r="O38" s="68">
        <f t="shared" si="1"/>
        <v>0</v>
      </c>
      <c r="P38" s="42"/>
      <c r="Q38" s="93" t="s">
        <v>55</v>
      </c>
      <c r="R38" s="93" t="s">
        <v>55</v>
      </c>
      <c r="S38" s="124">
        <f>IF(Q38="nee",0,IF((J38-O38)&lt;0,0,(J38-O38)*(tab!$C$19*tab!$E$8+tab!$D$23)))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f>+'1 februari'!D35</f>
        <v>0</v>
      </c>
      <c r="E39" s="213">
        <f>+'1 februari'!E35</f>
        <v>0</v>
      </c>
      <c r="F39" s="43"/>
      <c r="G39" s="44"/>
      <c r="H39" s="44"/>
      <c r="I39" s="44"/>
      <c r="J39" s="68">
        <f t="shared" si="0"/>
        <v>0</v>
      </c>
      <c r="K39" s="42"/>
      <c r="L39" s="44"/>
      <c r="M39" s="44"/>
      <c r="N39" s="44"/>
      <c r="O39" s="68">
        <f t="shared" si="1"/>
        <v>0</v>
      </c>
      <c r="P39" s="42"/>
      <c r="Q39" s="93" t="s">
        <v>55</v>
      </c>
      <c r="R39" s="93" t="s">
        <v>55</v>
      </c>
      <c r="S39" s="124">
        <f>IF(Q39="nee",0,IF((J39-O39)&lt;0,0,(J39-O39)*(tab!$C$19*tab!$E$8+tab!$D$23)))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f>+'1 februari'!D36</f>
        <v>0</v>
      </c>
      <c r="E40" s="213">
        <f>+'1 februari'!E36</f>
        <v>0</v>
      </c>
      <c r="F40" s="43"/>
      <c r="G40" s="44"/>
      <c r="H40" s="44"/>
      <c r="I40" s="44"/>
      <c r="J40" s="68">
        <f t="shared" si="0"/>
        <v>0</v>
      </c>
      <c r="K40" s="42"/>
      <c r="L40" s="44"/>
      <c r="M40" s="44"/>
      <c r="N40" s="44"/>
      <c r="O40" s="68">
        <f t="shared" si="1"/>
        <v>0</v>
      </c>
      <c r="P40" s="42"/>
      <c r="Q40" s="93" t="s">
        <v>55</v>
      </c>
      <c r="R40" s="93" t="s">
        <v>55</v>
      </c>
      <c r="S40" s="124">
        <f>IF(Q40="nee",0,IF((J40-O40)&lt;0,0,(J40-O40)*(tab!$C$19*tab!$E$8+tab!$D$23)))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f>+'1 februari'!D37</f>
        <v>0</v>
      </c>
      <c r="E41" s="213">
        <f>+'1 februari'!E37</f>
        <v>0</v>
      </c>
      <c r="F41" s="43"/>
      <c r="G41" s="44"/>
      <c r="H41" s="44"/>
      <c r="I41" s="44"/>
      <c r="J41" s="68">
        <f t="shared" si="0"/>
        <v>0</v>
      </c>
      <c r="K41" s="42"/>
      <c r="L41" s="44"/>
      <c r="M41" s="44"/>
      <c r="N41" s="44"/>
      <c r="O41" s="68">
        <f t="shared" si="1"/>
        <v>0</v>
      </c>
      <c r="P41" s="42"/>
      <c r="Q41" s="93" t="s">
        <v>55</v>
      </c>
      <c r="R41" s="93" t="s">
        <v>55</v>
      </c>
      <c r="S41" s="124">
        <f>IF(Q41="nee",0,IF((J41-O41)&lt;0,0,(J41-O41)*(tab!$C$19*tab!$E$8+tab!$D$23)))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f>+'1 februari'!D38</f>
        <v>0</v>
      </c>
      <c r="E42" s="213">
        <f>+'1 februari'!E38</f>
        <v>0</v>
      </c>
      <c r="F42" s="43"/>
      <c r="G42" s="44"/>
      <c r="H42" s="44"/>
      <c r="I42" s="44"/>
      <c r="J42" s="68">
        <f t="shared" si="0"/>
        <v>0</v>
      </c>
      <c r="K42" s="42"/>
      <c r="L42" s="44"/>
      <c r="M42" s="44"/>
      <c r="N42" s="44"/>
      <c r="O42" s="68">
        <f t="shared" si="1"/>
        <v>0</v>
      </c>
      <c r="P42" s="42"/>
      <c r="Q42" s="93" t="s">
        <v>55</v>
      </c>
      <c r="R42" s="93" t="s">
        <v>55</v>
      </c>
      <c r="S42" s="124">
        <f>IF(Q42="nee",0,IF((J42-O42)&lt;0,0,(J42-O42)*(tab!$C$19*tab!$E$8+tab!$D$23)))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f>+'1 februari'!D39</f>
        <v>0</v>
      </c>
      <c r="E43" s="213">
        <f>+'1 februari'!E39</f>
        <v>0</v>
      </c>
      <c r="F43" s="43"/>
      <c r="G43" s="44"/>
      <c r="H43" s="44"/>
      <c r="I43" s="44"/>
      <c r="J43" s="68">
        <f t="shared" si="0"/>
        <v>0</v>
      </c>
      <c r="K43" s="42"/>
      <c r="L43" s="44"/>
      <c r="M43" s="44"/>
      <c r="N43" s="44"/>
      <c r="O43" s="68">
        <f t="shared" si="1"/>
        <v>0</v>
      </c>
      <c r="P43" s="42"/>
      <c r="Q43" s="93" t="s">
        <v>55</v>
      </c>
      <c r="R43" s="93" t="s">
        <v>55</v>
      </c>
      <c r="S43" s="124">
        <f>IF(Q43="nee",0,IF((J43-O43)&lt;0,0,(J43-O43)*(tab!$C$19*tab!$E$8+tab!$D$23)))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f>+'1 februari'!D40</f>
        <v>0</v>
      </c>
      <c r="E44" s="213">
        <f>+'1 februari'!E40</f>
        <v>0</v>
      </c>
      <c r="F44" s="43"/>
      <c r="G44" s="44"/>
      <c r="H44" s="44"/>
      <c r="I44" s="44"/>
      <c r="J44" s="68">
        <f t="shared" si="0"/>
        <v>0</v>
      </c>
      <c r="K44" s="42"/>
      <c r="L44" s="44"/>
      <c r="M44" s="44"/>
      <c r="N44" s="44"/>
      <c r="O44" s="68">
        <f t="shared" si="1"/>
        <v>0</v>
      </c>
      <c r="P44" s="42"/>
      <c r="Q44" s="93" t="s">
        <v>55</v>
      </c>
      <c r="R44" s="93" t="s">
        <v>55</v>
      </c>
      <c r="S44" s="124">
        <f>IF(Q44="nee",0,IF((J44-O44)&lt;0,0,(J44-O44)*(tab!$C$19*tab!$E$8+tab!$D$23)))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f>+'1 februari'!D41</f>
        <v>0</v>
      </c>
      <c r="E45" s="213">
        <f>+'1 februari'!E41</f>
        <v>0</v>
      </c>
      <c r="F45" s="43"/>
      <c r="G45" s="44"/>
      <c r="H45" s="44"/>
      <c r="I45" s="44"/>
      <c r="J45" s="68">
        <f t="shared" si="0"/>
        <v>0</v>
      </c>
      <c r="K45" s="42"/>
      <c r="L45" s="44"/>
      <c r="M45" s="44"/>
      <c r="N45" s="44"/>
      <c r="O45" s="68">
        <f t="shared" si="1"/>
        <v>0</v>
      </c>
      <c r="P45" s="42"/>
      <c r="Q45" s="93" t="s">
        <v>55</v>
      </c>
      <c r="R45" s="93" t="s">
        <v>55</v>
      </c>
      <c r="S45" s="124">
        <f>IF(Q45="nee",0,IF((J45-O45)&lt;0,0,(J45-O45)*(tab!$C$19*tab!$E$8+tab!$D$23)))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f>+'1 februari'!D42</f>
        <v>0</v>
      </c>
      <c r="E46" s="213">
        <f>+'1 februari'!E42</f>
        <v>0</v>
      </c>
      <c r="F46" s="43"/>
      <c r="G46" s="44"/>
      <c r="H46" s="44"/>
      <c r="I46" s="44"/>
      <c r="J46" s="68">
        <f t="shared" si="0"/>
        <v>0</v>
      </c>
      <c r="K46" s="42"/>
      <c r="L46" s="44"/>
      <c r="M46" s="44"/>
      <c r="N46" s="44"/>
      <c r="O46" s="68">
        <f t="shared" si="1"/>
        <v>0</v>
      </c>
      <c r="P46" s="42"/>
      <c r="Q46" s="93" t="s">
        <v>55</v>
      </c>
      <c r="R46" s="93" t="s">
        <v>55</v>
      </c>
      <c r="S46" s="124">
        <f>IF(Q46="nee",0,IF((J46-O46)&lt;0,0,(J46-O46)*(tab!$C$19*tab!$E$8+tab!$D$23)))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f>+'1 februari'!D43</f>
        <v>0</v>
      </c>
      <c r="E47" s="213">
        <f>+'1 februari'!E43</f>
        <v>0</v>
      </c>
      <c r="F47" s="43"/>
      <c r="G47" s="44"/>
      <c r="H47" s="44"/>
      <c r="I47" s="44"/>
      <c r="J47" s="68">
        <f t="shared" si="0"/>
        <v>0</v>
      </c>
      <c r="K47" s="42"/>
      <c r="L47" s="44"/>
      <c r="M47" s="44"/>
      <c r="N47" s="44"/>
      <c r="O47" s="68">
        <f t="shared" si="1"/>
        <v>0</v>
      </c>
      <c r="P47" s="42"/>
      <c r="Q47" s="93" t="s">
        <v>55</v>
      </c>
      <c r="R47" s="93" t="s">
        <v>55</v>
      </c>
      <c r="S47" s="124">
        <f>IF(Q47="nee",0,IF((J47-O47)&lt;0,0,(J47-O47)*(tab!$C$19*tab!$E$8+tab!$D$23)))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f>+'1 februari'!D44</f>
        <v>0</v>
      </c>
      <c r="E48" s="213">
        <f>+'1 februari'!E44</f>
        <v>0</v>
      </c>
      <c r="F48" s="43"/>
      <c r="G48" s="44"/>
      <c r="H48" s="44"/>
      <c r="I48" s="44"/>
      <c r="J48" s="68">
        <f t="shared" si="0"/>
        <v>0</v>
      </c>
      <c r="K48" s="42"/>
      <c r="L48" s="44"/>
      <c r="M48" s="44"/>
      <c r="N48" s="44"/>
      <c r="O48" s="68">
        <f t="shared" si="1"/>
        <v>0</v>
      </c>
      <c r="P48" s="42"/>
      <c r="Q48" s="93" t="s">
        <v>55</v>
      </c>
      <c r="R48" s="93" t="s">
        <v>55</v>
      </c>
      <c r="S48" s="124">
        <f>IF(Q48="nee",0,IF((J48-O48)&lt;0,0,(J48-O48)*(tab!$C$19*tab!$E$8+tab!$D$23)))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f>+'1 februari'!D45</f>
        <v>0</v>
      </c>
      <c r="E49" s="213">
        <f>+'1 februari'!E45</f>
        <v>0</v>
      </c>
      <c r="F49" s="43"/>
      <c r="G49" s="44"/>
      <c r="H49" s="44"/>
      <c r="I49" s="44"/>
      <c r="J49" s="68">
        <f t="shared" si="0"/>
        <v>0</v>
      </c>
      <c r="K49" s="42"/>
      <c r="L49" s="44"/>
      <c r="M49" s="44"/>
      <c r="N49" s="44"/>
      <c r="O49" s="68">
        <f t="shared" si="1"/>
        <v>0</v>
      </c>
      <c r="P49" s="42"/>
      <c r="Q49" s="93" t="s">
        <v>55</v>
      </c>
      <c r="R49" s="93" t="s">
        <v>55</v>
      </c>
      <c r="S49" s="124">
        <f>IF(Q49="nee",0,IF((J49-O49)&lt;0,0,(J49-O49)*(tab!$C$19*tab!$E$8+tab!$D$23)))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f>+'1 februari'!D46</f>
        <v>0</v>
      </c>
      <c r="E50" s="213">
        <f>+'1 februari'!E46</f>
        <v>0</v>
      </c>
      <c r="F50" s="43"/>
      <c r="G50" s="44"/>
      <c r="H50" s="44"/>
      <c r="I50" s="44"/>
      <c r="J50" s="68">
        <f t="shared" si="0"/>
        <v>0</v>
      </c>
      <c r="K50" s="42"/>
      <c r="L50" s="44"/>
      <c r="M50" s="44"/>
      <c r="N50" s="44"/>
      <c r="O50" s="68">
        <f t="shared" si="1"/>
        <v>0</v>
      </c>
      <c r="P50" s="42"/>
      <c r="Q50" s="93" t="s">
        <v>55</v>
      </c>
      <c r="R50" s="93" t="s">
        <v>55</v>
      </c>
      <c r="S50" s="124">
        <f>IF(Q50="nee",0,IF((J50-O50)&lt;0,0,(J50-O50)*(tab!$C$19*tab!$E$8+tab!$D$23)))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f>+'1 februari'!D47</f>
        <v>0</v>
      </c>
      <c r="E51" s="213">
        <f>+'1 februari'!E47</f>
        <v>0</v>
      </c>
      <c r="F51" s="43"/>
      <c r="G51" s="44"/>
      <c r="H51" s="44"/>
      <c r="I51" s="44"/>
      <c r="J51" s="68">
        <f t="shared" si="0"/>
        <v>0</v>
      </c>
      <c r="K51" s="42"/>
      <c r="L51" s="44"/>
      <c r="M51" s="44"/>
      <c r="N51" s="44"/>
      <c r="O51" s="68">
        <f t="shared" si="1"/>
        <v>0</v>
      </c>
      <c r="P51" s="42"/>
      <c r="Q51" s="93" t="s">
        <v>55</v>
      </c>
      <c r="R51" s="93" t="s">
        <v>55</v>
      </c>
      <c r="S51" s="124">
        <f>IF(Q51="nee",0,IF((J51-O51)&lt;0,0,(J51-O51)*(tab!$C$19*tab!$E$8+tab!$D$23)))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f>+'1 februari'!D48</f>
        <v>0</v>
      </c>
      <c r="E52" s="213">
        <f>+'1 februari'!E48</f>
        <v>0</v>
      </c>
      <c r="F52" s="43"/>
      <c r="G52" s="44"/>
      <c r="H52" s="44"/>
      <c r="I52" s="44"/>
      <c r="J52" s="68">
        <f t="shared" si="0"/>
        <v>0</v>
      </c>
      <c r="K52" s="42"/>
      <c r="L52" s="44"/>
      <c r="M52" s="44"/>
      <c r="N52" s="44"/>
      <c r="O52" s="68">
        <f t="shared" si="1"/>
        <v>0</v>
      </c>
      <c r="P52" s="42"/>
      <c r="Q52" s="93" t="s">
        <v>55</v>
      </c>
      <c r="R52" s="93" t="s">
        <v>55</v>
      </c>
      <c r="S52" s="124">
        <f>IF(Q52="nee",0,IF((J52-O52)&lt;0,0,(J52-O52)*(tab!$C$19*tab!$E$8+tab!$D$23)))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26485.317320000002</v>
      </c>
      <c r="T53" s="196">
        <f t="shared" si="4"/>
        <v>102516.00611199997</v>
      </c>
      <c r="U53" s="196">
        <f t="shared" si="4"/>
        <v>129001.32343199998</v>
      </c>
      <c r="V53" s="114"/>
      <c r="W53" s="197">
        <f>SUM(W23:W52)</f>
        <v>4476.01</v>
      </c>
      <c r="X53" s="197">
        <f>SUM(X23:X52)</f>
        <v>8337.5800000000017</v>
      </c>
      <c r="Y53" s="197">
        <f>SUM(Y23:Y52)</f>
        <v>12813.59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63</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87</v>
      </c>
      <c r="R56" s="81" t="s">
        <v>87</v>
      </c>
      <c r="S56" s="181" t="s">
        <v>78</v>
      </c>
      <c r="T56" s="106"/>
      <c r="U56" s="106"/>
      <c r="V56" s="106"/>
      <c r="W56" s="81" t="s">
        <v>76</v>
      </c>
      <c r="X56" s="35"/>
      <c r="Y56" s="35"/>
      <c r="Z56" s="41"/>
      <c r="AA56" s="16"/>
    </row>
    <row r="57" spans="2:27" ht="12" customHeight="1" x14ac:dyDescent="0.2">
      <c r="B57" s="18"/>
      <c r="C57" s="97"/>
      <c r="D57" s="38" t="s">
        <v>57</v>
      </c>
      <c r="E57" s="28"/>
      <c r="F57" s="27"/>
      <c r="G57" s="76" t="s">
        <v>107</v>
      </c>
      <c r="H57" s="39"/>
      <c r="I57" s="39"/>
      <c r="J57" s="39"/>
      <c r="K57" s="39"/>
      <c r="L57" s="76" t="s">
        <v>108</v>
      </c>
      <c r="M57" s="39"/>
      <c r="N57" s="39"/>
      <c r="O57" s="39"/>
      <c r="P57" s="39"/>
      <c r="Q57" s="81" t="s">
        <v>88</v>
      </c>
      <c r="R57" s="81" t="s">
        <v>90</v>
      </c>
      <c r="S57" s="76" t="s">
        <v>110</v>
      </c>
      <c r="T57" s="81"/>
      <c r="U57" s="40" t="s">
        <v>58</v>
      </c>
      <c r="V57" s="40"/>
      <c r="W57" s="76" t="s">
        <v>129</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89</v>
      </c>
      <c r="R58" s="81" t="s">
        <v>89</v>
      </c>
      <c r="S58" s="74" t="s">
        <v>67</v>
      </c>
      <c r="T58" s="74" t="s">
        <v>68</v>
      </c>
      <c r="U58" s="40" t="s">
        <v>111</v>
      </c>
      <c r="V58" s="40"/>
      <c r="W58" s="42" t="s">
        <v>67</v>
      </c>
      <c r="X58" s="42" t="s">
        <v>68</v>
      </c>
      <c r="Y58" s="40" t="s">
        <v>62</v>
      </c>
      <c r="Z58" s="5"/>
      <c r="AA58" s="22"/>
    </row>
    <row r="59" spans="2:27" ht="12" customHeight="1" x14ac:dyDescent="0.2">
      <c r="B59" s="18"/>
      <c r="C59" s="1">
        <v>1</v>
      </c>
      <c r="D59" s="67">
        <f t="shared" ref="D59:E88" si="5">+D23</f>
        <v>0</v>
      </c>
      <c r="E59" s="68">
        <f t="shared" si="5"/>
        <v>0</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IF(Q59="nee",0,IF((J59-O59)&lt;0,0,(J59-O59)*(tab!$C$20*tab!$E$8+tab!$D$23)))</f>
        <v>2735.2244720000003</v>
      </c>
      <c r="T59" s="124">
        <f>IF((J59-O59)&lt;=0,0,IF((G59-L59)*tab!$E$30+(H59-M59)*tab!$F$30+(I59-N59)*tab!$G$30&lt;=0,0,(G59-L59)*tab!$E$30+(H59-M59)*tab!$F$30+(I59-N59)*tab!$G$30))</f>
        <v>0</v>
      </c>
      <c r="U59" s="124">
        <f>IF(SUM(S59:T59)&lt;0,0,SUM(S59:T59))</f>
        <v>2735.2244720000003</v>
      </c>
      <c r="V59" s="182"/>
      <c r="W59" s="124">
        <f>IF(R59="nee",0,IF((J59-O59)&lt;0,0,(J59-O59)*tab!$C$58))</f>
        <v>559.23</v>
      </c>
      <c r="X59" s="124">
        <f>IF(R59="nee",0,IF((J59-O59)&lt;=0,0,IF((G59-L59)*tab!$G$58+(H59-M59)*tab!$H$58+(I59-N59)*tab!$I$58&lt;=0,0,(G59-L59)*tab!$G$58+(H59-M59)*tab!$H$58+(I59-N59)*tab!$I$58)))</f>
        <v>29.720000000000027</v>
      </c>
      <c r="Y59" s="124">
        <f>SUM(W59:X59)</f>
        <v>588.95000000000005</v>
      </c>
      <c r="Z59" s="5"/>
      <c r="AA59" s="22"/>
    </row>
    <row r="60" spans="2:27" ht="12" customHeight="1" x14ac:dyDescent="0.2">
      <c r="B60" s="18"/>
      <c r="C60" s="1">
        <v>2</v>
      </c>
      <c r="D60" s="67">
        <f t="shared" si="5"/>
        <v>0</v>
      </c>
      <c r="E60" s="68">
        <f t="shared" si="5"/>
        <v>0</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IF(Q60="nee",0,IF((J60-O60)&lt;0,0,(J60-O60)*(tab!$C$20*tab!$E$8+tab!$D$23)))</f>
        <v>2735.2244720000003</v>
      </c>
      <c r="T60" s="124">
        <f>IF((J60-O60)&lt;=0,0,IF((G60-L60)*tab!$E$30+(H60-M60)*tab!$F$30+(I60-N60)*tab!$G$30&lt;=0,0,(G60-L60)*tab!$E$30+(H60-M60)*tab!$F$30+(I60-N60)*tab!$G$30))</f>
        <v>0</v>
      </c>
      <c r="U60" s="124">
        <f t="shared" ref="U60:U88" si="9">IF(SUM(S60:T60)&lt;0,0,SUM(S60:T60))</f>
        <v>2735.2244720000003</v>
      </c>
      <c r="V60" s="182"/>
      <c r="W60" s="124">
        <f>IF(R60="nee",0,IF((J60-O60)&lt;0,0,(J60-O60)*tab!$C$58))</f>
        <v>559.23</v>
      </c>
      <c r="X60" s="124">
        <f>IF(R60="nee",0,IF((J60-O60)&lt;=0,0,IF((G60-L60)*tab!$G$58+(H60-M60)*tab!$H$58+(I60-N60)*tab!$I$58&lt;=0,0,(G60-L60)*tab!$G$58+(H60-M60)*tab!$H$58+(I60-N60)*tab!$I$58)))</f>
        <v>0</v>
      </c>
      <c r="Y60" s="124">
        <f t="shared" ref="Y60:Y88" si="10">SUM(W60:X60)</f>
        <v>559.23</v>
      </c>
      <c r="Z60" s="5"/>
      <c r="AA60" s="22"/>
    </row>
    <row r="61" spans="2:27" ht="12" customHeight="1" x14ac:dyDescent="0.2">
      <c r="B61" s="18"/>
      <c r="C61" s="1">
        <v>3</v>
      </c>
      <c r="D61" s="67">
        <f t="shared" si="5"/>
        <v>0</v>
      </c>
      <c r="E61" s="68">
        <f t="shared" si="5"/>
        <v>0</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IF(Q61="nee",0,IF((J61-O61)&lt;0,0,(J61-O61)*(tab!$C$20*tab!$E$8+tab!$D$23)))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f t="shared" si="5"/>
        <v>0</v>
      </c>
      <c r="E62" s="68">
        <f t="shared" si="5"/>
        <v>0</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IF(Q62="nee",0,IF((J62-O62)&lt;0,0,(J62-O62)*(tab!$C$20*tab!$E$8+tab!$D$23)))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f t="shared" si="5"/>
        <v>0</v>
      </c>
      <c r="E63" s="68">
        <f t="shared" si="5"/>
        <v>0</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IF(Q63="nee",0,IF((J63-O63)&lt;0,0,(J63-O63)*(tab!$C$20*tab!$E$8+tab!$D$23)))</f>
        <v>0</v>
      </c>
      <c r="T63" s="124">
        <f>IF((J63-O63)&lt;=0,0,IF((G63-L63)*tab!$E$30+(H63-M63)*tab!$F$30+(I63-N63)*tab!$G$30&lt;=0,0,(G63-L63)*tab!$E$30+(H63-M63)*tab!$F$30+(I63-N63)*tab!$G$30))</f>
        <v>0</v>
      </c>
      <c r="U63" s="124">
        <f t="shared" si="9"/>
        <v>0</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f t="shared" si="5"/>
        <v>0</v>
      </c>
      <c r="E64" s="68">
        <f t="shared" si="5"/>
        <v>0</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IF(Q64="nee",0,IF((J64-O64)&lt;0,0,(J64-O64)*(tab!$C$20*tab!$E$8+tab!$D$23)))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f t="shared" si="5"/>
        <v>0</v>
      </c>
      <c r="E65" s="68">
        <f t="shared" si="5"/>
        <v>0</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IF(Q65="nee",0,IF((J65-O65)&lt;0,0,(J65-O65)*(tab!$C$20*tab!$E$8+tab!$D$23)))</f>
        <v>0</v>
      </c>
      <c r="T65" s="124">
        <f>IF((J65-O65)&lt;=0,0,IF((G65-L65)*tab!$E$30+(H65-M65)*tab!$F$30+(I65-N65)*tab!$G$30&lt;=0,0,(G65-L65)*tab!$E$30+(H65-M65)*tab!$F$30+(I65-N65)*tab!$G$30))</f>
        <v>0</v>
      </c>
      <c r="U65" s="124">
        <f t="shared" si="9"/>
        <v>0</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f t="shared" si="5"/>
        <v>0</v>
      </c>
      <c r="E66" s="68">
        <f t="shared" si="5"/>
        <v>0</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IF(Q66="nee",0,IF((J66-O66)&lt;0,0,(J66-O66)*(tab!$C$20*tab!$E$8+tab!$D$23)))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f t="shared" si="5"/>
        <v>0</v>
      </c>
      <c r="E67" s="68">
        <f t="shared" si="5"/>
        <v>0</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IF(Q67="nee",0,IF((J67-O67)&lt;0,0,(J67-O67)*(tab!$C$20*tab!$E$8+tab!$D$23)))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f t="shared" si="5"/>
        <v>0</v>
      </c>
      <c r="E68" s="68">
        <f t="shared" si="5"/>
        <v>0</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IF(Q68="nee",0,IF((J68-O68)&lt;0,0,(J68-O68)*(tab!$C$20*tab!$E$8+tab!$D$23)))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f t="shared" si="5"/>
        <v>0</v>
      </c>
      <c r="E69" s="68">
        <f t="shared" si="5"/>
        <v>0</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IF(Q69="nee",0,IF((J69-O69)&lt;0,0,(J69-O69)*(tab!$C$20*tab!$E$8+tab!$D$23)))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f t="shared" si="5"/>
        <v>0</v>
      </c>
      <c r="E70" s="68">
        <f t="shared" si="5"/>
        <v>0</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IF(Q70="nee",0,IF((J70-O70)&lt;0,0,(J70-O70)*(tab!$C$20*tab!$E$8+tab!$D$23)))</f>
        <v>8205.6734160000015</v>
      </c>
      <c r="T70" s="124">
        <f>IF((J70-O70)&lt;=0,0,IF((G70-L70)*tab!$E$30+(H70-M70)*tab!$F$30+(I70-N70)*tab!$G$30&lt;=0,0,(G70-L70)*tab!$E$30+(H70-M70)*tab!$F$30+(I70-N70)*tab!$G$30))</f>
        <v>41893.233319999999</v>
      </c>
      <c r="U70" s="124">
        <f t="shared" si="9"/>
        <v>50098.906736000004</v>
      </c>
      <c r="V70" s="182"/>
      <c r="W70" s="124">
        <f>IF(R70="nee",0,IF((J70-O70)&lt;0,0,(J70-O70)*tab!$C$58))</f>
        <v>1677.69</v>
      </c>
      <c r="X70" s="124">
        <f>IF(R70="nee",0,IF((J70-O70)&lt;=0,0,IF((G70-L70)*tab!$G$58+(H70-M70)*tab!$H$58+(I70-N70)*tab!$I$58&lt;=0,0,(G70-L70)*tab!$G$58+(H70-M70)*tab!$H$58+(I70-N70)*tab!$I$58)))</f>
        <v>3575.92</v>
      </c>
      <c r="Y70" s="124">
        <f t="shared" si="10"/>
        <v>5253.6100000000006</v>
      </c>
      <c r="Z70" s="5"/>
      <c r="AA70" s="22"/>
    </row>
    <row r="71" spans="2:27" ht="12" customHeight="1" x14ac:dyDescent="0.2">
      <c r="B71" s="18"/>
      <c r="C71" s="1">
        <v>13</v>
      </c>
      <c r="D71" s="67">
        <f t="shared" si="5"/>
        <v>0</v>
      </c>
      <c r="E71" s="68">
        <f t="shared" si="5"/>
        <v>0</v>
      </c>
      <c r="F71" s="43"/>
      <c r="G71" s="44"/>
      <c r="H71" s="44"/>
      <c r="I71" s="44"/>
      <c r="J71" s="68">
        <f t="shared" si="7"/>
        <v>0</v>
      </c>
      <c r="K71" s="42"/>
      <c r="L71" s="44"/>
      <c r="M71" s="44"/>
      <c r="N71" s="44"/>
      <c r="O71" s="68">
        <f t="shared" si="8"/>
        <v>0</v>
      </c>
      <c r="P71" s="42"/>
      <c r="Q71" s="93" t="str">
        <f t="shared" si="6"/>
        <v>ja</v>
      </c>
      <c r="R71" s="93" t="str">
        <f t="shared" si="6"/>
        <v>ja</v>
      </c>
      <c r="S71" s="124">
        <f>IF(Q71="nee",0,IF((J71-O71)&lt;0,0,(J71-O71)*(tab!$C$20*tab!$E$8+tab!$D$23)))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f t="shared" si="5"/>
        <v>0</v>
      </c>
      <c r="E72" s="68">
        <f t="shared" si="5"/>
        <v>0</v>
      </c>
      <c r="F72" s="43"/>
      <c r="G72" s="44"/>
      <c r="H72" s="44"/>
      <c r="I72" s="44"/>
      <c r="J72" s="68">
        <f t="shared" si="7"/>
        <v>0</v>
      </c>
      <c r="K72" s="42"/>
      <c r="L72" s="44"/>
      <c r="M72" s="44"/>
      <c r="N72" s="44"/>
      <c r="O72" s="68">
        <f t="shared" si="8"/>
        <v>0</v>
      </c>
      <c r="P72" s="42"/>
      <c r="Q72" s="93" t="str">
        <f t="shared" si="6"/>
        <v>ja</v>
      </c>
      <c r="R72" s="93" t="str">
        <f t="shared" si="6"/>
        <v>ja</v>
      </c>
      <c r="S72" s="124">
        <f>IF(Q72="nee",0,IF((J72-O72)&lt;0,0,(J72-O72)*(tab!$C$20*tab!$E$8+tab!$D$23)))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f t="shared" si="5"/>
        <v>0</v>
      </c>
      <c r="E73" s="68">
        <f t="shared" si="5"/>
        <v>0</v>
      </c>
      <c r="F73" s="43"/>
      <c r="G73" s="44"/>
      <c r="H73" s="44"/>
      <c r="I73" s="44"/>
      <c r="J73" s="68">
        <f t="shared" si="7"/>
        <v>0</v>
      </c>
      <c r="K73" s="42"/>
      <c r="L73" s="44"/>
      <c r="M73" s="44"/>
      <c r="N73" s="44"/>
      <c r="O73" s="68">
        <f t="shared" si="8"/>
        <v>0</v>
      </c>
      <c r="P73" s="42"/>
      <c r="Q73" s="93" t="str">
        <f t="shared" si="6"/>
        <v>ja</v>
      </c>
      <c r="R73" s="93" t="str">
        <f t="shared" si="6"/>
        <v>ja</v>
      </c>
      <c r="S73" s="124">
        <f>IF(Q73="nee",0,IF((J73-O73)&lt;0,0,(J73-O73)*(tab!$C$20*tab!$E$8+tab!$D$23)))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f t="shared" si="5"/>
        <v>0</v>
      </c>
      <c r="E74" s="68">
        <f t="shared" si="5"/>
        <v>0</v>
      </c>
      <c r="F74" s="43"/>
      <c r="G74" s="44"/>
      <c r="H74" s="44"/>
      <c r="I74" s="44"/>
      <c r="J74" s="68">
        <f t="shared" si="7"/>
        <v>0</v>
      </c>
      <c r="K74" s="42"/>
      <c r="L74" s="44"/>
      <c r="M74" s="44"/>
      <c r="N74" s="44"/>
      <c r="O74" s="68">
        <f t="shared" si="8"/>
        <v>0</v>
      </c>
      <c r="P74" s="42"/>
      <c r="Q74" s="93" t="str">
        <f t="shared" si="6"/>
        <v>ja</v>
      </c>
      <c r="R74" s="93" t="str">
        <f t="shared" si="6"/>
        <v>ja</v>
      </c>
      <c r="S74" s="124">
        <f>IF(Q74="nee",0,IF((J74-O74)&lt;0,0,(J74-O74)*(tab!$C$20*tab!$E$8+tab!$D$23)))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f t="shared" si="5"/>
        <v>0</v>
      </c>
      <c r="E75" s="68">
        <f t="shared" si="5"/>
        <v>0</v>
      </c>
      <c r="F75" s="43"/>
      <c r="G75" s="44"/>
      <c r="H75" s="44"/>
      <c r="I75" s="44"/>
      <c r="J75" s="68">
        <f t="shared" si="7"/>
        <v>0</v>
      </c>
      <c r="K75" s="42"/>
      <c r="L75" s="44"/>
      <c r="M75" s="44"/>
      <c r="N75" s="44"/>
      <c r="O75" s="68">
        <f t="shared" si="8"/>
        <v>0</v>
      </c>
      <c r="P75" s="42"/>
      <c r="Q75" s="93" t="str">
        <f t="shared" si="6"/>
        <v>ja</v>
      </c>
      <c r="R75" s="93" t="str">
        <f t="shared" si="6"/>
        <v>ja</v>
      </c>
      <c r="S75" s="124">
        <f>IF(Q75="nee",0,IF((J75-O75)&lt;0,0,(J75-O75)*(tab!$C$20*tab!$E$8+tab!$D$23)))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f t="shared" si="5"/>
        <v>0</v>
      </c>
      <c r="E76" s="68">
        <f t="shared" si="5"/>
        <v>0</v>
      </c>
      <c r="F76" s="43"/>
      <c r="G76" s="44"/>
      <c r="H76" s="44"/>
      <c r="I76" s="44"/>
      <c r="J76" s="68">
        <f t="shared" si="7"/>
        <v>0</v>
      </c>
      <c r="K76" s="42"/>
      <c r="L76" s="44"/>
      <c r="M76" s="44"/>
      <c r="N76" s="44"/>
      <c r="O76" s="68">
        <f t="shared" si="8"/>
        <v>0</v>
      </c>
      <c r="P76" s="42"/>
      <c r="Q76" s="93" t="str">
        <f t="shared" si="6"/>
        <v>ja</v>
      </c>
      <c r="R76" s="93" t="str">
        <f t="shared" si="6"/>
        <v>ja</v>
      </c>
      <c r="S76" s="124">
        <f>IF(Q76="nee",0,IF((J76-O76)&lt;0,0,(J76-O76)*(tab!$C$20*tab!$E$8+tab!$D$23)))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f t="shared" si="5"/>
        <v>0</v>
      </c>
      <c r="E77" s="68">
        <f t="shared" si="5"/>
        <v>0</v>
      </c>
      <c r="F77" s="43"/>
      <c r="G77" s="44"/>
      <c r="H77" s="44"/>
      <c r="I77" s="44"/>
      <c r="J77" s="68">
        <f t="shared" si="7"/>
        <v>0</v>
      </c>
      <c r="K77" s="42"/>
      <c r="L77" s="44"/>
      <c r="M77" s="44"/>
      <c r="N77" s="44"/>
      <c r="O77" s="68">
        <f t="shared" si="8"/>
        <v>0</v>
      </c>
      <c r="P77" s="42"/>
      <c r="Q77" s="93" t="str">
        <f t="shared" si="6"/>
        <v>ja</v>
      </c>
      <c r="R77" s="93" t="str">
        <f t="shared" si="6"/>
        <v>ja</v>
      </c>
      <c r="S77" s="124">
        <f>IF(Q77="nee",0,IF((J77-O77)&lt;0,0,(J77-O77)*(tab!$C$20*tab!$E$8+tab!$D$23)))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f t="shared" si="5"/>
        <v>0</v>
      </c>
      <c r="E78" s="68">
        <f t="shared" si="5"/>
        <v>0</v>
      </c>
      <c r="F78" s="43"/>
      <c r="G78" s="44"/>
      <c r="H78" s="44"/>
      <c r="I78" s="44"/>
      <c r="J78" s="68">
        <f t="shared" si="7"/>
        <v>0</v>
      </c>
      <c r="K78" s="42"/>
      <c r="L78" s="44"/>
      <c r="M78" s="44"/>
      <c r="N78" s="44"/>
      <c r="O78" s="68">
        <f t="shared" si="8"/>
        <v>0</v>
      </c>
      <c r="P78" s="42"/>
      <c r="Q78" s="93" t="str">
        <f t="shared" si="6"/>
        <v>ja</v>
      </c>
      <c r="R78" s="93" t="str">
        <f t="shared" si="6"/>
        <v>ja</v>
      </c>
      <c r="S78" s="124">
        <f>IF(Q78="nee",0,IF((J78-O78)&lt;0,0,(J78-O78)*(tab!$C$20*tab!$E$8+tab!$D$23)))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f t="shared" si="5"/>
        <v>0</v>
      </c>
      <c r="E79" s="68">
        <f t="shared" si="5"/>
        <v>0</v>
      </c>
      <c r="F79" s="43"/>
      <c r="G79" s="44"/>
      <c r="H79" s="44"/>
      <c r="I79" s="44"/>
      <c r="J79" s="68">
        <f t="shared" si="7"/>
        <v>0</v>
      </c>
      <c r="K79" s="42"/>
      <c r="L79" s="44"/>
      <c r="M79" s="44"/>
      <c r="N79" s="44"/>
      <c r="O79" s="68">
        <f t="shared" si="8"/>
        <v>0</v>
      </c>
      <c r="P79" s="42"/>
      <c r="Q79" s="93" t="str">
        <f t="shared" si="6"/>
        <v>ja</v>
      </c>
      <c r="R79" s="93" t="str">
        <f t="shared" si="6"/>
        <v>ja</v>
      </c>
      <c r="S79" s="124">
        <f>IF(Q79="nee",0,IF((J79-O79)&lt;0,0,(J79-O79)*(tab!$C$20*tab!$E$8+tab!$D$23)))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f t="shared" si="5"/>
        <v>0</v>
      </c>
      <c r="E80" s="68">
        <f t="shared" si="5"/>
        <v>0</v>
      </c>
      <c r="F80" s="43"/>
      <c r="G80" s="44"/>
      <c r="H80" s="44"/>
      <c r="I80" s="44"/>
      <c r="J80" s="68">
        <f t="shared" si="7"/>
        <v>0</v>
      </c>
      <c r="K80" s="42"/>
      <c r="L80" s="44"/>
      <c r="M80" s="44"/>
      <c r="N80" s="44"/>
      <c r="O80" s="68">
        <f t="shared" si="8"/>
        <v>0</v>
      </c>
      <c r="P80" s="42"/>
      <c r="Q80" s="93" t="str">
        <f t="shared" si="6"/>
        <v>ja</v>
      </c>
      <c r="R80" s="93" t="str">
        <f t="shared" si="6"/>
        <v>ja</v>
      </c>
      <c r="S80" s="124">
        <f>IF(Q80="nee",0,IF((J80-O80)&lt;0,0,(J80-O80)*(tab!$C$20*tab!$E$8+tab!$D$23)))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f t="shared" si="5"/>
        <v>0</v>
      </c>
      <c r="E81" s="68">
        <f t="shared" si="5"/>
        <v>0</v>
      </c>
      <c r="F81" s="43"/>
      <c r="G81" s="44"/>
      <c r="H81" s="44"/>
      <c r="I81" s="44"/>
      <c r="J81" s="68">
        <f t="shared" si="7"/>
        <v>0</v>
      </c>
      <c r="K81" s="42"/>
      <c r="L81" s="44"/>
      <c r="M81" s="44"/>
      <c r="N81" s="44"/>
      <c r="O81" s="68">
        <f t="shared" si="8"/>
        <v>0</v>
      </c>
      <c r="P81" s="42"/>
      <c r="Q81" s="93" t="str">
        <f t="shared" si="6"/>
        <v>ja</v>
      </c>
      <c r="R81" s="93" t="str">
        <f t="shared" si="6"/>
        <v>ja</v>
      </c>
      <c r="S81" s="124">
        <f>IF(Q81="nee",0,IF((J81-O81)&lt;0,0,(J81-O81)*(tab!$C$20*tab!$E$8+tab!$D$23)))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f t="shared" si="5"/>
        <v>0</v>
      </c>
      <c r="E82" s="68">
        <f t="shared" si="5"/>
        <v>0</v>
      </c>
      <c r="F82" s="43"/>
      <c r="G82" s="44"/>
      <c r="H82" s="44"/>
      <c r="I82" s="44"/>
      <c r="J82" s="68">
        <f t="shared" si="7"/>
        <v>0</v>
      </c>
      <c r="K82" s="42"/>
      <c r="L82" s="44"/>
      <c r="M82" s="44"/>
      <c r="N82" s="44"/>
      <c r="O82" s="68">
        <f t="shared" si="8"/>
        <v>0</v>
      </c>
      <c r="P82" s="42"/>
      <c r="Q82" s="93" t="str">
        <f t="shared" si="6"/>
        <v>ja</v>
      </c>
      <c r="R82" s="93" t="str">
        <f t="shared" si="6"/>
        <v>ja</v>
      </c>
      <c r="S82" s="124">
        <f>IF(Q82="nee",0,IF((J82-O82)&lt;0,0,(J82-O82)*(tab!$C$20*tab!$E$8+tab!$D$23)))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f t="shared" si="5"/>
        <v>0</v>
      </c>
      <c r="E83" s="68">
        <f t="shared" si="5"/>
        <v>0</v>
      </c>
      <c r="F83" s="43"/>
      <c r="G83" s="44"/>
      <c r="H83" s="44"/>
      <c r="I83" s="44"/>
      <c r="J83" s="68">
        <f t="shared" si="7"/>
        <v>0</v>
      </c>
      <c r="K83" s="42"/>
      <c r="L83" s="44"/>
      <c r="M83" s="44"/>
      <c r="N83" s="44"/>
      <c r="O83" s="68">
        <f t="shared" si="8"/>
        <v>0</v>
      </c>
      <c r="P83" s="42"/>
      <c r="Q83" s="93" t="str">
        <f t="shared" si="6"/>
        <v>ja</v>
      </c>
      <c r="R83" s="93" t="str">
        <f t="shared" si="6"/>
        <v>ja</v>
      </c>
      <c r="S83" s="124">
        <f>IF(Q83="nee",0,IF((J83-O83)&lt;0,0,(J83-O83)*(tab!$C$20*tab!$E$8+tab!$D$23)))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f t="shared" si="5"/>
        <v>0</v>
      </c>
      <c r="E84" s="68">
        <f t="shared" si="5"/>
        <v>0</v>
      </c>
      <c r="F84" s="43"/>
      <c r="G84" s="44"/>
      <c r="H84" s="44"/>
      <c r="I84" s="44"/>
      <c r="J84" s="68">
        <f t="shared" si="7"/>
        <v>0</v>
      </c>
      <c r="K84" s="42"/>
      <c r="L84" s="44"/>
      <c r="M84" s="44"/>
      <c r="N84" s="44"/>
      <c r="O84" s="68">
        <f t="shared" si="8"/>
        <v>0</v>
      </c>
      <c r="P84" s="42"/>
      <c r="Q84" s="93" t="str">
        <f t="shared" si="6"/>
        <v>ja</v>
      </c>
      <c r="R84" s="93" t="str">
        <f t="shared" si="6"/>
        <v>ja</v>
      </c>
      <c r="S84" s="124">
        <f>IF(Q84="nee",0,IF((J84-O84)&lt;0,0,(J84-O84)*(tab!$C$20*tab!$E$8+tab!$D$23)))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f t="shared" si="5"/>
        <v>0</v>
      </c>
      <c r="E85" s="68">
        <f t="shared" si="5"/>
        <v>0</v>
      </c>
      <c r="F85" s="43"/>
      <c r="G85" s="44"/>
      <c r="H85" s="44"/>
      <c r="I85" s="44"/>
      <c r="J85" s="68">
        <f t="shared" si="7"/>
        <v>0</v>
      </c>
      <c r="K85" s="42"/>
      <c r="L85" s="44"/>
      <c r="M85" s="44"/>
      <c r="N85" s="44"/>
      <c r="O85" s="68">
        <f t="shared" si="8"/>
        <v>0</v>
      </c>
      <c r="P85" s="42"/>
      <c r="Q85" s="93" t="str">
        <f t="shared" si="6"/>
        <v>ja</v>
      </c>
      <c r="R85" s="93" t="str">
        <f t="shared" si="6"/>
        <v>ja</v>
      </c>
      <c r="S85" s="124">
        <f>IF(Q85="nee",0,IF((J85-O85)&lt;0,0,(J85-O85)*(tab!$C$20*tab!$E$8+tab!$D$23)))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f t="shared" si="5"/>
        <v>0</v>
      </c>
      <c r="E86" s="68">
        <f t="shared" si="5"/>
        <v>0</v>
      </c>
      <c r="F86" s="43"/>
      <c r="G86" s="44"/>
      <c r="H86" s="44"/>
      <c r="I86" s="44"/>
      <c r="J86" s="68">
        <f t="shared" si="7"/>
        <v>0</v>
      </c>
      <c r="K86" s="42"/>
      <c r="L86" s="44"/>
      <c r="M86" s="44"/>
      <c r="N86" s="44"/>
      <c r="O86" s="68">
        <f t="shared" si="8"/>
        <v>0</v>
      </c>
      <c r="P86" s="42"/>
      <c r="Q86" s="93" t="str">
        <f t="shared" si="6"/>
        <v>ja</v>
      </c>
      <c r="R86" s="93" t="str">
        <f t="shared" si="6"/>
        <v>ja</v>
      </c>
      <c r="S86" s="124">
        <f>IF(Q86="nee",0,IF((J86-O86)&lt;0,0,(J86-O86)*(tab!$C$20*tab!$E$8+tab!$D$23)))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f t="shared" si="5"/>
        <v>0</v>
      </c>
      <c r="E87" s="68">
        <f t="shared" si="5"/>
        <v>0</v>
      </c>
      <c r="F87" s="43"/>
      <c r="G87" s="44"/>
      <c r="H87" s="44"/>
      <c r="I87" s="44"/>
      <c r="J87" s="68">
        <f t="shared" si="7"/>
        <v>0</v>
      </c>
      <c r="K87" s="42"/>
      <c r="L87" s="44"/>
      <c r="M87" s="44"/>
      <c r="N87" s="44"/>
      <c r="O87" s="68">
        <f t="shared" si="8"/>
        <v>0</v>
      </c>
      <c r="P87" s="42"/>
      <c r="Q87" s="93" t="str">
        <f t="shared" si="6"/>
        <v>ja</v>
      </c>
      <c r="R87" s="93" t="str">
        <f t="shared" si="6"/>
        <v>ja</v>
      </c>
      <c r="S87" s="124">
        <f>IF(Q87="nee",0,IF((J87-O87)&lt;0,0,(J87-O87)*(tab!$C$20*tab!$E$8+tab!$D$23)))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f t="shared" si="5"/>
        <v>0</v>
      </c>
      <c r="E88" s="68">
        <f t="shared" si="5"/>
        <v>0</v>
      </c>
      <c r="F88" s="43"/>
      <c r="G88" s="44"/>
      <c r="H88" s="44"/>
      <c r="I88" s="44"/>
      <c r="J88" s="68">
        <f t="shared" si="7"/>
        <v>0</v>
      </c>
      <c r="K88" s="42"/>
      <c r="L88" s="44"/>
      <c r="M88" s="44"/>
      <c r="N88" s="44"/>
      <c r="O88" s="68">
        <f t="shared" si="8"/>
        <v>0</v>
      </c>
      <c r="P88" s="42"/>
      <c r="Q88" s="93" t="str">
        <f t="shared" si="6"/>
        <v>ja</v>
      </c>
      <c r="R88" s="93" t="str">
        <f t="shared" si="6"/>
        <v>ja</v>
      </c>
      <c r="S88" s="124">
        <f>IF(Q88="nee",0,IF((J88-O88)&lt;0,0,(J88-O88)*(tab!$C$20*tab!$E$8+tab!$D$23)))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13676.122360000001</v>
      </c>
      <c r="T89" s="196">
        <f t="shared" si="11"/>
        <v>41893.233319999999</v>
      </c>
      <c r="U89" s="196">
        <f t="shared" si="11"/>
        <v>55569.355680000008</v>
      </c>
      <c r="V89" s="114"/>
      <c r="W89" s="197">
        <f>SUM(W59:W88)</f>
        <v>2796.15</v>
      </c>
      <c r="X89" s="197">
        <f>SUM(X59:X88)</f>
        <v>3605.6400000000003</v>
      </c>
      <c r="Y89" s="197">
        <f>SUM(Y59:Y88)</f>
        <v>6401.7900000000009</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87</v>
      </c>
      <c r="R92" s="81" t="s">
        <v>87</v>
      </c>
      <c r="S92" s="181" t="s">
        <v>78</v>
      </c>
      <c r="T92" s="106"/>
      <c r="U92" s="106"/>
      <c r="V92" s="106"/>
      <c r="W92" s="81" t="s">
        <v>76</v>
      </c>
      <c r="X92" s="35"/>
      <c r="Y92" s="35"/>
      <c r="Z92" s="41"/>
      <c r="AA92" s="16"/>
    </row>
    <row r="93" spans="2:27" ht="12" customHeight="1" x14ac:dyDescent="0.2">
      <c r="B93" s="18"/>
      <c r="C93" s="97"/>
      <c r="D93" s="38" t="s">
        <v>57</v>
      </c>
      <c r="E93" s="28"/>
      <c r="F93" s="27"/>
      <c r="G93" s="76" t="s">
        <v>107</v>
      </c>
      <c r="H93" s="39"/>
      <c r="I93" s="39"/>
      <c r="J93" s="39"/>
      <c r="K93" s="39"/>
      <c r="L93" s="76" t="s">
        <v>108</v>
      </c>
      <c r="M93" s="39"/>
      <c r="N93" s="39"/>
      <c r="O93" s="39"/>
      <c r="P93" s="39"/>
      <c r="Q93" s="81" t="s">
        <v>88</v>
      </c>
      <c r="R93" s="81" t="s">
        <v>90</v>
      </c>
      <c r="S93" s="76" t="s">
        <v>110</v>
      </c>
      <c r="T93" s="81"/>
      <c r="U93" s="40" t="s">
        <v>58</v>
      </c>
      <c r="V93" s="40"/>
      <c r="W93" s="76" t="s">
        <v>129</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89</v>
      </c>
      <c r="R94" s="81" t="s">
        <v>89</v>
      </c>
      <c r="S94" s="74" t="s">
        <v>67</v>
      </c>
      <c r="T94" s="74" t="s">
        <v>68</v>
      </c>
      <c r="U94" s="40" t="s">
        <v>111</v>
      </c>
      <c r="V94" s="40"/>
      <c r="W94" s="42" t="s">
        <v>67</v>
      </c>
      <c r="X94" s="42" t="s">
        <v>68</v>
      </c>
      <c r="Y94" s="40" t="s">
        <v>62</v>
      </c>
      <c r="Z94" s="5"/>
      <c r="AA94" s="22"/>
    </row>
    <row r="95" spans="2:27" ht="12" customHeight="1" x14ac:dyDescent="0.2">
      <c r="B95" s="18"/>
      <c r="C95" s="1">
        <v>1</v>
      </c>
      <c r="D95" s="119" t="s">
        <v>131</v>
      </c>
      <c r="E95" s="120">
        <v>8888</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IF(Q95="nee",0,IF((J95-O95)&lt;0,0,(J95-O95)*(tab!$C$21*tab!$E$8+tab!$D$23)))</f>
        <v>5002.6775600000001</v>
      </c>
      <c r="T95" s="124">
        <f>IF((J95-O95)&lt;=0,0,IF((G95-L95)*tab!$E$31+(H95-M95)*tab!$F$31+(I95-N95)*tab!$G$31&lt;=0,0,(G95-L95)*tab!$E$31+(H95-M95)*tab!$F$31+(I95-N95)*tab!$G$31))</f>
        <v>0</v>
      </c>
      <c r="U95" s="124">
        <f>IF(SUM(S95:T95)&lt;0,0,SUM(S95:T95))</f>
        <v>5002.6775600000001</v>
      </c>
      <c r="V95" s="182"/>
      <c r="W95" s="124">
        <f>IF(R95="nee",0,IF((J95-O95)&lt;0,0,(J95-O95)*tab!$C$59))</f>
        <v>1177.4100000000001</v>
      </c>
      <c r="X95" s="124">
        <f>IF(R95="nee",0,IF((J95-O95)&lt;=0,0,IF((G95-L95)*tab!$G$59+(H95-M95)*tab!$H$59+(I95-N95)*tab!$I$59&lt;=0,0,(G95-L95)*tab!$G$59+(H95-M95)*tab!$H$59+(I95-N95)*tab!$I$59)))</f>
        <v>83.629999999999882</v>
      </c>
      <c r="Y95" s="124">
        <f>SUM(W95:X95)</f>
        <v>1261.04</v>
      </c>
      <c r="Z95" s="5"/>
      <c r="AA95" s="22"/>
    </row>
    <row r="96" spans="2:27" ht="12" customHeight="1" x14ac:dyDescent="0.2">
      <c r="B96" s="18"/>
      <c r="C96" s="1">
        <v>2</v>
      </c>
      <c r="D96" s="119" t="s">
        <v>93</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IF(Q96="nee",0,IF((J96-O96)&lt;0,0,(J96-O96)*(tab!$C$21*tab!$E$8+tab!$D$23)))</f>
        <v>5002.6775600000001</v>
      </c>
      <c r="T96" s="124">
        <f>IF((J96-O96)&lt;=0,0,IF((G96-L96)*tab!$E$31+(H96-M96)*tab!$F$31+(I96-N96)*tab!$G$31&lt;=0,0,(G96-L96)*tab!$E$31+(H96-M96)*tab!$F$31+(I96-N96)*tab!$G$31))</f>
        <v>0</v>
      </c>
      <c r="U96" s="124">
        <f t="shared" ref="U96:U124" si="15">IF(SUM(S96:T96)&lt;0,0,SUM(S96:T96))</f>
        <v>5002.6775600000001</v>
      </c>
      <c r="V96" s="182"/>
      <c r="W96" s="124">
        <f>IF(R96="nee",0,IF((J96-O96)&lt;0,0,(J96-O96)*tab!$C$59))</f>
        <v>1177.4100000000001</v>
      </c>
      <c r="X96" s="124">
        <f>IF(R96="nee",0,IF((J96-O96)&lt;=0,0,IF((G96-L96)*tab!$G$59+(H96-M96)*tab!$H$59+(I96-N96)*tab!$I$59&lt;=0,0,(G96-L96)*tab!$G$59+(H96-M96)*tab!$H$59+(I96-N96)*tab!$I$59)))</f>
        <v>0</v>
      </c>
      <c r="Y96" s="124">
        <f t="shared" ref="Y96:Y124" si="16">SUM(W96:X96)</f>
        <v>1177.4100000000001</v>
      </c>
      <c r="Z96" s="5"/>
      <c r="AA96" s="22"/>
    </row>
    <row r="97" spans="2:27" ht="12" customHeight="1" x14ac:dyDescent="0.2">
      <c r="B97" s="18"/>
      <c r="C97" s="1">
        <v>3</v>
      </c>
      <c r="D97" s="119" t="s">
        <v>94</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IF(Q97="nee",0,IF((J97-O97)&lt;0,0,(J97-O97)*(tab!$C$21*tab!$E$8+tab!$D$23)))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95</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IF(Q98="nee",0,IF((J98-O98)&lt;0,0,(J98-O98)*(tab!$C$21*tab!$E$8+tab!$D$23)))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96</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IF(Q99="nee",0,IF((J99-O99)&lt;0,0,(J99-O99)*(tab!$C$21*tab!$E$8+tab!$D$23)))</f>
        <v>0</v>
      </c>
      <c r="T99" s="124">
        <f>IF((J99-O99)&lt;=0,0,IF((G99-L99)*tab!$E$31+(H99-M99)*tab!$F$31+(I99-N99)*tab!$G$31&lt;=0,0,(G99-L99)*tab!$E$31+(H99-M99)*tab!$F$31+(I99-N99)*tab!$G$31))</f>
        <v>0</v>
      </c>
      <c r="U99" s="124">
        <f t="shared" si="15"/>
        <v>0</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97</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IF(Q100="nee",0,IF((J100-O100)&lt;0,0,(J100-O100)*(tab!$C$21*tab!$E$8+tab!$D$23)))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98</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IF(Q101="nee",0,IF((J101-O101)&lt;0,0,(J101-O101)*(tab!$C$21*tab!$E$8+tab!$D$23)))</f>
        <v>0</v>
      </c>
      <c r="T101" s="124">
        <f>IF((J101-O101)&lt;=0,0,IF((G101-L101)*tab!$E$31+(H101-M101)*tab!$F$31+(I101-N101)*tab!$G$31&lt;=0,0,(G101-L101)*tab!$E$31+(H101-M101)*tab!$F$31+(I101-N101)*tab!$G$31))</f>
        <v>0</v>
      </c>
      <c r="U101" s="124">
        <f t="shared" si="15"/>
        <v>0</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99</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IF(Q102="nee",0,IF((J102-O102)&lt;0,0,(J102-O102)*(tab!$C$21*tab!$E$8+tab!$D$23)))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100</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IF(Q103="nee",0,IF((J103-O103)&lt;0,0,(J103-O103)*(tab!$C$21*tab!$E$8+tab!$D$23)))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101</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IF(Q104="nee",0,IF((J104-O104)&lt;0,0,(J104-O104)*(tab!$C$21*tab!$E$8+tab!$D$23)))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IF(Q105="nee",0,IF((J105-O105)&lt;0,0,(J105-O105)*(tab!$C$21*tab!$E$8+tab!$D$23)))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102</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IF(Q106="nee",0,IF((J106-O106)&lt;0,0,(J106-O106)*(tab!$C$21*tab!$E$8+tab!$D$23)))</f>
        <v>15008.03268</v>
      </c>
      <c r="T106" s="124">
        <f>IF((J106-O106)&lt;=0,0,IF((G106-L106)*tab!$E$31+(H106-M106)*tab!$F$31+(I106-N106)*tab!$G$31&lt;=0,0,(G106-L106)*tab!$E$31+(H106-M106)*tab!$F$31+(I106-N106)*tab!$G$31))</f>
        <v>43438.434024000002</v>
      </c>
      <c r="U106" s="124">
        <f t="shared" si="15"/>
        <v>58446.466704000006</v>
      </c>
      <c r="V106" s="182"/>
      <c r="W106" s="124">
        <f>IF(R106="nee",0,IF((J106-O106)&lt;0,0,(J106-O106)*tab!$C$59))</f>
        <v>3532.2300000000005</v>
      </c>
      <c r="X106" s="124">
        <f>IF(R106="nee",0,IF((J106-O106)&lt;=0,0,IF((G106-L106)*tab!$G$59+(H106-M106)*tab!$H$59+(I106-N106)*tab!$I$59&lt;=0,0,(G106-L106)*tab!$G$59+(H106-M106)*tab!$H$59+(I106-N106)*tab!$I$59)))</f>
        <v>2557.3199999999997</v>
      </c>
      <c r="Y106" s="124">
        <f t="shared" si="16"/>
        <v>6089.55</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IF(Q107="nee",0,IF((J107-O107)&lt;0,0,(J107-O107)*(tab!$C$21*tab!$E$8+tab!$D$23)))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IF(Q108="nee",0,IF((J108-O108)&lt;0,0,(J108-O108)*(tab!$C$21*tab!$E$8+tab!$D$23)))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IF(Q109="nee",0,IF((J109-O109)&lt;0,0,(J109-O109)*(tab!$C$21*tab!$E$8+tab!$D$23)))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IF(Q110="nee",0,IF((J110-O110)&lt;0,0,(J110-O110)*(tab!$C$21*tab!$E$8+tab!$D$23)))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IF(Q111="nee",0,IF((J111-O111)&lt;0,0,(J111-O111)*(tab!$C$21*tab!$E$8+tab!$D$23)))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IF(Q112="nee",0,IF((J112-O112)&lt;0,0,(J112-O112)*(tab!$C$21*tab!$E$8+tab!$D$23)))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IF(Q113="nee",0,IF((J113-O113)&lt;0,0,(J113-O113)*(tab!$C$21*tab!$E$8+tab!$D$23)))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IF(Q114="nee",0,IF((J114-O114)&lt;0,0,(J114-O114)*(tab!$C$21*tab!$E$8+tab!$D$23)))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IF(Q115="nee",0,IF((J115-O115)&lt;0,0,(J115-O115)*(tab!$C$21*tab!$E$8+tab!$D$23)))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IF(Q116="nee",0,IF((J116-O116)&lt;0,0,(J116-O116)*(tab!$C$21*tab!$E$8+tab!$D$23)))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IF(Q117="nee",0,IF((J117-O117)&lt;0,0,(J117-O117)*(tab!$C$21*tab!$E$8+tab!$D$23)))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IF(Q118="nee",0,IF((J118-O118)&lt;0,0,(J118-O118)*(tab!$C$21*tab!$E$8+tab!$D$23)))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IF(Q119="nee",0,IF((J119-O119)&lt;0,0,(J119-O119)*(tab!$C$21*tab!$E$8+tab!$D$23)))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IF(Q120="nee",0,IF((J120-O120)&lt;0,0,(J120-O120)*(tab!$C$21*tab!$E$8+tab!$D$23)))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IF(Q121="nee",0,IF((J121-O121)&lt;0,0,(J121-O121)*(tab!$C$21*tab!$E$8+tab!$D$23)))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IF(Q122="nee",0,IF((J122-O122)&lt;0,0,(J122-O122)*(tab!$C$21*tab!$E$8+tab!$D$23)))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IF(Q123="nee",0,IF((J123-O123)&lt;0,0,(J123-O123)*(tab!$C$21*tab!$E$8+tab!$D$23)))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IF(Q124="nee",0,IF((J124-O124)&lt;0,0,(J124-O124)*(tab!$C$21*tab!$E$8+tab!$D$23)))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25013.3878</v>
      </c>
      <c r="T125" s="198">
        <f t="shared" si="17"/>
        <v>43438.434024000002</v>
      </c>
      <c r="U125" s="198">
        <f t="shared" si="17"/>
        <v>68451.821824000013</v>
      </c>
      <c r="V125" s="117"/>
      <c r="W125" s="197">
        <f>SUM(W95:W124)</f>
        <v>5887.0500000000011</v>
      </c>
      <c r="X125" s="197">
        <f>SUM(X95:X124)</f>
        <v>2640.95</v>
      </c>
      <c r="Y125" s="197">
        <f>SUM(Y95:Y124)</f>
        <v>8528</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110</v>
      </c>
      <c r="T128" s="81"/>
      <c r="U128" s="40" t="s">
        <v>58</v>
      </c>
      <c r="V128" s="40"/>
      <c r="W128" s="76" t="s">
        <v>129</v>
      </c>
      <c r="X128" s="40"/>
      <c r="Y128" s="40" t="s">
        <v>58</v>
      </c>
      <c r="Z128" s="51"/>
      <c r="AA128" s="22"/>
    </row>
    <row r="129" spans="1:58"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111</v>
      </c>
      <c r="V129" s="40"/>
      <c r="W129" s="42" t="s">
        <v>67</v>
      </c>
      <c r="X129" s="42" t="s">
        <v>68</v>
      </c>
      <c r="Y129" s="40" t="s">
        <v>62</v>
      </c>
      <c r="Z129" s="51"/>
      <c r="AA129" s="22"/>
    </row>
    <row r="130" spans="1:58" ht="12" customHeight="1" x14ac:dyDescent="0.2">
      <c r="B130" s="18"/>
      <c r="C130" s="1"/>
      <c r="D130" s="38" t="s">
        <v>65</v>
      </c>
      <c r="E130" s="38"/>
      <c r="F130" s="45"/>
      <c r="G130" s="98"/>
      <c r="H130" s="98"/>
      <c r="I130" s="98"/>
      <c r="J130" s="47"/>
      <c r="K130" s="47"/>
      <c r="L130" s="98"/>
      <c r="M130" s="98"/>
      <c r="N130" s="98"/>
      <c r="O130" s="47"/>
      <c r="P130" s="47"/>
      <c r="Q130" s="82"/>
      <c r="R130" s="82"/>
      <c r="S130" s="199">
        <f>+S53</f>
        <v>26485.317320000002</v>
      </c>
      <c r="T130" s="199">
        <f>+T53</f>
        <v>102516.00611199997</v>
      </c>
      <c r="U130" s="199">
        <f>+U53</f>
        <v>129001.32343199998</v>
      </c>
      <c r="V130" s="94"/>
      <c r="W130" s="53">
        <f>+W53</f>
        <v>4476.01</v>
      </c>
      <c r="X130" s="53">
        <f>+X53</f>
        <v>8337.5800000000017</v>
      </c>
      <c r="Y130" s="53">
        <f>+Y53</f>
        <v>12813.59</v>
      </c>
      <c r="Z130" s="48"/>
      <c r="AA130" s="22"/>
    </row>
    <row r="131" spans="1:58" ht="12" customHeight="1" x14ac:dyDescent="0.2">
      <c r="B131" s="18"/>
      <c r="C131" s="1"/>
      <c r="D131" s="38" t="s">
        <v>69</v>
      </c>
      <c r="E131" s="38"/>
      <c r="F131" s="45"/>
      <c r="G131" s="98"/>
      <c r="H131" s="98"/>
      <c r="I131" s="98"/>
      <c r="J131" s="47"/>
      <c r="K131" s="47"/>
      <c r="L131" s="98"/>
      <c r="M131" s="98"/>
      <c r="N131" s="98"/>
      <c r="O131" s="47"/>
      <c r="P131" s="47"/>
      <c r="Q131" s="82"/>
      <c r="R131" s="82"/>
      <c r="S131" s="199">
        <f>+S89</f>
        <v>13676.122360000001</v>
      </c>
      <c r="T131" s="199">
        <f>+T89</f>
        <v>41893.233319999999</v>
      </c>
      <c r="U131" s="199">
        <f>+U89</f>
        <v>55569.355680000008</v>
      </c>
      <c r="V131" s="94"/>
      <c r="W131" s="53">
        <f>+W89</f>
        <v>2796.15</v>
      </c>
      <c r="X131" s="53">
        <f>+X89</f>
        <v>3605.6400000000003</v>
      </c>
      <c r="Y131" s="53">
        <f>+Y89</f>
        <v>6401.7900000000009</v>
      </c>
      <c r="Z131" s="48"/>
      <c r="AA131" s="22"/>
    </row>
    <row r="132" spans="1:58" ht="12" customHeight="1" x14ac:dyDescent="0.2">
      <c r="B132" s="18"/>
      <c r="C132" s="1"/>
      <c r="D132" s="38" t="s">
        <v>66</v>
      </c>
      <c r="E132" s="38"/>
      <c r="F132" s="45"/>
      <c r="G132" s="98"/>
      <c r="H132" s="98"/>
      <c r="I132" s="98"/>
      <c r="J132" s="47"/>
      <c r="K132" s="47"/>
      <c r="L132" s="98"/>
      <c r="M132" s="98"/>
      <c r="N132" s="98"/>
      <c r="O132" s="47"/>
      <c r="P132" s="47"/>
      <c r="Q132" s="82"/>
      <c r="R132" s="82"/>
      <c r="S132" s="199">
        <f t="shared" ref="S132:U132" si="18">+S125</f>
        <v>25013.3878</v>
      </c>
      <c r="T132" s="199">
        <f t="shared" si="18"/>
        <v>43438.434024000002</v>
      </c>
      <c r="U132" s="199">
        <f t="shared" si="18"/>
        <v>68451.821824000013</v>
      </c>
      <c r="V132" s="94"/>
      <c r="W132" s="60">
        <f>+W125</f>
        <v>5887.0500000000011</v>
      </c>
      <c r="X132" s="60">
        <f>+X125</f>
        <v>2640.95</v>
      </c>
      <c r="Y132" s="60">
        <f>+Y125</f>
        <v>8528</v>
      </c>
      <c r="Z132" s="48"/>
      <c r="AA132" s="22"/>
    </row>
    <row r="133" spans="1:58"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8" ht="12" customHeight="1" x14ac:dyDescent="0.2">
      <c r="B134" s="18"/>
      <c r="C134" s="1"/>
      <c r="D134" s="38" t="s">
        <v>112</v>
      </c>
      <c r="E134" s="38"/>
      <c r="F134" s="45"/>
      <c r="G134" s="98"/>
      <c r="H134" s="98"/>
      <c r="I134" s="98"/>
      <c r="J134" s="47"/>
      <c r="K134" s="47"/>
      <c r="L134" s="98"/>
      <c r="M134" s="98"/>
      <c r="N134" s="98"/>
      <c r="O134" s="47"/>
      <c r="P134" s="47"/>
      <c r="Q134" s="47"/>
      <c r="R134" s="47"/>
      <c r="S134" s="197">
        <f>SUM(S130:S133)</f>
        <v>65174.827480000007</v>
      </c>
      <c r="T134" s="197">
        <f>SUM(T130:T133)</f>
        <v>187847.67345599999</v>
      </c>
      <c r="U134" s="197">
        <f>SUM(U130:U133)</f>
        <v>253022.500936</v>
      </c>
      <c r="V134" s="54"/>
      <c r="W134" s="200">
        <f>SUM(W130:W133)</f>
        <v>13159.210000000001</v>
      </c>
      <c r="X134" s="200">
        <f>SUM(X130:X133)</f>
        <v>14584.170000000002</v>
      </c>
      <c r="Y134" s="200">
        <f>SUM(Y130:Y133)</f>
        <v>27743.38</v>
      </c>
      <c r="Z134" s="48"/>
      <c r="AA134" s="22"/>
    </row>
    <row r="135" spans="1:58"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8"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row>
    <row r="137" spans="1:58"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8" ht="12" customHeight="1" x14ac:dyDescent="0.2">
      <c r="Z138" s="48"/>
      <c r="AA138" s="48"/>
    </row>
    <row r="139" spans="1:58" ht="12" customHeight="1" x14ac:dyDescent="0.2">
      <c r="A139" s="12"/>
      <c r="Z139" s="48"/>
      <c r="AA139" s="48"/>
    </row>
    <row r="140" spans="1:58" ht="12" customHeight="1" x14ac:dyDescent="0.2">
      <c r="A140" s="12"/>
      <c r="Z140" s="48"/>
      <c r="AA140" s="48"/>
    </row>
    <row r="141" spans="1:58" ht="12" customHeight="1" x14ac:dyDescent="0.2">
      <c r="A141" s="12"/>
      <c r="Z141" s="48"/>
      <c r="AA141" s="48"/>
    </row>
    <row r="142" spans="1:58" ht="12" customHeight="1" x14ac:dyDescent="0.2">
      <c r="A142" s="12"/>
    </row>
    <row r="143" spans="1:58"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topLeftCell="A70" zoomScale="90" zoomScaleNormal="90" zoomScaleSheetLayoutView="85" workbookViewId="0">
      <selection activeCell="X109" sqref="X109"/>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109</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SWV VO ergens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48</v>
      </c>
      <c r="E8" s="201"/>
      <c r="F8" s="201"/>
      <c r="G8" s="204" t="str">
        <f>+'1 februari'!G8</f>
        <v>SWV VO ergens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49</v>
      </c>
      <c r="E9" s="201"/>
      <c r="F9" s="201"/>
      <c r="G9" s="204" t="s">
        <v>92</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50</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54</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115</v>
      </c>
      <c r="D15" s="193"/>
      <c r="E15" s="193"/>
      <c r="F15" s="193"/>
      <c r="G15" s="191" t="s">
        <v>116</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113</v>
      </c>
      <c r="D16" s="188"/>
      <c r="E16" s="189" t="s">
        <v>35</v>
      </c>
      <c r="F16" s="189"/>
      <c r="G16" s="188" t="s">
        <v>114</v>
      </c>
      <c r="H16" s="190"/>
      <c r="I16" s="190"/>
      <c r="J16" s="195" t="s">
        <v>119</v>
      </c>
      <c r="K16" s="190"/>
      <c r="L16" s="184"/>
      <c r="M16" s="184"/>
      <c r="N16" s="184"/>
      <c r="O16" s="21"/>
      <c r="P16" s="184"/>
      <c r="Q16" s="15"/>
      <c r="R16" s="15"/>
      <c r="S16" s="15"/>
      <c r="T16" s="15"/>
      <c r="U16" s="15"/>
      <c r="V16" s="15"/>
      <c r="W16" s="15"/>
      <c r="X16" s="15"/>
      <c r="Y16" s="1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56</v>
      </c>
      <c r="E19" s="27"/>
      <c r="F19" s="27"/>
      <c r="G19" s="28" t="s">
        <v>121</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87</v>
      </c>
      <c r="R20" s="81" t="s">
        <v>87</v>
      </c>
      <c r="S20" s="181" t="s">
        <v>78</v>
      </c>
      <c r="T20" s="106"/>
      <c r="U20" s="106"/>
      <c r="V20" s="106"/>
      <c r="W20" s="81" t="s">
        <v>76</v>
      </c>
      <c r="X20" s="35"/>
      <c r="Y20" s="35"/>
      <c r="Z20" s="36"/>
      <c r="AA20" s="37"/>
    </row>
    <row r="21" spans="2:27" s="104" customFormat="1" ht="12" customHeight="1" x14ac:dyDescent="0.2">
      <c r="B21" s="75"/>
      <c r="C21" s="100"/>
      <c r="D21" s="83" t="s">
        <v>57</v>
      </c>
      <c r="E21" s="101"/>
      <c r="F21" s="102"/>
      <c r="G21" s="76" t="s">
        <v>107</v>
      </c>
      <c r="H21" s="39"/>
      <c r="I21" s="39"/>
      <c r="J21" s="39"/>
      <c r="K21" s="39"/>
      <c r="L21" s="76" t="s">
        <v>108</v>
      </c>
      <c r="M21" s="39"/>
      <c r="N21" s="39"/>
      <c r="O21" s="39"/>
      <c r="P21" s="39"/>
      <c r="Q21" s="81" t="s">
        <v>88</v>
      </c>
      <c r="R21" s="81" t="s">
        <v>90</v>
      </c>
      <c r="S21" s="76" t="s">
        <v>110</v>
      </c>
      <c r="T21" s="81"/>
      <c r="U21" s="40" t="s">
        <v>58</v>
      </c>
      <c r="V21" s="40"/>
      <c r="W21" s="76" t="s">
        <v>129</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89</v>
      </c>
      <c r="R22" s="81" t="s">
        <v>89</v>
      </c>
      <c r="S22" s="74" t="s">
        <v>67</v>
      </c>
      <c r="T22" s="74" t="s">
        <v>68</v>
      </c>
      <c r="U22" s="40" t="s">
        <v>111</v>
      </c>
      <c r="V22" s="40"/>
      <c r="W22" s="42" t="s">
        <v>67</v>
      </c>
      <c r="X22" s="42" t="s">
        <v>68</v>
      </c>
      <c r="Y22" s="40" t="s">
        <v>62</v>
      </c>
      <c r="Z22" s="5"/>
      <c r="AA22" s="22"/>
    </row>
    <row r="23" spans="2:27" ht="12" customHeight="1" x14ac:dyDescent="0.2">
      <c r="B23" s="18"/>
      <c r="C23" s="1">
        <v>1</v>
      </c>
      <c r="D23" s="212">
        <f>+'1 febr 2016'!D23</f>
        <v>0</v>
      </c>
      <c r="E23" s="212">
        <f>+'1 febr 2016'!E23</f>
        <v>0</v>
      </c>
      <c r="F23" s="43"/>
      <c r="G23" s="44">
        <v>2</v>
      </c>
      <c r="H23" s="44">
        <v>0</v>
      </c>
      <c r="I23" s="44">
        <v>0</v>
      </c>
      <c r="J23" s="68">
        <f>SUM(G23:I23)</f>
        <v>2</v>
      </c>
      <c r="K23" s="42"/>
      <c r="L23" s="44">
        <v>0</v>
      </c>
      <c r="M23" s="44">
        <v>0</v>
      </c>
      <c r="N23" s="44">
        <v>1</v>
      </c>
      <c r="O23" s="68">
        <f>SUM(L23:N23)</f>
        <v>1</v>
      </c>
      <c r="P23" s="42"/>
      <c r="Q23" s="93" t="s">
        <v>55</v>
      </c>
      <c r="R23" s="93" t="s">
        <v>55</v>
      </c>
      <c r="S23" s="124">
        <f>IF(Q23="nee",0,IF((J23-O23)&lt;0,0,(J23-O23)*(tab!$C$19*tab!$F$8+tab!$D$23)))</f>
        <v>3783.6167600000003</v>
      </c>
      <c r="T23" s="124">
        <f>IF((J23-O23)&lt;=0,0,IF((G23-L23)*tab!$E$29+(H23-M23)*tab!$F$29+(I23-N23)*tab!$G$29&lt;=0,0,(G23-L23)*tab!$E$29+(H23-M23)*tab!$F$29+(I23-N23)*tab!$G$29))</f>
        <v>0</v>
      </c>
      <c r="U23" s="124">
        <f>IF(SUM(S23:T23)&lt;0,0,SUM(S23:T23))</f>
        <v>3783.6167600000003</v>
      </c>
      <c r="V23" s="182"/>
      <c r="W23" s="124">
        <f>IF(R23="nee",0,IF((J23-O23)&lt;0,0,(J23-O23)*tab!$C$57))</f>
        <v>639.42999999999995</v>
      </c>
      <c r="X23" s="124">
        <f>IF(R23="nee",0,IF((J23-O23)&lt;=0,0,IF((G23-L23)*tab!$G$57+(H23-M23)*tab!$H$57+(I23-N23)*tab!$I$57&lt;=0,0,(G23-L23)*tab!$G$57+(H23-M23)*tab!$H$57+(I23-N23)*tab!$I$57)))</f>
        <v>0</v>
      </c>
      <c r="Y23" s="124">
        <f>SUM(W23:X23)</f>
        <v>639.42999999999995</v>
      </c>
      <c r="Z23" s="5"/>
      <c r="AA23" s="22"/>
    </row>
    <row r="24" spans="2:27" ht="12" customHeight="1" x14ac:dyDescent="0.2">
      <c r="B24" s="18"/>
      <c r="C24" s="1">
        <v>2</v>
      </c>
      <c r="D24" s="212">
        <f>+'1 febr 2016'!D24</f>
        <v>0</v>
      </c>
      <c r="E24" s="212">
        <f>+'1 febr 2016'!E24</f>
        <v>0</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4">
        <f>IF(Q24="nee",0,IF((J24-O24)&lt;0,0,(J24-O24)*(tab!$C$19*tab!$F$8+tab!$D$23)))</f>
        <v>3783.6167600000003</v>
      </c>
      <c r="T24" s="124">
        <f>IF((J24-O24)&lt;=0,0,IF((G24-L24)*tab!$E$29+(H24-M24)*tab!$F$29+(I24-N24)*tab!$G$29&lt;=0,0,(G24-L24)*tab!$E$29+(H24-M24)*tab!$F$29+(I24-N24)*tab!$G$29))</f>
        <v>0</v>
      </c>
      <c r="U24" s="124">
        <f t="shared" ref="U24:U52" si="2">IF(SUM(S24:T24)&lt;0,0,SUM(S24:T24))</f>
        <v>3783.6167600000003</v>
      </c>
      <c r="V24" s="182"/>
      <c r="W24" s="124">
        <f>IF(R24="nee",0,IF((J24-O24)&lt;0,0,(J24-O24)*tab!$C$57))</f>
        <v>639.42999999999995</v>
      </c>
      <c r="X24" s="124">
        <f>IF(R24="nee",0,IF((J24-O24)&lt;=0,0,IF((G24-L24)*tab!$G$57+(H24-M24)*tab!$H$57+(I24-N24)*tab!$I$57&lt;=0,0,(G24-L24)*tab!$G$57+(H24-M24)*tab!$H$57+(I24-N24)*tab!$I$57)))</f>
        <v>0</v>
      </c>
      <c r="Y24" s="124">
        <f t="shared" ref="Y24:Y52" si="3">SUM(W24:X24)</f>
        <v>639.42999999999995</v>
      </c>
      <c r="Z24" s="5"/>
      <c r="AA24" s="22"/>
    </row>
    <row r="25" spans="2:27" ht="12" customHeight="1" x14ac:dyDescent="0.2">
      <c r="B25" s="18"/>
      <c r="C25" s="1">
        <v>3</v>
      </c>
      <c r="D25" s="212">
        <f>+'1 febr 2016'!D25</f>
        <v>0</v>
      </c>
      <c r="E25" s="212">
        <f>+'1 febr 2016'!E25</f>
        <v>0</v>
      </c>
      <c r="F25" s="43"/>
      <c r="G25" s="44">
        <v>0</v>
      </c>
      <c r="H25" s="44">
        <v>0</v>
      </c>
      <c r="I25" s="44">
        <v>1</v>
      </c>
      <c r="J25" s="68">
        <f t="shared" si="0"/>
        <v>1</v>
      </c>
      <c r="K25" s="42"/>
      <c r="L25" s="44">
        <v>2</v>
      </c>
      <c r="M25" s="44">
        <v>0</v>
      </c>
      <c r="N25" s="44">
        <v>0</v>
      </c>
      <c r="O25" s="68">
        <f t="shared" si="1"/>
        <v>2</v>
      </c>
      <c r="P25" s="42"/>
      <c r="Q25" s="93" t="s">
        <v>55</v>
      </c>
      <c r="R25" s="93" t="s">
        <v>55</v>
      </c>
      <c r="S25" s="124">
        <f>IF(Q25="nee",0,IF((J25-O25)&lt;0,0,(J25-O25)*(tab!$C$19*tab!$F$8+tab!$D$23)))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f>+'1 febr 2016'!D26</f>
        <v>0</v>
      </c>
      <c r="E26" s="212">
        <f>+'1 febr 2016'!E26</f>
        <v>0</v>
      </c>
      <c r="F26" s="43"/>
      <c r="G26" s="44">
        <v>0</v>
      </c>
      <c r="H26" s="44">
        <v>0</v>
      </c>
      <c r="I26" s="44">
        <v>2</v>
      </c>
      <c r="J26" s="68">
        <f t="shared" si="0"/>
        <v>2</v>
      </c>
      <c r="K26" s="42"/>
      <c r="L26" s="44">
        <v>3</v>
      </c>
      <c r="M26" s="44">
        <v>0</v>
      </c>
      <c r="N26" s="44">
        <v>0</v>
      </c>
      <c r="O26" s="68">
        <f t="shared" si="1"/>
        <v>3</v>
      </c>
      <c r="P26" s="42"/>
      <c r="Q26" s="93" t="s">
        <v>55</v>
      </c>
      <c r="R26" s="93" t="s">
        <v>55</v>
      </c>
      <c r="S26" s="124">
        <f>IF(Q26="nee",0,IF((J26-O26)&lt;0,0,(J26-O26)*(tab!$C$19*tab!$F$8+tab!$D$23)))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f>+'1 febr 2016'!D27</f>
        <v>0</v>
      </c>
      <c r="E27" s="212">
        <f>+'1 febr 2016'!E27</f>
        <v>0</v>
      </c>
      <c r="F27" s="43"/>
      <c r="G27" s="44">
        <v>4</v>
      </c>
      <c r="H27" s="44">
        <v>0</v>
      </c>
      <c r="I27" s="44">
        <v>0</v>
      </c>
      <c r="J27" s="68">
        <f t="shared" si="0"/>
        <v>4</v>
      </c>
      <c r="K27" s="42"/>
      <c r="L27" s="44">
        <v>0</v>
      </c>
      <c r="M27" s="44">
        <v>0</v>
      </c>
      <c r="N27" s="44">
        <v>3</v>
      </c>
      <c r="O27" s="68">
        <f t="shared" si="1"/>
        <v>3</v>
      </c>
      <c r="P27" s="42"/>
      <c r="Q27" s="93" t="s">
        <v>55</v>
      </c>
      <c r="R27" s="93" t="s">
        <v>55</v>
      </c>
      <c r="S27" s="124">
        <f>IF(Q27="nee",0,IF((J27-O27)&lt;0,0,(J27-O27)*(tab!$C$19*tab!$F$8+tab!$D$23)))</f>
        <v>3783.6167600000003</v>
      </c>
      <c r="T27" s="124">
        <f>IF((J27-O27)&lt;=0,0,IF((G27-L27)*tab!$E$29+(H27-M27)*tab!$F$29+(I27-N27)*tab!$G$29&lt;=0,0,(G27-L27)*tab!$E$29+(H27-M27)*tab!$F$29+(I27-N27)*tab!$G$29))</f>
        <v>0</v>
      </c>
      <c r="U27" s="124">
        <f t="shared" si="2"/>
        <v>3783.6167600000003</v>
      </c>
      <c r="V27" s="182"/>
      <c r="W27" s="124">
        <f>IF(R27="nee",0,IF((J27-O27)&lt;0,0,(J27-O27)*tab!$C$57))</f>
        <v>639.42999999999995</v>
      </c>
      <c r="X27" s="124">
        <f>IF(R27="nee",0,IF((J27-O27)&lt;=0,0,IF((G27-L27)*tab!$G$57+(H27-M27)*tab!$H$57+(I27-N27)*tab!$I$57&lt;=0,0,(G27-L27)*tab!$G$57+(H27-M27)*tab!$H$57+(I27-N27)*tab!$I$57)))</f>
        <v>0</v>
      </c>
      <c r="Y27" s="124">
        <f t="shared" si="3"/>
        <v>639.42999999999995</v>
      </c>
      <c r="Z27" s="5"/>
      <c r="AA27" s="22"/>
    </row>
    <row r="28" spans="2:27" ht="12" customHeight="1" x14ac:dyDescent="0.2">
      <c r="B28" s="18"/>
      <c r="C28" s="1">
        <v>6</v>
      </c>
      <c r="D28" s="212">
        <f>+'1 febr 2016'!D28</f>
        <v>0</v>
      </c>
      <c r="E28" s="212">
        <f>+'1 febr 2016'!E28</f>
        <v>0</v>
      </c>
      <c r="F28" s="43"/>
      <c r="G28" s="44">
        <v>4</v>
      </c>
      <c r="H28" s="44">
        <v>0</v>
      </c>
      <c r="I28" s="44">
        <v>0</v>
      </c>
      <c r="J28" s="68">
        <f t="shared" si="0"/>
        <v>4</v>
      </c>
      <c r="K28" s="42"/>
      <c r="L28" s="44">
        <v>0</v>
      </c>
      <c r="M28" s="44">
        <v>0</v>
      </c>
      <c r="N28" s="44">
        <v>5</v>
      </c>
      <c r="O28" s="68">
        <f t="shared" si="1"/>
        <v>5</v>
      </c>
      <c r="P28" s="42"/>
      <c r="Q28" s="93" t="s">
        <v>55</v>
      </c>
      <c r="R28" s="93" t="s">
        <v>55</v>
      </c>
      <c r="S28" s="124">
        <f>IF(Q28="nee",0,IF((J28-O28)&lt;0,0,(J28-O28)*(tab!$C$19*tab!$F$8+tab!$D$23)))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f>+'1 febr 2016'!D29</f>
        <v>0</v>
      </c>
      <c r="E29" s="212">
        <f>+'1 febr 2016'!E29</f>
        <v>0</v>
      </c>
      <c r="F29" s="43"/>
      <c r="G29" s="44">
        <v>0</v>
      </c>
      <c r="H29" s="44">
        <v>0</v>
      </c>
      <c r="I29" s="44">
        <v>5</v>
      </c>
      <c r="J29" s="68">
        <f t="shared" si="0"/>
        <v>5</v>
      </c>
      <c r="K29" s="42"/>
      <c r="L29" s="44">
        <v>4</v>
      </c>
      <c r="M29" s="44">
        <v>0</v>
      </c>
      <c r="N29" s="44">
        <v>0</v>
      </c>
      <c r="O29" s="68">
        <f t="shared" si="1"/>
        <v>4</v>
      </c>
      <c r="P29" s="42"/>
      <c r="Q29" s="93" t="s">
        <v>55</v>
      </c>
      <c r="R29" s="93" t="s">
        <v>55</v>
      </c>
      <c r="S29" s="124">
        <f>IF(Q29="nee",0,IF((J29-O29)&lt;0,0,(J29-O29)*(tab!$C$19*tab!$F$8+tab!$D$23)))</f>
        <v>3783.6167600000003</v>
      </c>
      <c r="T29" s="124">
        <f>IF((J29-O29)&lt;=0,0,IF((G29-L29)*tab!$E$29+(H29-M29)*tab!$F$29+(I29-N29)*tab!$G$29&lt;=0,0,(G29-L29)*tab!$E$29+(H29-M29)*tab!$F$29+(I29-N29)*tab!$G$29))</f>
        <v>61915.363663999982</v>
      </c>
      <c r="U29" s="124">
        <f t="shared" si="2"/>
        <v>65698.980423999979</v>
      </c>
      <c r="V29" s="182"/>
      <c r="W29" s="124">
        <f>IF(R29="nee",0,IF((J29-O29)&lt;0,0,(J29-O29)*tab!$C$57))</f>
        <v>639.42999999999995</v>
      </c>
      <c r="X29" s="124">
        <f>IF(R29="nee",0,IF((J29-O29)&lt;=0,0,IF((G29-L29)*tab!$G$57+(H29-M29)*tab!$H$57+(I29-N29)*tab!$I$57&lt;=0,0,(G29-L29)*tab!$G$57+(H29-M29)*tab!$H$57+(I29-N29)*tab!$I$57)))</f>
        <v>4918.1600000000008</v>
      </c>
      <c r="Y29" s="124">
        <f t="shared" si="3"/>
        <v>5557.5900000000011</v>
      </c>
      <c r="Z29" s="5"/>
      <c r="AA29" s="22"/>
    </row>
    <row r="30" spans="2:27" ht="12" customHeight="1" x14ac:dyDescent="0.2">
      <c r="B30" s="18"/>
      <c r="C30" s="1">
        <v>8</v>
      </c>
      <c r="D30" s="212">
        <f>+'1 febr 2016'!D30</f>
        <v>0</v>
      </c>
      <c r="E30" s="212">
        <f>+'1 febr 2016'!E30</f>
        <v>0</v>
      </c>
      <c r="F30" s="43"/>
      <c r="G30" s="44">
        <v>0</v>
      </c>
      <c r="H30" s="44">
        <v>0</v>
      </c>
      <c r="I30" s="44">
        <v>0</v>
      </c>
      <c r="J30" s="68">
        <f t="shared" si="0"/>
        <v>0</v>
      </c>
      <c r="K30" s="42"/>
      <c r="L30" s="44">
        <v>0</v>
      </c>
      <c r="M30" s="44">
        <v>0</v>
      </c>
      <c r="N30" s="44">
        <v>0</v>
      </c>
      <c r="O30" s="68">
        <f t="shared" si="1"/>
        <v>0</v>
      </c>
      <c r="P30" s="42"/>
      <c r="Q30" s="93" t="s">
        <v>55</v>
      </c>
      <c r="R30" s="93" t="s">
        <v>55</v>
      </c>
      <c r="S30" s="124">
        <f>IF(Q30="nee",0,IF((J30-O30)&lt;0,0,(J30-O30)*(tab!$C$19*tab!$F$8+tab!$D$23)))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f>+'1 febr 2016'!D31</f>
        <v>0</v>
      </c>
      <c r="E31" s="212">
        <f>+'1 febr 2016'!E31</f>
        <v>0</v>
      </c>
      <c r="F31" s="43"/>
      <c r="G31" s="44">
        <v>0</v>
      </c>
      <c r="H31" s="44">
        <v>0</v>
      </c>
      <c r="I31" s="44">
        <v>0</v>
      </c>
      <c r="J31" s="68">
        <f t="shared" si="0"/>
        <v>0</v>
      </c>
      <c r="K31" s="42"/>
      <c r="L31" s="44">
        <v>0</v>
      </c>
      <c r="M31" s="44">
        <v>0</v>
      </c>
      <c r="N31" s="44">
        <v>0</v>
      </c>
      <c r="O31" s="68">
        <f t="shared" si="1"/>
        <v>0</v>
      </c>
      <c r="P31" s="42"/>
      <c r="Q31" s="93" t="s">
        <v>55</v>
      </c>
      <c r="R31" s="93" t="s">
        <v>55</v>
      </c>
      <c r="S31" s="124">
        <f>IF(Q31="nee",0,IF((J31-O31)&lt;0,0,(J31-O31)*(tab!$C$19*tab!$F$8+tab!$D$23)))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f>+'1 febr 2016'!D32</f>
        <v>0</v>
      </c>
      <c r="E32" s="212">
        <f>+'1 febr 2016'!E32</f>
        <v>0</v>
      </c>
      <c r="F32" s="43"/>
      <c r="G32" s="44">
        <v>0</v>
      </c>
      <c r="H32" s="44">
        <v>0</v>
      </c>
      <c r="I32" s="44">
        <v>0</v>
      </c>
      <c r="J32" s="68">
        <f t="shared" si="0"/>
        <v>0</v>
      </c>
      <c r="K32" s="42"/>
      <c r="L32" s="44">
        <v>0</v>
      </c>
      <c r="M32" s="44">
        <v>0</v>
      </c>
      <c r="N32" s="44">
        <v>0</v>
      </c>
      <c r="O32" s="68">
        <f t="shared" si="1"/>
        <v>0</v>
      </c>
      <c r="P32" s="42"/>
      <c r="Q32" s="93" t="s">
        <v>55</v>
      </c>
      <c r="R32" s="93" t="s">
        <v>55</v>
      </c>
      <c r="S32" s="124">
        <f>IF(Q32="nee",0,IF((J32-O32)&lt;0,0,(J32-O32)*(tab!$C$19*tab!$F$8+tab!$D$23)))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f>+'1 febr 2016'!D33</f>
        <v>0</v>
      </c>
      <c r="E33" s="212">
        <f>+'1 febr 2016'!E33</f>
        <v>0</v>
      </c>
      <c r="F33" s="43"/>
      <c r="G33" s="44">
        <v>0</v>
      </c>
      <c r="H33" s="44">
        <v>0</v>
      </c>
      <c r="I33" s="44">
        <v>0</v>
      </c>
      <c r="J33" s="68">
        <f t="shared" si="0"/>
        <v>0</v>
      </c>
      <c r="K33" s="42"/>
      <c r="L33" s="44">
        <v>0</v>
      </c>
      <c r="M33" s="44">
        <v>0</v>
      </c>
      <c r="N33" s="44">
        <v>0</v>
      </c>
      <c r="O33" s="68">
        <f t="shared" si="1"/>
        <v>0</v>
      </c>
      <c r="P33" s="42"/>
      <c r="Q33" s="93" t="s">
        <v>55</v>
      </c>
      <c r="R33" s="93" t="s">
        <v>55</v>
      </c>
      <c r="S33" s="124">
        <f>IF(Q33="nee",0,IF((J33-O33)&lt;0,0,(J33-O33)*(tab!$C$19*tab!$F$8+tab!$D$23)))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f>+'1 febr 2016'!D34</f>
        <v>0</v>
      </c>
      <c r="E34" s="212">
        <f>+'1 febr 2016'!E34</f>
        <v>0</v>
      </c>
      <c r="F34" s="43"/>
      <c r="G34" s="44">
        <v>2</v>
      </c>
      <c r="H34" s="44">
        <v>2</v>
      </c>
      <c r="I34" s="44">
        <v>2</v>
      </c>
      <c r="J34" s="68">
        <f t="shared" si="0"/>
        <v>6</v>
      </c>
      <c r="K34" s="42"/>
      <c r="L34" s="44">
        <v>1</v>
      </c>
      <c r="M34" s="44">
        <v>1</v>
      </c>
      <c r="N34" s="44">
        <v>1</v>
      </c>
      <c r="O34" s="68">
        <f t="shared" si="1"/>
        <v>3</v>
      </c>
      <c r="P34" s="42"/>
      <c r="Q34" s="93" t="s">
        <v>55</v>
      </c>
      <c r="R34" s="93" t="s">
        <v>55</v>
      </c>
      <c r="S34" s="124">
        <f>IF(Q34="nee",0,IF((J34-O34)&lt;0,0,(J34-O34)*(tab!$C$19*tab!$F$8+tab!$D$23)))</f>
        <v>11350.850280000001</v>
      </c>
      <c r="T34" s="124">
        <f>IF((J34-O34)&lt;=0,0,IF((G34-L34)*tab!$E$29+(H34-M34)*tab!$F$29+(I34-N34)*tab!$G$29&lt;=0,0,(G34-L34)*tab!$E$29+(H34-M34)*tab!$F$29+(I34-N34)*tab!$G$29))</f>
        <v>40600.642447999999</v>
      </c>
      <c r="U34" s="124">
        <f t="shared" si="2"/>
        <v>51951.492727999997</v>
      </c>
      <c r="V34" s="182"/>
      <c r="W34" s="124">
        <f>IF(R34="nee",0,IF((J34-O34)&lt;0,0,(J34-O34)*tab!$C$57))</f>
        <v>1918.29</v>
      </c>
      <c r="X34" s="124">
        <f>IF(R34="nee",0,IF((J34-O34)&lt;=0,0,IF((G34-L34)*tab!$G$57+(H34-M34)*tab!$H$57+(I34-N34)*tab!$I$57&lt;=0,0,(G34-L34)*tab!$G$57+(H34-M34)*tab!$H$57+(I34-N34)*tab!$I$57)))</f>
        <v>3419.42</v>
      </c>
      <c r="Y34" s="124">
        <f t="shared" si="3"/>
        <v>5337.71</v>
      </c>
      <c r="Z34" s="5"/>
      <c r="AA34" s="22"/>
    </row>
    <row r="35" spans="2:27" ht="12" customHeight="1" x14ac:dyDescent="0.2">
      <c r="B35" s="18"/>
      <c r="C35" s="1">
        <v>13</v>
      </c>
      <c r="D35" s="212">
        <f>+'1 febr 2016'!D35</f>
        <v>0</v>
      </c>
      <c r="E35" s="212">
        <f>+'1 febr 2016'!E35</f>
        <v>0</v>
      </c>
      <c r="F35" s="43"/>
      <c r="G35" s="44"/>
      <c r="H35" s="44"/>
      <c r="I35" s="44"/>
      <c r="J35" s="68">
        <f t="shared" si="0"/>
        <v>0</v>
      </c>
      <c r="K35" s="42"/>
      <c r="L35" s="44"/>
      <c r="M35" s="44"/>
      <c r="N35" s="44"/>
      <c r="O35" s="68">
        <f t="shared" si="1"/>
        <v>0</v>
      </c>
      <c r="P35" s="42"/>
      <c r="Q35" s="93" t="s">
        <v>55</v>
      </c>
      <c r="R35" s="93" t="s">
        <v>55</v>
      </c>
      <c r="S35" s="124">
        <f>IF(Q35="nee",0,IF((J35-O35)&lt;0,0,(J35-O35)*(tab!$C$19*tab!$F$8+tab!$D$23)))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f>+'1 febr 2016'!D36</f>
        <v>0</v>
      </c>
      <c r="E36" s="212">
        <f>+'1 febr 2016'!E36</f>
        <v>0</v>
      </c>
      <c r="F36" s="43"/>
      <c r="G36" s="44"/>
      <c r="H36" s="44"/>
      <c r="I36" s="44"/>
      <c r="J36" s="68">
        <f t="shared" si="0"/>
        <v>0</v>
      </c>
      <c r="K36" s="42"/>
      <c r="L36" s="44"/>
      <c r="M36" s="44"/>
      <c r="N36" s="44"/>
      <c r="O36" s="68">
        <f t="shared" si="1"/>
        <v>0</v>
      </c>
      <c r="P36" s="42"/>
      <c r="Q36" s="93" t="s">
        <v>55</v>
      </c>
      <c r="R36" s="93" t="s">
        <v>55</v>
      </c>
      <c r="S36" s="124">
        <f>IF(Q36="nee",0,IF((J36-O36)&lt;0,0,(J36-O36)*(tab!$C$19*tab!$F$8+tab!$D$23)))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f>+'1 febr 2016'!D37</f>
        <v>0</v>
      </c>
      <c r="E37" s="212">
        <f>+'1 febr 2016'!E37</f>
        <v>0</v>
      </c>
      <c r="F37" s="43"/>
      <c r="G37" s="44"/>
      <c r="H37" s="44"/>
      <c r="I37" s="44"/>
      <c r="J37" s="68">
        <f t="shared" si="0"/>
        <v>0</v>
      </c>
      <c r="K37" s="42"/>
      <c r="L37" s="44"/>
      <c r="M37" s="44"/>
      <c r="N37" s="44"/>
      <c r="O37" s="68">
        <f t="shared" si="1"/>
        <v>0</v>
      </c>
      <c r="P37" s="42"/>
      <c r="Q37" s="93" t="s">
        <v>55</v>
      </c>
      <c r="R37" s="93" t="s">
        <v>55</v>
      </c>
      <c r="S37" s="124">
        <f>IF(Q37="nee",0,IF((J37-O37)&lt;0,0,(J37-O37)*(tab!$C$19*tab!$F$8+tab!$D$23)))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f>+'1 febr 2016'!D38</f>
        <v>0</v>
      </c>
      <c r="E38" s="212">
        <f>+'1 febr 2016'!E38</f>
        <v>0</v>
      </c>
      <c r="F38" s="43"/>
      <c r="G38" s="44"/>
      <c r="H38" s="44"/>
      <c r="I38" s="44"/>
      <c r="J38" s="68">
        <f t="shared" si="0"/>
        <v>0</v>
      </c>
      <c r="K38" s="42"/>
      <c r="L38" s="44"/>
      <c r="M38" s="44"/>
      <c r="N38" s="44"/>
      <c r="O38" s="68">
        <f t="shared" si="1"/>
        <v>0</v>
      </c>
      <c r="P38" s="42"/>
      <c r="Q38" s="93" t="s">
        <v>55</v>
      </c>
      <c r="R38" s="93" t="s">
        <v>55</v>
      </c>
      <c r="S38" s="124">
        <f>IF(Q38="nee",0,IF((J38-O38)&lt;0,0,(J38-O38)*(tab!$C$19*tab!$F$8+tab!$D$23)))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f>+'1 febr 2016'!D39</f>
        <v>0</v>
      </c>
      <c r="E39" s="212">
        <f>+'1 febr 2016'!E39</f>
        <v>0</v>
      </c>
      <c r="F39" s="43"/>
      <c r="G39" s="44"/>
      <c r="H39" s="44"/>
      <c r="I39" s="44"/>
      <c r="J39" s="68">
        <f t="shared" si="0"/>
        <v>0</v>
      </c>
      <c r="K39" s="42"/>
      <c r="L39" s="44"/>
      <c r="M39" s="44"/>
      <c r="N39" s="44"/>
      <c r="O39" s="68">
        <f t="shared" si="1"/>
        <v>0</v>
      </c>
      <c r="P39" s="42"/>
      <c r="Q39" s="93" t="s">
        <v>55</v>
      </c>
      <c r="R39" s="93" t="s">
        <v>55</v>
      </c>
      <c r="S39" s="124">
        <f>IF(Q39="nee",0,IF((J39-O39)&lt;0,0,(J39-O39)*(tab!$C$19*tab!$F$8+tab!$D$23)))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f>+'1 febr 2016'!D40</f>
        <v>0</v>
      </c>
      <c r="E40" s="212">
        <f>+'1 febr 2016'!E40</f>
        <v>0</v>
      </c>
      <c r="F40" s="43"/>
      <c r="G40" s="44"/>
      <c r="H40" s="44"/>
      <c r="I40" s="44"/>
      <c r="J40" s="68">
        <f t="shared" si="0"/>
        <v>0</v>
      </c>
      <c r="K40" s="42"/>
      <c r="L40" s="44"/>
      <c r="M40" s="44"/>
      <c r="N40" s="44"/>
      <c r="O40" s="68">
        <f t="shared" si="1"/>
        <v>0</v>
      </c>
      <c r="P40" s="42"/>
      <c r="Q40" s="93" t="s">
        <v>55</v>
      </c>
      <c r="R40" s="93" t="s">
        <v>55</v>
      </c>
      <c r="S40" s="124">
        <f>IF(Q40="nee",0,IF((J40-O40)&lt;0,0,(J40-O40)*(tab!$C$19*tab!$F$8+tab!$D$23)))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f>+'1 febr 2016'!D41</f>
        <v>0</v>
      </c>
      <c r="E41" s="212">
        <f>+'1 febr 2016'!E41</f>
        <v>0</v>
      </c>
      <c r="F41" s="43"/>
      <c r="G41" s="44"/>
      <c r="H41" s="44"/>
      <c r="I41" s="44"/>
      <c r="J41" s="68">
        <f t="shared" si="0"/>
        <v>0</v>
      </c>
      <c r="K41" s="42"/>
      <c r="L41" s="44"/>
      <c r="M41" s="44"/>
      <c r="N41" s="44"/>
      <c r="O41" s="68">
        <f t="shared" si="1"/>
        <v>0</v>
      </c>
      <c r="P41" s="42"/>
      <c r="Q41" s="93" t="s">
        <v>55</v>
      </c>
      <c r="R41" s="93" t="s">
        <v>55</v>
      </c>
      <c r="S41" s="124">
        <f>IF(Q41="nee",0,IF((J41-O41)&lt;0,0,(J41-O41)*(tab!$C$19*tab!$F$8+tab!$D$23)))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f>+'1 febr 2016'!D42</f>
        <v>0</v>
      </c>
      <c r="E42" s="212">
        <f>+'1 febr 2016'!E42</f>
        <v>0</v>
      </c>
      <c r="F42" s="43"/>
      <c r="G42" s="44"/>
      <c r="H42" s="44"/>
      <c r="I42" s="44"/>
      <c r="J42" s="68">
        <f t="shared" si="0"/>
        <v>0</v>
      </c>
      <c r="K42" s="42"/>
      <c r="L42" s="44"/>
      <c r="M42" s="44"/>
      <c r="N42" s="44"/>
      <c r="O42" s="68">
        <f t="shared" si="1"/>
        <v>0</v>
      </c>
      <c r="P42" s="42"/>
      <c r="Q42" s="93" t="s">
        <v>55</v>
      </c>
      <c r="R42" s="93" t="s">
        <v>55</v>
      </c>
      <c r="S42" s="124">
        <f>IF(Q42="nee",0,IF((J42-O42)&lt;0,0,(J42-O42)*(tab!$C$19*tab!$F$8+tab!$D$23)))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f>+'1 febr 2016'!D43</f>
        <v>0</v>
      </c>
      <c r="E43" s="212">
        <f>+'1 febr 2016'!E43</f>
        <v>0</v>
      </c>
      <c r="F43" s="43"/>
      <c r="G43" s="44"/>
      <c r="H43" s="44"/>
      <c r="I43" s="44"/>
      <c r="J43" s="68">
        <f t="shared" si="0"/>
        <v>0</v>
      </c>
      <c r="K43" s="42"/>
      <c r="L43" s="44"/>
      <c r="M43" s="44"/>
      <c r="N43" s="44"/>
      <c r="O43" s="68">
        <f t="shared" si="1"/>
        <v>0</v>
      </c>
      <c r="P43" s="42"/>
      <c r="Q43" s="93" t="s">
        <v>55</v>
      </c>
      <c r="R43" s="93" t="s">
        <v>55</v>
      </c>
      <c r="S43" s="124">
        <f>IF(Q43="nee",0,IF((J43-O43)&lt;0,0,(J43-O43)*(tab!$C$19*tab!$F$8+tab!$D$23)))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f>+'1 febr 2016'!D44</f>
        <v>0</v>
      </c>
      <c r="E44" s="212">
        <f>+'1 febr 2016'!E44</f>
        <v>0</v>
      </c>
      <c r="F44" s="43"/>
      <c r="G44" s="44"/>
      <c r="H44" s="44"/>
      <c r="I44" s="44"/>
      <c r="J44" s="68">
        <f t="shared" si="0"/>
        <v>0</v>
      </c>
      <c r="K44" s="42"/>
      <c r="L44" s="44"/>
      <c r="M44" s="44"/>
      <c r="N44" s="44"/>
      <c r="O44" s="68">
        <f t="shared" si="1"/>
        <v>0</v>
      </c>
      <c r="P44" s="42"/>
      <c r="Q44" s="93" t="s">
        <v>55</v>
      </c>
      <c r="R44" s="93" t="s">
        <v>55</v>
      </c>
      <c r="S44" s="124">
        <f>IF(Q44="nee",0,IF((J44-O44)&lt;0,0,(J44-O44)*(tab!$C$19*tab!$F$8+tab!$D$23)))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f>+'1 febr 2016'!D45</f>
        <v>0</v>
      </c>
      <c r="E45" s="212">
        <f>+'1 febr 2016'!E45</f>
        <v>0</v>
      </c>
      <c r="F45" s="43"/>
      <c r="G45" s="44"/>
      <c r="H45" s="44"/>
      <c r="I45" s="44"/>
      <c r="J45" s="68">
        <f t="shared" si="0"/>
        <v>0</v>
      </c>
      <c r="K45" s="42"/>
      <c r="L45" s="44"/>
      <c r="M45" s="44"/>
      <c r="N45" s="44"/>
      <c r="O45" s="68">
        <f t="shared" si="1"/>
        <v>0</v>
      </c>
      <c r="P45" s="42"/>
      <c r="Q45" s="93" t="s">
        <v>55</v>
      </c>
      <c r="R45" s="93" t="s">
        <v>55</v>
      </c>
      <c r="S45" s="124">
        <f>IF(Q45="nee",0,IF((J45-O45)&lt;0,0,(J45-O45)*(tab!$C$19*tab!$F$8+tab!$D$23)))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f>+'1 febr 2016'!D46</f>
        <v>0</v>
      </c>
      <c r="E46" s="212">
        <f>+'1 febr 2016'!E46</f>
        <v>0</v>
      </c>
      <c r="F46" s="43"/>
      <c r="G46" s="44"/>
      <c r="H46" s="44"/>
      <c r="I46" s="44"/>
      <c r="J46" s="68">
        <f t="shared" si="0"/>
        <v>0</v>
      </c>
      <c r="K46" s="42"/>
      <c r="L46" s="44"/>
      <c r="M46" s="44"/>
      <c r="N46" s="44"/>
      <c r="O46" s="68">
        <f t="shared" si="1"/>
        <v>0</v>
      </c>
      <c r="P46" s="42"/>
      <c r="Q46" s="93" t="s">
        <v>55</v>
      </c>
      <c r="R46" s="93" t="s">
        <v>55</v>
      </c>
      <c r="S46" s="124">
        <f>IF(Q46="nee",0,IF((J46-O46)&lt;0,0,(J46-O46)*(tab!$C$19*tab!$F$8+tab!$D$23)))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f>+'1 febr 2016'!D47</f>
        <v>0</v>
      </c>
      <c r="E47" s="212">
        <f>+'1 febr 2016'!E47</f>
        <v>0</v>
      </c>
      <c r="F47" s="43"/>
      <c r="G47" s="44"/>
      <c r="H47" s="44"/>
      <c r="I47" s="44"/>
      <c r="J47" s="68">
        <f t="shared" si="0"/>
        <v>0</v>
      </c>
      <c r="K47" s="42"/>
      <c r="L47" s="44"/>
      <c r="M47" s="44"/>
      <c r="N47" s="44"/>
      <c r="O47" s="68">
        <f t="shared" si="1"/>
        <v>0</v>
      </c>
      <c r="P47" s="42"/>
      <c r="Q47" s="93" t="s">
        <v>55</v>
      </c>
      <c r="R47" s="93" t="s">
        <v>55</v>
      </c>
      <c r="S47" s="124">
        <f>IF(Q47="nee",0,IF((J47-O47)&lt;0,0,(J47-O47)*(tab!$C$19*tab!$F$8+tab!$D$23)))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f>+'1 febr 2016'!D48</f>
        <v>0</v>
      </c>
      <c r="E48" s="212">
        <f>+'1 febr 2016'!E48</f>
        <v>0</v>
      </c>
      <c r="F48" s="43"/>
      <c r="G48" s="44"/>
      <c r="H48" s="44"/>
      <c r="I48" s="44"/>
      <c r="J48" s="68">
        <f t="shared" si="0"/>
        <v>0</v>
      </c>
      <c r="K48" s="42"/>
      <c r="L48" s="44"/>
      <c r="M48" s="44"/>
      <c r="N48" s="44"/>
      <c r="O48" s="68">
        <f t="shared" si="1"/>
        <v>0</v>
      </c>
      <c r="P48" s="42"/>
      <c r="Q48" s="93" t="s">
        <v>55</v>
      </c>
      <c r="R48" s="93" t="s">
        <v>55</v>
      </c>
      <c r="S48" s="124">
        <f>IF(Q48="nee",0,IF((J48-O48)&lt;0,0,(J48-O48)*(tab!$C$19*tab!$F$8+tab!$D$23)))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f>+'1 febr 2016'!D49</f>
        <v>0</v>
      </c>
      <c r="E49" s="212">
        <f>+'1 febr 2016'!E49</f>
        <v>0</v>
      </c>
      <c r="F49" s="43"/>
      <c r="G49" s="44"/>
      <c r="H49" s="44"/>
      <c r="I49" s="44"/>
      <c r="J49" s="68">
        <f t="shared" si="0"/>
        <v>0</v>
      </c>
      <c r="K49" s="42"/>
      <c r="L49" s="44"/>
      <c r="M49" s="44"/>
      <c r="N49" s="44"/>
      <c r="O49" s="68">
        <f t="shared" si="1"/>
        <v>0</v>
      </c>
      <c r="P49" s="42"/>
      <c r="Q49" s="93" t="s">
        <v>55</v>
      </c>
      <c r="R49" s="93" t="s">
        <v>55</v>
      </c>
      <c r="S49" s="124">
        <f>IF(Q49="nee",0,IF((J49-O49)&lt;0,0,(J49-O49)*(tab!$C$19*tab!$F$8+tab!$D$23)))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f>+'1 febr 2016'!D50</f>
        <v>0</v>
      </c>
      <c r="E50" s="212">
        <f>+'1 febr 2016'!E50</f>
        <v>0</v>
      </c>
      <c r="F50" s="43"/>
      <c r="G50" s="44"/>
      <c r="H50" s="44"/>
      <c r="I50" s="44"/>
      <c r="J50" s="68">
        <f t="shared" si="0"/>
        <v>0</v>
      </c>
      <c r="K50" s="42"/>
      <c r="L50" s="44"/>
      <c r="M50" s="44"/>
      <c r="N50" s="44"/>
      <c r="O50" s="68">
        <f t="shared" si="1"/>
        <v>0</v>
      </c>
      <c r="P50" s="42"/>
      <c r="Q50" s="93" t="s">
        <v>55</v>
      </c>
      <c r="R50" s="93" t="s">
        <v>55</v>
      </c>
      <c r="S50" s="124">
        <f>IF(Q50="nee",0,IF((J50-O50)&lt;0,0,(J50-O50)*(tab!$C$19*tab!$F$8+tab!$D$23)))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f>+'1 febr 2016'!D51</f>
        <v>0</v>
      </c>
      <c r="E51" s="212">
        <f>+'1 febr 2016'!E51</f>
        <v>0</v>
      </c>
      <c r="F51" s="43"/>
      <c r="G51" s="44"/>
      <c r="H51" s="44"/>
      <c r="I51" s="44"/>
      <c r="J51" s="68">
        <f t="shared" si="0"/>
        <v>0</v>
      </c>
      <c r="K51" s="42"/>
      <c r="L51" s="44"/>
      <c r="M51" s="44"/>
      <c r="N51" s="44"/>
      <c r="O51" s="68">
        <f t="shared" si="1"/>
        <v>0</v>
      </c>
      <c r="P51" s="42"/>
      <c r="Q51" s="93" t="s">
        <v>55</v>
      </c>
      <c r="R51" s="93" t="s">
        <v>55</v>
      </c>
      <c r="S51" s="124">
        <f>IF(Q51="nee",0,IF((J51-O51)&lt;0,0,(J51-O51)*(tab!$C$19*tab!$F$8+tab!$D$23)))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f>+'1 febr 2016'!D52</f>
        <v>0</v>
      </c>
      <c r="E52" s="212">
        <f>+'1 febr 2016'!E52</f>
        <v>0</v>
      </c>
      <c r="F52" s="43"/>
      <c r="G52" s="44"/>
      <c r="H52" s="44"/>
      <c r="I52" s="44"/>
      <c r="J52" s="68">
        <f t="shared" si="0"/>
        <v>0</v>
      </c>
      <c r="K52" s="42"/>
      <c r="L52" s="44"/>
      <c r="M52" s="44"/>
      <c r="N52" s="44"/>
      <c r="O52" s="68">
        <f t="shared" si="1"/>
        <v>0</v>
      </c>
      <c r="P52" s="42"/>
      <c r="Q52" s="93" t="s">
        <v>55</v>
      </c>
      <c r="R52" s="93" t="s">
        <v>55</v>
      </c>
      <c r="S52" s="124">
        <f>IF(Q52="nee",0,IF((J52-O52)&lt;0,0,(J52-O52)*(tab!$C$19*tab!$F$8+tab!$D$23)))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26485.317320000002</v>
      </c>
      <c r="T53" s="196">
        <f t="shared" si="4"/>
        <v>102516.00611199997</v>
      </c>
      <c r="U53" s="196">
        <f t="shared" si="4"/>
        <v>129001.32343199998</v>
      </c>
      <c r="V53" s="114"/>
      <c r="W53" s="197">
        <f>SUM(W23:W52)</f>
        <v>4476.01</v>
      </c>
      <c r="X53" s="197">
        <f>SUM(X23:X52)</f>
        <v>8337.5800000000017</v>
      </c>
      <c r="Y53" s="197">
        <f>SUM(Y23:Y52)</f>
        <v>12813.59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63</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87</v>
      </c>
      <c r="R56" s="81" t="s">
        <v>87</v>
      </c>
      <c r="S56" s="181" t="s">
        <v>78</v>
      </c>
      <c r="T56" s="106"/>
      <c r="U56" s="106"/>
      <c r="V56" s="106"/>
      <c r="W56" s="81" t="s">
        <v>76</v>
      </c>
      <c r="X56" s="35"/>
      <c r="Y56" s="35"/>
      <c r="Z56" s="41"/>
      <c r="AA56" s="16"/>
    </row>
    <row r="57" spans="2:27" ht="12" customHeight="1" x14ac:dyDescent="0.2">
      <c r="B57" s="18"/>
      <c r="C57" s="97"/>
      <c r="D57" s="38" t="s">
        <v>57</v>
      </c>
      <c r="E57" s="28"/>
      <c r="F57" s="27"/>
      <c r="G57" s="76" t="s">
        <v>107</v>
      </c>
      <c r="H57" s="39"/>
      <c r="I57" s="39"/>
      <c r="J57" s="39"/>
      <c r="K57" s="39"/>
      <c r="L57" s="76" t="s">
        <v>108</v>
      </c>
      <c r="M57" s="39"/>
      <c r="N57" s="39"/>
      <c r="O57" s="39"/>
      <c r="P57" s="39"/>
      <c r="Q57" s="81" t="s">
        <v>88</v>
      </c>
      <c r="R57" s="81" t="s">
        <v>90</v>
      </c>
      <c r="S57" s="76" t="s">
        <v>110</v>
      </c>
      <c r="T57" s="81"/>
      <c r="U57" s="40" t="s">
        <v>58</v>
      </c>
      <c r="V57" s="40"/>
      <c r="W57" s="76" t="s">
        <v>129</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89</v>
      </c>
      <c r="R58" s="81" t="s">
        <v>89</v>
      </c>
      <c r="S58" s="74" t="s">
        <v>67</v>
      </c>
      <c r="T58" s="74" t="s">
        <v>68</v>
      </c>
      <c r="U58" s="40" t="s">
        <v>111</v>
      </c>
      <c r="V58" s="40"/>
      <c r="W58" s="42" t="s">
        <v>67</v>
      </c>
      <c r="X58" s="42" t="s">
        <v>68</v>
      </c>
      <c r="Y58" s="40" t="s">
        <v>62</v>
      </c>
      <c r="Z58" s="5"/>
      <c r="AA58" s="22"/>
    </row>
    <row r="59" spans="2:27" ht="12" customHeight="1" x14ac:dyDescent="0.2">
      <c r="B59" s="18"/>
      <c r="C59" s="1">
        <v>1</v>
      </c>
      <c r="D59" s="67">
        <f t="shared" ref="D59:E88" si="5">+D23</f>
        <v>0</v>
      </c>
      <c r="E59" s="68">
        <f t="shared" si="5"/>
        <v>0</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IF(Q23="nee",0,IF((J23-O23)&lt;0,0,(J23-O23)*(tab!$C$20*tab!$F$8+tab!$D$23)))</f>
        <v>2735.2244720000003</v>
      </c>
      <c r="T59" s="124">
        <f>IF((J59-O59)&lt;=0,0,IF((G59-L59)*tab!$E$30+(H59-M59)*tab!$F$30+(I59-N59)*tab!$G$30&lt;=0,0,(G59-L59)*tab!$E$30+(H59-M59)*tab!$F$30+(I59-N59)*tab!$G$30))</f>
        <v>0</v>
      </c>
      <c r="U59" s="124">
        <f>IF(SUM(S59:T59)&lt;0,0,SUM(S59:T59))</f>
        <v>2735.2244720000003</v>
      </c>
      <c r="V59" s="182"/>
      <c r="W59" s="124">
        <f>IF(R59="nee",0,IF((J59-O59)&lt;0,0,(J59-O59)*tab!$C$58))</f>
        <v>559.23</v>
      </c>
      <c r="X59" s="124">
        <f>IF(R59="nee",0,IF((J59-O59)&lt;=0,0,IF((G59-L59)*tab!$G$58+(H59-M59)*tab!$H$58+(I59-N59)*tab!$I$58&lt;=0,0,(G59-L59)*tab!$G$58+(H59-M59)*tab!$H$58+(I59-N59)*tab!$I$58)))</f>
        <v>29.720000000000027</v>
      </c>
      <c r="Y59" s="124">
        <f>SUM(W59:X59)</f>
        <v>588.95000000000005</v>
      </c>
      <c r="Z59" s="5"/>
      <c r="AA59" s="22"/>
    </row>
    <row r="60" spans="2:27" ht="12" customHeight="1" x14ac:dyDescent="0.2">
      <c r="B60" s="18"/>
      <c r="C60" s="1">
        <v>2</v>
      </c>
      <c r="D60" s="67">
        <f t="shared" si="5"/>
        <v>0</v>
      </c>
      <c r="E60" s="68">
        <f t="shared" si="5"/>
        <v>0</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IF(Q24="nee",0,IF((J24-O24)&lt;0,0,(J24-O24)*(tab!$C$20*tab!$F$8+tab!$D$23)))</f>
        <v>2735.2244720000003</v>
      </c>
      <c r="T60" s="124">
        <f>IF((J60-O60)&lt;=0,0,IF((G60-L60)*tab!$E$30+(H60-M60)*tab!$F$30+(I60-N60)*tab!$G$30&lt;=0,0,(G60-L60)*tab!$E$30+(H60-M60)*tab!$F$30+(I60-N60)*tab!$G$30))</f>
        <v>0</v>
      </c>
      <c r="U60" s="124">
        <f t="shared" ref="U60:U88" si="9">IF(SUM(S60:T60)&lt;0,0,SUM(S60:T60))</f>
        <v>2735.2244720000003</v>
      </c>
      <c r="V60" s="182"/>
      <c r="W60" s="124">
        <f>IF(R60="nee",0,IF((J60-O60)&lt;0,0,(J60-O60)*tab!$C$58))</f>
        <v>559.23</v>
      </c>
      <c r="X60" s="124">
        <f>IF(R60="nee",0,IF((J60-O60)&lt;=0,0,IF((G60-L60)*tab!$G$58+(H60-M60)*tab!$H$58+(I60-N60)*tab!$I$58&lt;=0,0,(G60-L60)*tab!$G$58+(H60-M60)*tab!$H$58+(I60-N60)*tab!$I$58)))</f>
        <v>0</v>
      </c>
      <c r="Y60" s="124">
        <f t="shared" ref="Y60:Y88" si="10">SUM(W60:X60)</f>
        <v>559.23</v>
      </c>
      <c r="Z60" s="5"/>
      <c r="AA60" s="22"/>
    </row>
    <row r="61" spans="2:27" ht="12" customHeight="1" x14ac:dyDescent="0.2">
      <c r="B61" s="18"/>
      <c r="C61" s="1">
        <v>3</v>
      </c>
      <c r="D61" s="67">
        <f t="shared" si="5"/>
        <v>0</v>
      </c>
      <c r="E61" s="68">
        <f t="shared" si="5"/>
        <v>0</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IF(Q25="nee",0,IF((J25-O25)&lt;0,0,(J25-O25)*(tab!$C$20*tab!$F$8+tab!$D$23)))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f t="shared" si="5"/>
        <v>0</v>
      </c>
      <c r="E62" s="68">
        <f t="shared" si="5"/>
        <v>0</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IF(Q26="nee",0,IF((J26-O26)&lt;0,0,(J26-O26)*(tab!$C$20*tab!$F$8+tab!$D$23)))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f t="shared" si="5"/>
        <v>0</v>
      </c>
      <c r="E63" s="68">
        <f t="shared" si="5"/>
        <v>0</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IF(Q27="nee",0,IF((J27-O27)&lt;0,0,(J27-O27)*(tab!$C$20*tab!$F$8+tab!$D$23)))</f>
        <v>2735.2244720000003</v>
      </c>
      <c r="T63" s="124">
        <f>IF((J63-O63)&lt;=0,0,IF((G63-L63)*tab!$E$30+(H63-M63)*tab!$F$30+(I63-N63)*tab!$G$30&lt;=0,0,(G63-L63)*tab!$E$30+(H63-M63)*tab!$F$30+(I63-N63)*tab!$G$30))</f>
        <v>0</v>
      </c>
      <c r="U63" s="124">
        <f t="shared" si="9"/>
        <v>2735.2244720000003</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f t="shared" si="5"/>
        <v>0</v>
      </c>
      <c r="E64" s="68">
        <f t="shared" si="5"/>
        <v>0</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IF(Q28="nee",0,IF((J28-O28)&lt;0,0,(J28-O28)*(tab!$C$20*tab!$F$8+tab!$D$23)))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f t="shared" si="5"/>
        <v>0</v>
      </c>
      <c r="E65" s="68">
        <f t="shared" si="5"/>
        <v>0</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IF(Q29="nee",0,IF((J29-O29)&lt;0,0,(J29-O29)*(tab!$C$20*tab!$F$8+tab!$D$23)))</f>
        <v>2735.2244720000003</v>
      </c>
      <c r="T65" s="124">
        <f>IF((J65-O65)&lt;=0,0,IF((G65-L65)*tab!$E$30+(H65-M65)*tab!$F$30+(I65-N65)*tab!$G$30&lt;=0,0,(G65-L65)*tab!$E$30+(H65-M65)*tab!$F$30+(I65-N65)*tab!$G$30))</f>
        <v>0</v>
      </c>
      <c r="U65" s="124">
        <f t="shared" si="9"/>
        <v>2735.2244720000003</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f t="shared" si="5"/>
        <v>0</v>
      </c>
      <c r="E66" s="68">
        <f t="shared" si="5"/>
        <v>0</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IF(Q30="nee",0,IF((J30-O30)&lt;0,0,(J30-O30)*(tab!$C$20*tab!$F$8+tab!$D$23)))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f t="shared" si="5"/>
        <v>0</v>
      </c>
      <c r="E67" s="68">
        <f t="shared" si="5"/>
        <v>0</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IF(Q31="nee",0,IF((J31-O31)&lt;0,0,(J31-O31)*(tab!$C$20*tab!$F$8+tab!$D$23)))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f t="shared" si="5"/>
        <v>0</v>
      </c>
      <c r="E68" s="68">
        <f t="shared" si="5"/>
        <v>0</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IF(Q32="nee",0,IF((J32-O32)&lt;0,0,(J32-O32)*(tab!$C$20*tab!$F$8+tab!$D$23)))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f t="shared" si="5"/>
        <v>0</v>
      </c>
      <c r="E69" s="68">
        <f t="shared" si="5"/>
        <v>0</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IF(Q33="nee",0,IF((J33-O33)&lt;0,0,(J33-O33)*(tab!$C$20*tab!$F$8+tab!$D$23)))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f t="shared" si="5"/>
        <v>0</v>
      </c>
      <c r="E70" s="68">
        <f t="shared" si="5"/>
        <v>0</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IF(Q34="nee",0,IF((J34-O34)&lt;0,0,(J34-O34)*(tab!$C$20*tab!$F$8+tab!$D$23)))</f>
        <v>8205.6734160000015</v>
      </c>
      <c r="T70" s="124">
        <f>IF((J70-O70)&lt;=0,0,IF((G70-L70)*tab!$E$30+(H70-M70)*tab!$F$30+(I70-N70)*tab!$G$30&lt;=0,0,(G70-L70)*tab!$E$30+(H70-M70)*tab!$F$30+(I70-N70)*tab!$G$30))</f>
        <v>41893.233319999999</v>
      </c>
      <c r="U70" s="124">
        <f t="shared" si="9"/>
        <v>50098.906736000004</v>
      </c>
      <c r="V70" s="182"/>
      <c r="W70" s="124">
        <f>IF(R70="nee",0,IF((J70-O70)&lt;0,0,(J70-O70)*tab!$C$58))</f>
        <v>1677.69</v>
      </c>
      <c r="X70" s="124">
        <f>IF(R70="nee",0,IF((J70-O70)&lt;=0,0,IF((G70-L70)*tab!$G$58+(H70-M70)*tab!$H$58+(I70-N70)*tab!$I$58&lt;=0,0,(G70-L70)*tab!$G$58+(H70-M70)*tab!$H$58+(I70-N70)*tab!$I$58)))</f>
        <v>3575.92</v>
      </c>
      <c r="Y70" s="124">
        <f t="shared" si="10"/>
        <v>5253.6100000000006</v>
      </c>
      <c r="Z70" s="5"/>
      <c r="AA70" s="22"/>
    </row>
    <row r="71" spans="2:27" ht="12" customHeight="1" x14ac:dyDescent="0.2">
      <c r="B71" s="18"/>
      <c r="C71" s="1">
        <v>13</v>
      </c>
      <c r="D71" s="67">
        <f t="shared" si="5"/>
        <v>0</v>
      </c>
      <c r="E71" s="68">
        <f t="shared" si="5"/>
        <v>0</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IF(Q35="nee",0,IF((J35-O35)&lt;0,0,(J35-O35)*(tab!$C$20*tab!$F$8+tab!$D$23)))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f t="shared" si="5"/>
        <v>0</v>
      </c>
      <c r="E72" s="68">
        <f t="shared" si="5"/>
        <v>0</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IF(Q36="nee",0,IF((J36-O36)&lt;0,0,(J36-O36)*(tab!$C$20*tab!$F$8+tab!$D$23)))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f t="shared" si="5"/>
        <v>0</v>
      </c>
      <c r="E73" s="68">
        <f t="shared" si="5"/>
        <v>0</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IF(Q37="nee",0,IF((J37-O37)&lt;0,0,(J37-O37)*(tab!$C$20*tab!$F$8+tab!$D$23)))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f t="shared" si="5"/>
        <v>0</v>
      </c>
      <c r="E74" s="68">
        <f t="shared" si="5"/>
        <v>0</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IF(Q38="nee",0,IF((J38-O38)&lt;0,0,(J38-O38)*(tab!$C$20*tab!$F$8+tab!$D$23)))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f t="shared" si="5"/>
        <v>0</v>
      </c>
      <c r="E75" s="68">
        <f t="shared" si="5"/>
        <v>0</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IF(Q39="nee",0,IF((J39-O39)&lt;0,0,(J39-O39)*(tab!$C$20*tab!$F$8+tab!$D$23)))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f t="shared" si="5"/>
        <v>0</v>
      </c>
      <c r="E76" s="68">
        <f t="shared" si="5"/>
        <v>0</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IF(Q40="nee",0,IF((J40-O40)&lt;0,0,(J40-O40)*(tab!$C$20*tab!$F$8+tab!$D$23)))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f t="shared" si="5"/>
        <v>0</v>
      </c>
      <c r="E77" s="68">
        <f t="shared" si="5"/>
        <v>0</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IF(Q41="nee",0,IF((J41-O41)&lt;0,0,(J41-O41)*(tab!$C$20*tab!$F$8+tab!$D$23)))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f t="shared" si="5"/>
        <v>0</v>
      </c>
      <c r="E78" s="68">
        <f t="shared" si="5"/>
        <v>0</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IF(Q42="nee",0,IF((J42-O42)&lt;0,0,(J42-O42)*(tab!$C$20*tab!$F$8+tab!$D$23)))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f t="shared" si="5"/>
        <v>0</v>
      </c>
      <c r="E79" s="68">
        <f t="shared" si="5"/>
        <v>0</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IF(Q43="nee",0,IF((J43-O43)&lt;0,0,(J43-O43)*(tab!$C$20*tab!$F$8+tab!$D$23)))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f t="shared" si="5"/>
        <v>0</v>
      </c>
      <c r="E80" s="68">
        <f t="shared" si="5"/>
        <v>0</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IF(Q44="nee",0,IF((J44-O44)&lt;0,0,(J44-O44)*(tab!$C$20*tab!$F$8+tab!$D$23)))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f t="shared" si="5"/>
        <v>0</v>
      </c>
      <c r="E81" s="68">
        <f t="shared" si="5"/>
        <v>0</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IF(Q45="nee",0,IF((J45-O45)&lt;0,0,(J45-O45)*(tab!$C$20*tab!$F$8+tab!$D$23)))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f t="shared" si="5"/>
        <v>0</v>
      </c>
      <c r="E82" s="68">
        <f t="shared" si="5"/>
        <v>0</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IF(Q46="nee",0,IF((J46-O46)&lt;0,0,(J46-O46)*(tab!$C$20*tab!$F$8+tab!$D$23)))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f t="shared" si="5"/>
        <v>0</v>
      </c>
      <c r="E83" s="68">
        <f t="shared" si="5"/>
        <v>0</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IF(Q47="nee",0,IF((J47-O47)&lt;0,0,(J47-O47)*(tab!$C$20*tab!$F$8+tab!$D$23)))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f t="shared" si="5"/>
        <v>0</v>
      </c>
      <c r="E84" s="68">
        <f t="shared" si="5"/>
        <v>0</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IF(Q48="nee",0,IF((J48-O48)&lt;0,0,(J48-O48)*(tab!$C$20*tab!$F$8+tab!$D$23)))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f t="shared" si="5"/>
        <v>0</v>
      </c>
      <c r="E85" s="68">
        <f t="shared" si="5"/>
        <v>0</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IF(Q49="nee",0,IF((J49-O49)&lt;0,0,(J49-O49)*(tab!$C$20*tab!$F$8+tab!$D$23)))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f t="shared" si="5"/>
        <v>0</v>
      </c>
      <c r="E86" s="68">
        <f t="shared" si="5"/>
        <v>0</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IF(Q50="nee",0,IF((J50-O50)&lt;0,0,(J50-O50)*(tab!$C$20*tab!$F$8+tab!$D$23)))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f t="shared" si="5"/>
        <v>0</v>
      </c>
      <c r="E87" s="68">
        <f t="shared" si="5"/>
        <v>0</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IF(Q51="nee",0,IF((J51-O51)&lt;0,0,(J51-O51)*(tab!$C$20*tab!$F$8+tab!$D$23)))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f t="shared" si="5"/>
        <v>0</v>
      </c>
      <c r="E88" s="68">
        <f t="shared" si="5"/>
        <v>0</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IF(Q52="nee",0,IF((J52-O52)&lt;0,0,(J52-O52)*(tab!$C$20*tab!$F$8+tab!$D$23)))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19146.571304000005</v>
      </c>
      <c r="T89" s="196">
        <f t="shared" si="11"/>
        <v>41893.233319999999</v>
      </c>
      <c r="U89" s="196">
        <f t="shared" si="11"/>
        <v>61039.804624000004</v>
      </c>
      <c r="V89" s="114"/>
      <c r="W89" s="197">
        <f>SUM(W59:W88)</f>
        <v>2796.15</v>
      </c>
      <c r="X89" s="197">
        <f>SUM(X59:X88)</f>
        <v>3605.6400000000003</v>
      </c>
      <c r="Y89" s="197">
        <f>SUM(Y59:Y88)</f>
        <v>6401.7900000000009</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87</v>
      </c>
      <c r="R92" s="81" t="s">
        <v>87</v>
      </c>
      <c r="S92" s="181" t="s">
        <v>78</v>
      </c>
      <c r="T92" s="106"/>
      <c r="U92" s="106"/>
      <c r="V92" s="106"/>
      <c r="W92" s="81" t="s">
        <v>76</v>
      </c>
      <c r="X92" s="35"/>
      <c r="Y92" s="35"/>
      <c r="Z92" s="41"/>
      <c r="AA92" s="16"/>
    </row>
    <row r="93" spans="2:27" ht="12" customHeight="1" x14ac:dyDescent="0.2">
      <c r="B93" s="18"/>
      <c r="C93" s="97"/>
      <c r="D93" s="38" t="s">
        <v>57</v>
      </c>
      <c r="E93" s="28"/>
      <c r="F93" s="27"/>
      <c r="G93" s="76" t="s">
        <v>107</v>
      </c>
      <c r="H93" s="39"/>
      <c r="I93" s="39"/>
      <c r="J93" s="39"/>
      <c r="K93" s="39"/>
      <c r="L93" s="76" t="s">
        <v>108</v>
      </c>
      <c r="M93" s="39"/>
      <c r="N93" s="39"/>
      <c r="O93" s="39"/>
      <c r="P93" s="39"/>
      <c r="Q93" s="81" t="s">
        <v>88</v>
      </c>
      <c r="R93" s="81" t="s">
        <v>90</v>
      </c>
      <c r="S93" s="76" t="s">
        <v>110</v>
      </c>
      <c r="T93" s="81"/>
      <c r="U93" s="40" t="s">
        <v>58</v>
      </c>
      <c r="V93" s="40"/>
      <c r="W93" s="76" t="s">
        <v>129</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89</v>
      </c>
      <c r="R94" s="81" t="s">
        <v>89</v>
      </c>
      <c r="S94" s="74" t="s">
        <v>67</v>
      </c>
      <c r="T94" s="74" t="s">
        <v>68</v>
      </c>
      <c r="U94" s="40" t="s">
        <v>111</v>
      </c>
      <c r="V94" s="40"/>
      <c r="W94" s="42" t="s">
        <v>67</v>
      </c>
      <c r="X94" s="42" t="s">
        <v>68</v>
      </c>
      <c r="Y94" s="40" t="s">
        <v>62</v>
      </c>
      <c r="Z94" s="5"/>
      <c r="AA94" s="22"/>
    </row>
    <row r="95" spans="2:27" ht="12" customHeight="1" x14ac:dyDescent="0.2">
      <c r="B95" s="18"/>
      <c r="C95" s="1">
        <v>1</v>
      </c>
      <c r="D95" s="119">
        <f>+D59</f>
        <v>0</v>
      </c>
      <c r="E95" s="119">
        <f>+E59</f>
        <v>0</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IF(Q23="nee",0,IF((J23-O23)&lt;0,0,(J23-O23)*(tab!$C$21*tab!$F$8+tab!$D$23)))</f>
        <v>5002.6775600000001</v>
      </c>
      <c r="T95" s="124">
        <f>IF((J95-O95)&lt;=0,0,IF((G95-L95)*tab!$E$31+(H95-M95)*tab!$F$31+(I95-N95)*tab!$G$31&lt;=0,0,(G95-L95)*tab!$E$31+(H95-M95)*tab!$F$31+(I95-N95)*tab!$G$31))</f>
        <v>0</v>
      </c>
      <c r="U95" s="124">
        <f>IF(SUM(S95:T95)&lt;0,0,SUM(S95:T95))</f>
        <v>5002.6775600000001</v>
      </c>
      <c r="V95" s="182"/>
      <c r="W95" s="124">
        <f>IF(R95="nee",0,IF((J95-O95)&lt;0,0,(J95-O95)*tab!$C$59))</f>
        <v>1177.4100000000001</v>
      </c>
      <c r="X95" s="124">
        <f>IF(R95="nee",0,IF((J95-O95)&lt;=0,0,IF((G95-L95)*tab!$G$59+(H95-M95)*tab!$H$59+(I95-N95)*tab!$I$59&lt;=0,0,(G95-L95)*tab!$G$59+(H95-M95)*tab!$H$59+(I95-N95)*tab!$I$59)))</f>
        <v>83.629999999999882</v>
      </c>
      <c r="Y95" s="124">
        <f>SUM(W95:X95)</f>
        <v>1261.04</v>
      </c>
      <c r="Z95" s="5"/>
      <c r="AA95" s="22"/>
    </row>
    <row r="96" spans="2:27" ht="12" customHeight="1" x14ac:dyDescent="0.2">
      <c r="B96" s="18"/>
      <c r="C96" s="1">
        <v>2</v>
      </c>
      <c r="D96" s="119" t="s">
        <v>93</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IF(Q24="nee",0,IF((J24-O24)&lt;0,0,(J24-O24)*(tab!$C$21*tab!$F$8+tab!$D$23)))</f>
        <v>5002.6775600000001</v>
      </c>
      <c r="T96" s="124">
        <f>IF((J96-O96)&lt;=0,0,IF((G96-L96)*tab!$E$31+(H96-M96)*tab!$F$31+(I96-N96)*tab!$G$31&lt;=0,0,(G96-L96)*tab!$E$31+(H96-M96)*tab!$F$31+(I96-N96)*tab!$G$31))</f>
        <v>0</v>
      </c>
      <c r="U96" s="124">
        <f t="shared" ref="U96:U124" si="15">IF(SUM(S96:T96)&lt;0,0,SUM(S96:T96))</f>
        <v>5002.6775600000001</v>
      </c>
      <c r="V96" s="182"/>
      <c r="W96" s="124">
        <f>IF(R96="nee",0,IF((J96-O96)&lt;0,0,(J96-O96)*tab!$C$59))</f>
        <v>1177.4100000000001</v>
      </c>
      <c r="X96" s="124">
        <f>IF(R96="nee",0,IF((J96-O96)&lt;=0,0,IF((G96-L96)*tab!$G$59+(H96-M96)*tab!$H$59+(I96-N96)*tab!$I$59&lt;=0,0,(G96-L96)*tab!$G$59+(H96-M96)*tab!$H$59+(I96-N96)*tab!$I$59)))</f>
        <v>0</v>
      </c>
      <c r="Y96" s="124">
        <f t="shared" ref="Y96:Y124" si="16">SUM(W96:X96)</f>
        <v>1177.4100000000001</v>
      </c>
      <c r="Z96" s="5"/>
      <c r="AA96" s="22"/>
    </row>
    <row r="97" spans="2:27" ht="12" customHeight="1" x14ac:dyDescent="0.2">
      <c r="B97" s="18"/>
      <c r="C97" s="1">
        <v>3</v>
      </c>
      <c r="D97" s="119" t="s">
        <v>94</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IF(Q25="nee",0,IF((J25-O25)&lt;0,0,(J25-O25)*(tab!$C$21*tab!$F$8+tab!$D$23)))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95</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IF(Q26="nee",0,IF((J26-O26)&lt;0,0,(J26-O26)*(tab!$C$21*tab!$F$8+tab!$D$23)))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96</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IF(Q27="nee",0,IF((J27-O27)&lt;0,0,(J27-O27)*(tab!$C$21*tab!$F$8+tab!$D$23)))</f>
        <v>5002.6775600000001</v>
      </c>
      <c r="T99" s="124">
        <f>IF((J99-O99)&lt;=0,0,IF((G99-L99)*tab!$E$31+(H99-M99)*tab!$F$31+(I99-N99)*tab!$G$31&lt;=0,0,(G99-L99)*tab!$E$31+(H99-M99)*tab!$F$31+(I99-N99)*tab!$G$31))</f>
        <v>0</v>
      </c>
      <c r="U99" s="124">
        <f t="shared" si="15"/>
        <v>5002.6775600000001</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97</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IF(Q28="nee",0,IF((J28-O28)&lt;0,0,(J28-O28)*(tab!$C$21*tab!$F$8+tab!$D$23)))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98</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IF(Q29="nee",0,IF((J29-O29)&lt;0,0,(J29-O29)*(tab!$C$21*tab!$F$8+tab!$D$23)))</f>
        <v>5002.6775600000001</v>
      </c>
      <c r="T101" s="124">
        <f>IF((J101-O101)&lt;=0,0,IF((G101-L101)*tab!$E$31+(H101-M101)*tab!$F$31+(I101-N101)*tab!$G$31&lt;=0,0,(G101-L101)*tab!$E$31+(H101-M101)*tab!$F$31+(I101-N101)*tab!$G$31))</f>
        <v>0</v>
      </c>
      <c r="U101" s="124">
        <f t="shared" si="15"/>
        <v>5002.6775600000001</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99</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IF(Q30="nee",0,IF((J30-O30)&lt;0,0,(J30-O30)*(tab!$C$21*tab!$F$8+tab!$D$23)))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100</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IF(Q31="nee",0,IF((J31-O31)&lt;0,0,(J31-O31)*(tab!$C$21*tab!$F$8+tab!$D$23)))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101</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IF(Q32="nee",0,IF((J32-O32)&lt;0,0,(J32-O32)*(tab!$C$21*tab!$F$8+tab!$D$23)))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IF(Q33="nee",0,IF((J33-O33)&lt;0,0,(J33-O33)*(tab!$C$21*tab!$F$8+tab!$D$23)))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102</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IF(Q34="nee",0,IF((J34-O34)&lt;0,0,(J34-O34)*(tab!$C$21*tab!$F$8+tab!$D$23)))</f>
        <v>15008.03268</v>
      </c>
      <c r="T106" s="124">
        <f>IF((J106-O106)&lt;=0,0,IF((G106-L106)*tab!$E$31+(H106-M106)*tab!$F$31+(I106-N106)*tab!$G$31&lt;=0,0,(G106-L106)*tab!$E$31+(H106-M106)*tab!$F$31+(I106-N106)*tab!$G$31))</f>
        <v>43438.434024000002</v>
      </c>
      <c r="U106" s="124">
        <f t="shared" si="15"/>
        <v>58446.466704000006</v>
      </c>
      <c r="V106" s="182"/>
      <c r="W106" s="124">
        <f>IF(R106="nee",0,IF((J106-O106)&lt;0,0,(J106-O106)*tab!$C$59))</f>
        <v>3532.2300000000005</v>
      </c>
      <c r="X106" s="124">
        <f>IF(R106="nee",0,IF((J106-O106)&lt;=0,0,IF((G106-L106)*tab!$G$59+(H106-M106)*tab!$H$59+(I106-N106)*tab!$I$59&lt;=0,0,(G106-L106)*tab!$G$59+(H106-M106)*tab!$H$59+(I106-N106)*tab!$I$59)))</f>
        <v>2557.3199999999997</v>
      </c>
      <c r="Y106" s="124">
        <f t="shared" si="16"/>
        <v>6089.55</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IF(Q35="nee",0,IF((J35-O35)&lt;0,0,(J35-O35)*(tab!$C$21*tab!$F$8+tab!$D$23)))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IF(Q36="nee",0,IF((J36-O36)&lt;0,0,(J36-O36)*(tab!$C$21*tab!$F$8+tab!$D$23)))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IF(Q37="nee",0,IF((J37-O37)&lt;0,0,(J37-O37)*(tab!$C$21*tab!$F$8+tab!$D$23)))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IF(Q38="nee",0,IF((J38-O38)&lt;0,0,(J38-O38)*(tab!$C$21*tab!$F$8+tab!$D$23)))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IF(Q39="nee",0,IF((J39-O39)&lt;0,0,(J39-O39)*(tab!$C$21*tab!$F$8+tab!$D$23)))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IF(Q40="nee",0,IF((J40-O40)&lt;0,0,(J40-O40)*(tab!$C$21*tab!$F$8+tab!$D$23)))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IF(Q41="nee",0,IF((J41-O41)&lt;0,0,(J41-O41)*(tab!$C$21*tab!$F$8+tab!$D$23)))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IF(Q42="nee",0,IF((J42-O42)&lt;0,0,(J42-O42)*(tab!$C$21*tab!$F$8+tab!$D$23)))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IF(Q43="nee",0,IF((J43-O43)&lt;0,0,(J43-O43)*(tab!$C$21*tab!$F$8+tab!$D$23)))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IF(Q44="nee",0,IF((J44-O44)&lt;0,0,(J44-O44)*(tab!$C$21*tab!$F$8+tab!$D$23)))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IF(Q45="nee",0,IF((J45-O45)&lt;0,0,(J45-O45)*(tab!$C$21*tab!$F$8+tab!$D$23)))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IF(Q46="nee",0,IF((J46-O46)&lt;0,0,(J46-O46)*(tab!$C$21*tab!$F$8+tab!$D$23)))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IF(Q47="nee",0,IF((J47-O47)&lt;0,0,(J47-O47)*(tab!$C$21*tab!$F$8+tab!$D$23)))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IF(Q48="nee",0,IF((J48-O48)&lt;0,0,(J48-O48)*(tab!$C$21*tab!$F$8+tab!$D$23)))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IF(Q49="nee",0,IF((J49-O49)&lt;0,0,(J49-O49)*(tab!$C$21*tab!$F$8+tab!$D$23)))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IF(Q50="nee",0,IF((J50-O50)&lt;0,0,(J50-O50)*(tab!$C$21*tab!$F$8+tab!$D$23)))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IF(Q51="nee",0,IF((J51-O51)&lt;0,0,(J51-O51)*(tab!$C$21*tab!$F$8+tab!$D$23)))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IF(Q52="nee",0,IF((J52-O52)&lt;0,0,(J52-O52)*(tab!$C$21*tab!$F$8+tab!$D$23)))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35018.742920000004</v>
      </c>
      <c r="T125" s="198">
        <f t="shared" si="17"/>
        <v>43438.434024000002</v>
      </c>
      <c r="U125" s="198">
        <f t="shared" si="17"/>
        <v>78457.176944000006</v>
      </c>
      <c r="V125" s="117"/>
      <c r="W125" s="197">
        <f>SUM(W95:W124)</f>
        <v>5887.0500000000011</v>
      </c>
      <c r="X125" s="197">
        <f>SUM(X95:X124)</f>
        <v>2640.95</v>
      </c>
      <c r="Y125" s="197">
        <f>SUM(Y95:Y124)</f>
        <v>8528</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110</v>
      </c>
      <c r="T128" s="81"/>
      <c r="U128" s="40" t="s">
        <v>58</v>
      </c>
      <c r="V128" s="40"/>
      <c r="W128" s="76" t="s">
        <v>129</v>
      </c>
      <c r="X128" s="40"/>
      <c r="Y128" s="40" t="s">
        <v>58</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111</v>
      </c>
      <c r="V129" s="40"/>
      <c r="W129" s="42" t="s">
        <v>67</v>
      </c>
      <c r="X129" s="42" t="s">
        <v>68</v>
      </c>
      <c r="Y129" s="40" t="s">
        <v>62</v>
      </c>
      <c r="Z129" s="51"/>
      <c r="AA129" s="22"/>
    </row>
    <row r="130" spans="1:63" ht="12" customHeight="1" x14ac:dyDescent="0.2">
      <c r="B130" s="18"/>
      <c r="C130" s="1"/>
      <c r="D130" s="38" t="s">
        <v>65</v>
      </c>
      <c r="E130" s="38"/>
      <c r="F130" s="45"/>
      <c r="G130" s="98"/>
      <c r="H130" s="98"/>
      <c r="I130" s="98"/>
      <c r="J130" s="47"/>
      <c r="K130" s="47"/>
      <c r="L130" s="98"/>
      <c r="M130" s="98"/>
      <c r="N130" s="98"/>
      <c r="O130" s="47"/>
      <c r="P130" s="47"/>
      <c r="Q130" s="82"/>
      <c r="R130" s="82"/>
      <c r="S130" s="199">
        <f>+S53</f>
        <v>26485.317320000002</v>
      </c>
      <c r="T130" s="199">
        <f>+T53</f>
        <v>102516.00611199997</v>
      </c>
      <c r="U130" s="199">
        <f>+U53</f>
        <v>129001.32343199998</v>
      </c>
      <c r="V130" s="94"/>
      <c r="W130" s="53">
        <f>+W53</f>
        <v>4476.01</v>
      </c>
      <c r="X130" s="53">
        <f>+X53</f>
        <v>8337.5800000000017</v>
      </c>
      <c r="Y130" s="53">
        <f>+Y53</f>
        <v>12813.59</v>
      </c>
      <c r="Z130" s="48"/>
      <c r="AA130" s="22"/>
    </row>
    <row r="131" spans="1:63" ht="12" customHeight="1" x14ac:dyDescent="0.2">
      <c r="B131" s="18"/>
      <c r="C131" s="1"/>
      <c r="D131" s="38" t="s">
        <v>69</v>
      </c>
      <c r="E131" s="38"/>
      <c r="F131" s="45"/>
      <c r="G131" s="98"/>
      <c r="H131" s="98"/>
      <c r="I131" s="98"/>
      <c r="J131" s="47"/>
      <c r="K131" s="47"/>
      <c r="L131" s="98"/>
      <c r="M131" s="98"/>
      <c r="N131" s="98"/>
      <c r="O131" s="47"/>
      <c r="P131" s="47"/>
      <c r="Q131" s="82"/>
      <c r="R131" s="82"/>
      <c r="S131" s="199">
        <f>+S89</f>
        <v>19146.571304000005</v>
      </c>
      <c r="T131" s="199">
        <f>+T89</f>
        <v>41893.233319999999</v>
      </c>
      <c r="U131" s="199">
        <f>+U89</f>
        <v>61039.804624000004</v>
      </c>
      <c r="V131" s="94"/>
      <c r="W131" s="53">
        <f>+W89</f>
        <v>2796.15</v>
      </c>
      <c r="X131" s="53">
        <f>+X89</f>
        <v>3605.6400000000003</v>
      </c>
      <c r="Y131" s="53">
        <f>+Y89</f>
        <v>6401.7900000000009</v>
      </c>
      <c r="Z131" s="48"/>
      <c r="AA131" s="22"/>
    </row>
    <row r="132" spans="1:63" ht="12" customHeight="1" x14ac:dyDescent="0.2">
      <c r="B132" s="18"/>
      <c r="C132" s="1"/>
      <c r="D132" s="38" t="s">
        <v>66</v>
      </c>
      <c r="E132" s="38"/>
      <c r="F132" s="45"/>
      <c r="G132" s="98"/>
      <c r="H132" s="98"/>
      <c r="I132" s="98"/>
      <c r="J132" s="47"/>
      <c r="K132" s="47"/>
      <c r="L132" s="98"/>
      <c r="M132" s="98"/>
      <c r="N132" s="98"/>
      <c r="O132" s="47"/>
      <c r="P132" s="47"/>
      <c r="Q132" s="82"/>
      <c r="R132" s="82"/>
      <c r="S132" s="199">
        <f t="shared" ref="S132:U132" si="18">+S125</f>
        <v>35018.742920000004</v>
      </c>
      <c r="T132" s="199">
        <f t="shared" si="18"/>
        <v>43438.434024000002</v>
      </c>
      <c r="U132" s="199">
        <f t="shared" si="18"/>
        <v>78457.176944000006</v>
      </c>
      <c r="V132" s="94"/>
      <c r="W132" s="60">
        <f>+W125</f>
        <v>5887.0500000000011</v>
      </c>
      <c r="X132" s="60">
        <f>+X125</f>
        <v>2640.95</v>
      </c>
      <c r="Y132" s="60">
        <f>+Y125</f>
        <v>8528</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112</v>
      </c>
      <c r="E134" s="38"/>
      <c r="F134" s="45"/>
      <c r="G134" s="98"/>
      <c r="H134" s="98"/>
      <c r="I134" s="98"/>
      <c r="J134" s="47"/>
      <c r="K134" s="47"/>
      <c r="L134" s="98"/>
      <c r="M134" s="98"/>
      <c r="N134" s="98"/>
      <c r="O134" s="47"/>
      <c r="P134" s="47"/>
      <c r="Q134" s="47"/>
      <c r="R134" s="47"/>
      <c r="S134" s="197">
        <f>SUM(S130:S133)</f>
        <v>80650.631544000003</v>
      </c>
      <c r="T134" s="197">
        <f>SUM(T130:T133)</f>
        <v>187847.67345599999</v>
      </c>
      <c r="U134" s="197">
        <f>SUM(U130:U133)</f>
        <v>268498.30499999999</v>
      </c>
      <c r="V134" s="54"/>
      <c r="W134" s="200">
        <f>SUM(W130:W133)</f>
        <v>13159.210000000001</v>
      </c>
      <c r="X134" s="200">
        <f>SUM(X130:X133)</f>
        <v>14584.170000000002</v>
      </c>
      <c r="Y134" s="200">
        <f>SUM(Y130:Y133)</f>
        <v>27743.38</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109</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SWV VO ergens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48</v>
      </c>
      <c r="E8" s="201"/>
      <c r="F8" s="201"/>
      <c r="G8" s="204" t="str">
        <f>+'1 februari'!G8</f>
        <v>SWV VO ergens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49</v>
      </c>
      <c r="E9" s="201"/>
      <c r="F9" s="201"/>
      <c r="G9" s="204" t="s">
        <v>92</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50</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54</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115</v>
      </c>
      <c r="D15" s="193"/>
      <c r="E15" s="193"/>
      <c r="F15" s="193"/>
      <c r="G15" s="191" t="s">
        <v>116</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113</v>
      </c>
      <c r="D16" s="188"/>
      <c r="E16" s="189" t="s">
        <v>36</v>
      </c>
      <c r="F16" s="189"/>
      <c r="G16" s="188" t="s">
        <v>114</v>
      </c>
      <c r="H16" s="190"/>
      <c r="I16" s="190"/>
      <c r="J16" s="195" t="s">
        <v>123</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56</v>
      </c>
      <c r="E19" s="27"/>
      <c r="F19" s="27"/>
      <c r="G19" s="28" t="s">
        <v>122</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87</v>
      </c>
      <c r="R20" s="81" t="s">
        <v>87</v>
      </c>
      <c r="S20" s="181" t="s">
        <v>78</v>
      </c>
      <c r="T20" s="106"/>
      <c r="U20" s="106"/>
      <c r="V20" s="106"/>
      <c r="W20" s="81" t="s">
        <v>76</v>
      </c>
      <c r="X20" s="35"/>
      <c r="Y20" s="35"/>
      <c r="Z20" s="36"/>
      <c r="AA20" s="37"/>
    </row>
    <row r="21" spans="2:27" s="104" customFormat="1" ht="12" customHeight="1" x14ac:dyDescent="0.2">
      <c r="B21" s="75"/>
      <c r="C21" s="100"/>
      <c r="D21" s="83" t="s">
        <v>57</v>
      </c>
      <c r="E21" s="101"/>
      <c r="F21" s="102"/>
      <c r="G21" s="76" t="s">
        <v>107</v>
      </c>
      <c r="H21" s="39"/>
      <c r="I21" s="39"/>
      <c r="J21" s="39"/>
      <c r="K21" s="39"/>
      <c r="L21" s="76" t="s">
        <v>108</v>
      </c>
      <c r="M21" s="39"/>
      <c r="N21" s="39"/>
      <c r="O21" s="39"/>
      <c r="P21" s="39"/>
      <c r="Q21" s="81" t="s">
        <v>88</v>
      </c>
      <c r="R21" s="81" t="s">
        <v>90</v>
      </c>
      <c r="S21" s="76" t="s">
        <v>110</v>
      </c>
      <c r="T21" s="81"/>
      <c r="U21" s="40" t="s">
        <v>58</v>
      </c>
      <c r="V21" s="40"/>
      <c r="W21" s="76" t="s">
        <v>129</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89</v>
      </c>
      <c r="R22" s="81" t="s">
        <v>89</v>
      </c>
      <c r="S22" s="74" t="s">
        <v>67</v>
      </c>
      <c r="T22" s="74" t="s">
        <v>68</v>
      </c>
      <c r="U22" s="40" t="s">
        <v>111</v>
      </c>
      <c r="V22" s="40"/>
      <c r="W22" s="42" t="s">
        <v>67</v>
      </c>
      <c r="X22" s="42" t="s">
        <v>68</v>
      </c>
      <c r="Y22" s="40" t="s">
        <v>62</v>
      </c>
      <c r="Z22" s="5"/>
      <c r="AA22" s="22"/>
    </row>
    <row r="23" spans="2:27" ht="12" customHeight="1" x14ac:dyDescent="0.2">
      <c r="B23" s="18"/>
      <c r="C23" s="1">
        <v>1</v>
      </c>
      <c r="D23" s="212">
        <f>+'1 febr 2017'!D23</f>
        <v>0</v>
      </c>
      <c r="E23" s="212">
        <f>+'1 febr 2017'!E23</f>
        <v>0</v>
      </c>
      <c r="F23" s="43"/>
      <c r="G23" s="44">
        <v>2</v>
      </c>
      <c r="H23" s="44">
        <v>0</v>
      </c>
      <c r="I23" s="44">
        <v>0</v>
      </c>
      <c r="J23" s="68">
        <f>SUM(G23:I23)</f>
        <v>2</v>
      </c>
      <c r="K23" s="42"/>
      <c r="L23" s="44">
        <v>0</v>
      </c>
      <c r="M23" s="44">
        <v>0</v>
      </c>
      <c r="N23" s="44">
        <v>1</v>
      </c>
      <c r="O23" s="68">
        <f>SUM(L23:N23)</f>
        <v>1</v>
      </c>
      <c r="P23" s="42"/>
      <c r="Q23" s="93" t="s">
        <v>55</v>
      </c>
      <c r="R23" s="93" t="s">
        <v>55</v>
      </c>
      <c r="S23" s="124">
        <f>IF(Q23="nee",0,IF((J23-O23)&lt;0,0,(J23-O23)*(tab!$C$19*tab!$G$8+tab!$D$23)))</f>
        <v>3783.6167600000003</v>
      </c>
      <c r="T23" s="124">
        <f>IF((J23-O23)&lt;=0,0,IF((G23-L23)*tab!$E$29+(H23-M23)*tab!$F$29+(I23-N23)*tab!$G$29&lt;=0,0,(G23-L23)*tab!$E$29+(H23-M23)*tab!$F$29+(I23-N23)*tab!$G$29))</f>
        <v>0</v>
      </c>
      <c r="U23" s="124">
        <f>IF(SUM(S23:T23)&lt;0,0,SUM(S23:T23))</f>
        <v>3783.6167600000003</v>
      </c>
      <c r="V23" s="182"/>
      <c r="W23" s="124">
        <f>IF(R23="nee",0,IF((J23-O23)&lt;0,0,(J23-O23)*tab!$C$57))</f>
        <v>639.42999999999995</v>
      </c>
      <c r="X23" s="124">
        <f>IF(R23="nee",0,IF((J23-O23)&lt;=0,0,IF((G23-L23)*tab!$G$57+(H23-M23)*tab!$H$57+(I23-N23)*tab!$I$57&lt;=0,0,(G23-L23)*tab!$G$57+(H23-M23)*tab!$H$57+(I23-N23)*tab!$I$57)))</f>
        <v>0</v>
      </c>
      <c r="Y23" s="124">
        <f>SUM(W23:X23)</f>
        <v>639.42999999999995</v>
      </c>
      <c r="Z23" s="5"/>
      <c r="AA23" s="22"/>
    </row>
    <row r="24" spans="2:27" ht="12" customHeight="1" x14ac:dyDescent="0.2">
      <c r="B24" s="18"/>
      <c r="C24" s="1">
        <v>2</v>
      </c>
      <c r="D24" s="212">
        <f>+'1 febr 2017'!D24</f>
        <v>0</v>
      </c>
      <c r="E24" s="212">
        <f>+'1 febr 2017'!E24</f>
        <v>0</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4">
        <f>IF(Q24="nee",0,IF((J24-O24)&lt;0,0,(J24-O24)*(tab!$C$19*tab!$G$8+tab!$D$23)))</f>
        <v>3783.6167600000003</v>
      </c>
      <c r="T24" s="124">
        <f>IF((J24-O24)&lt;=0,0,IF((G24-L24)*tab!$E$29+(H24-M24)*tab!$F$29+(I24-N24)*tab!$G$29&lt;=0,0,(G24-L24)*tab!$E$29+(H24-M24)*tab!$F$29+(I24-N24)*tab!$G$29))</f>
        <v>0</v>
      </c>
      <c r="U24" s="124">
        <f t="shared" ref="U24:U52" si="2">IF(SUM(S24:T24)&lt;0,0,SUM(S24:T24))</f>
        <v>3783.6167600000003</v>
      </c>
      <c r="V24" s="182"/>
      <c r="W24" s="124">
        <f>IF(R24="nee",0,IF((J24-O24)&lt;0,0,(J24-O24)*tab!$C$57))</f>
        <v>639.42999999999995</v>
      </c>
      <c r="X24" s="124">
        <f>IF(R24="nee",0,IF((J24-O24)&lt;=0,0,IF((G24-L24)*tab!$G$57+(H24-M24)*tab!$H$57+(I24-N24)*tab!$I$57&lt;=0,0,(G24-L24)*tab!$G$57+(H24-M24)*tab!$H$57+(I24-N24)*tab!$I$57)))</f>
        <v>0</v>
      </c>
      <c r="Y24" s="124">
        <f t="shared" ref="Y24:Y52" si="3">SUM(W24:X24)</f>
        <v>639.42999999999995</v>
      </c>
      <c r="Z24" s="5"/>
      <c r="AA24" s="22"/>
    </row>
    <row r="25" spans="2:27" ht="12" customHeight="1" x14ac:dyDescent="0.2">
      <c r="B25" s="18"/>
      <c r="C25" s="1">
        <v>3</v>
      </c>
      <c r="D25" s="212">
        <f>+'1 febr 2017'!D25</f>
        <v>0</v>
      </c>
      <c r="E25" s="212">
        <f>+'1 febr 2017'!E25</f>
        <v>0</v>
      </c>
      <c r="F25" s="43"/>
      <c r="G25" s="44">
        <v>0</v>
      </c>
      <c r="H25" s="44">
        <v>0</v>
      </c>
      <c r="I25" s="44">
        <v>1</v>
      </c>
      <c r="J25" s="68">
        <f t="shared" si="0"/>
        <v>1</v>
      </c>
      <c r="K25" s="42"/>
      <c r="L25" s="44">
        <v>2</v>
      </c>
      <c r="M25" s="44">
        <v>0</v>
      </c>
      <c r="N25" s="44">
        <v>0</v>
      </c>
      <c r="O25" s="68">
        <f t="shared" si="1"/>
        <v>2</v>
      </c>
      <c r="P25" s="42"/>
      <c r="Q25" s="93" t="s">
        <v>55</v>
      </c>
      <c r="R25" s="93" t="s">
        <v>55</v>
      </c>
      <c r="S25" s="124">
        <f>IF(Q25="nee",0,IF((J25-O25)&lt;0,0,(J25-O25)*(tab!$C$19*tab!$G$8+tab!$D$23)))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f>+'1 febr 2017'!D26</f>
        <v>0</v>
      </c>
      <c r="E26" s="212">
        <f>+'1 febr 2017'!E26</f>
        <v>0</v>
      </c>
      <c r="F26" s="43"/>
      <c r="G26" s="44">
        <v>0</v>
      </c>
      <c r="H26" s="44">
        <v>0</v>
      </c>
      <c r="I26" s="44">
        <v>2</v>
      </c>
      <c r="J26" s="68">
        <f t="shared" si="0"/>
        <v>2</v>
      </c>
      <c r="K26" s="42"/>
      <c r="L26" s="44">
        <v>3</v>
      </c>
      <c r="M26" s="44">
        <v>0</v>
      </c>
      <c r="N26" s="44">
        <v>0</v>
      </c>
      <c r="O26" s="68">
        <f t="shared" si="1"/>
        <v>3</v>
      </c>
      <c r="P26" s="42"/>
      <c r="Q26" s="93" t="s">
        <v>55</v>
      </c>
      <c r="R26" s="93" t="s">
        <v>55</v>
      </c>
      <c r="S26" s="124">
        <f>IF(Q26="nee",0,IF((J26-O26)&lt;0,0,(J26-O26)*(tab!$C$19*tab!$G$8+tab!$D$23)))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f>+'1 febr 2017'!D27</f>
        <v>0</v>
      </c>
      <c r="E27" s="212">
        <f>+'1 febr 2017'!E27</f>
        <v>0</v>
      </c>
      <c r="F27" s="43"/>
      <c r="G27" s="44">
        <v>4</v>
      </c>
      <c r="H27" s="44">
        <v>0</v>
      </c>
      <c r="I27" s="44">
        <v>0</v>
      </c>
      <c r="J27" s="68">
        <f t="shared" si="0"/>
        <v>4</v>
      </c>
      <c r="K27" s="42"/>
      <c r="L27" s="44">
        <v>0</v>
      </c>
      <c r="M27" s="44">
        <v>0</v>
      </c>
      <c r="N27" s="44">
        <v>3</v>
      </c>
      <c r="O27" s="68">
        <f t="shared" si="1"/>
        <v>3</v>
      </c>
      <c r="P27" s="42"/>
      <c r="Q27" s="93" t="s">
        <v>55</v>
      </c>
      <c r="R27" s="93" t="s">
        <v>55</v>
      </c>
      <c r="S27" s="124">
        <f>IF(Q27="nee",0,IF((J27-O27)&lt;0,0,(J27-O27)*(tab!$C$19*tab!$G$8+tab!$D$23)))</f>
        <v>3783.6167600000003</v>
      </c>
      <c r="T27" s="124">
        <f>IF((J27-O27)&lt;=0,0,IF((G27-L27)*tab!$E$29+(H27-M27)*tab!$F$29+(I27-N27)*tab!$G$29&lt;=0,0,(G27-L27)*tab!$E$29+(H27-M27)*tab!$F$29+(I27-N27)*tab!$G$29))</f>
        <v>0</v>
      </c>
      <c r="U27" s="124">
        <f t="shared" si="2"/>
        <v>3783.6167600000003</v>
      </c>
      <c r="V27" s="182"/>
      <c r="W27" s="124">
        <f>IF(R27="nee",0,IF((J27-O27)&lt;0,0,(J27-O27)*tab!$C$57))</f>
        <v>639.42999999999995</v>
      </c>
      <c r="X27" s="124">
        <f>IF(R27="nee",0,IF((J27-O27)&lt;=0,0,IF((G27-L27)*tab!$G$57+(H27-M27)*tab!$H$57+(I27-N27)*tab!$I$57&lt;=0,0,(G27-L27)*tab!$G$57+(H27-M27)*tab!$H$57+(I27-N27)*tab!$I$57)))</f>
        <v>0</v>
      </c>
      <c r="Y27" s="124">
        <f t="shared" si="3"/>
        <v>639.42999999999995</v>
      </c>
      <c r="Z27" s="5"/>
      <c r="AA27" s="22"/>
    </row>
    <row r="28" spans="2:27" ht="12" customHeight="1" x14ac:dyDescent="0.2">
      <c r="B28" s="18"/>
      <c r="C28" s="1">
        <v>6</v>
      </c>
      <c r="D28" s="212">
        <f>+'1 febr 2017'!D28</f>
        <v>0</v>
      </c>
      <c r="E28" s="212">
        <f>+'1 febr 2017'!E28</f>
        <v>0</v>
      </c>
      <c r="F28" s="43"/>
      <c r="G28" s="44">
        <v>4</v>
      </c>
      <c r="H28" s="44">
        <v>0</v>
      </c>
      <c r="I28" s="44">
        <v>0</v>
      </c>
      <c r="J28" s="68">
        <f t="shared" si="0"/>
        <v>4</v>
      </c>
      <c r="K28" s="42"/>
      <c r="L28" s="44">
        <v>0</v>
      </c>
      <c r="M28" s="44">
        <v>0</v>
      </c>
      <c r="N28" s="44">
        <v>5</v>
      </c>
      <c r="O28" s="68">
        <f t="shared" si="1"/>
        <v>5</v>
      </c>
      <c r="P28" s="42"/>
      <c r="Q28" s="93" t="s">
        <v>55</v>
      </c>
      <c r="R28" s="93" t="s">
        <v>55</v>
      </c>
      <c r="S28" s="124">
        <f>IF(Q28="nee",0,IF((J28-O28)&lt;0,0,(J28-O28)*(tab!$C$19*tab!$G$8+tab!$D$23)))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f>+'1 febr 2017'!D29</f>
        <v>0</v>
      </c>
      <c r="E29" s="212">
        <f>+'1 febr 2017'!E29</f>
        <v>0</v>
      </c>
      <c r="F29" s="43"/>
      <c r="G29" s="44">
        <v>0</v>
      </c>
      <c r="H29" s="44">
        <v>0</v>
      </c>
      <c r="I29" s="44">
        <v>5</v>
      </c>
      <c r="J29" s="68">
        <f t="shared" si="0"/>
        <v>5</v>
      </c>
      <c r="K29" s="42"/>
      <c r="L29" s="44">
        <v>4</v>
      </c>
      <c r="M29" s="44">
        <v>0</v>
      </c>
      <c r="N29" s="44">
        <v>0</v>
      </c>
      <c r="O29" s="68">
        <f t="shared" si="1"/>
        <v>4</v>
      </c>
      <c r="P29" s="42"/>
      <c r="Q29" s="93" t="s">
        <v>55</v>
      </c>
      <c r="R29" s="93" t="s">
        <v>55</v>
      </c>
      <c r="S29" s="124">
        <f>IF(Q29="nee",0,IF((J29-O29)&lt;0,0,(J29-O29)*(tab!$C$19*tab!$G$8+tab!$D$23)))</f>
        <v>3783.6167600000003</v>
      </c>
      <c r="T29" s="124">
        <f>IF((J29-O29)&lt;=0,0,IF((G29-L29)*tab!$E$29+(H29-M29)*tab!$F$29+(I29-N29)*tab!$G$29&lt;=0,0,(G29-L29)*tab!$E$29+(H29-M29)*tab!$F$29+(I29-N29)*tab!$G$29))</f>
        <v>61915.363663999982</v>
      </c>
      <c r="U29" s="124">
        <f t="shared" si="2"/>
        <v>65698.980423999979</v>
      </c>
      <c r="V29" s="182"/>
      <c r="W29" s="124">
        <f>IF(R29="nee",0,IF((J29-O29)&lt;0,0,(J29-O29)*tab!$C$57))</f>
        <v>639.42999999999995</v>
      </c>
      <c r="X29" s="124">
        <f>IF(R29="nee",0,IF((J29-O29)&lt;=0,0,IF((G29-L29)*tab!$G$57+(H29-M29)*tab!$H$57+(I29-N29)*tab!$I$57&lt;=0,0,(G29-L29)*tab!$G$57+(H29-M29)*tab!$H$57+(I29-N29)*tab!$I$57)))</f>
        <v>4918.1600000000008</v>
      </c>
      <c r="Y29" s="124">
        <f t="shared" si="3"/>
        <v>5557.5900000000011</v>
      </c>
      <c r="Z29" s="5"/>
      <c r="AA29" s="22"/>
    </row>
    <row r="30" spans="2:27" ht="12" customHeight="1" x14ac:dyDescent="0.2">
      <c r="B30" s="18"/>
      <c r="C30" s="1">
        <v>8</v>
      </c>
      <c r="D30" s="212">
        <f>+'1 febr 2017'!D30</f>
        <v>0</v>
      </c>
      <c r="E30" s="212">
        <f>+'1 febr 2017'!E30</f>
        <v>0</v>
      </c>
      <c r="F30" s="43"/>
      <c r="G30" s="44">
        <v>0</v>
      </c>
      <c r="H30" s="44">
        <v>0</v>
      </c>
      <c r="I30" s="44">
        <v>0</v>
      </c>
      <c r="J30" s="68">
        <f t="shared" si="0"/>
        <v>0</v>
      </c>
      <c r="K30" s="42"/>
      <c r="L30" s="44">
        <v>0</v>
      </c>
      <c r="M30" s="44">
        <v>0</v>
      </c>
      <c r="N30" s="44">
        <v>0</v>
      </c>
      <c r="O30" s="68">
        <f t="shared" si="1"/>
        <v>0</v>
      </c>
      <c r="P30" s="42"/>
      <c r="Q30" s="93" t="s">
        <v>55</v>
      </c>
      <c r="R30" s="93" t="s">
        <v>55</v>
      </c>
      <c r="S30" s="124">
        <f>IF(Q30="nee",0,IF((J30-O30)&lt;0,0,(J30-O30)*(tab!$C$19*tab!$G$8+tab!$D$23)))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f>+'1 febr 2017'!D31</f>
        <v>0</v>
      </c>
      <c r="E31" s="212">
        <f>+'1 febr 2017'!E31</f>
        <v>0</v>
      </c>
      <c r="F31" s="43"/>
      <c r="G31" s="44">
        <v>0</v>
      </c>
      <c r="H31" s="44">
        <v>0</v>
      </c>
      <c r="I31" s="44">
        <v>0</v>
      </c>
      <c r="J31" s="68">
        <f t="shared" si="0"/>
        <v>0</v>
      </c>
      <c r="K31" s="42"/>
      <c r="L31" s="44">
        <v>0</v>
      </c>
      <c r="M31" s="44">
        <v>0</v>
      </c>
      <c r="N31" s="44">
        <v>0</v>
      </c>
      <c r="O31" s="68">
        <f t="shared" si="1"/>
        <v>0</v>
      </c>
      <c r="P31" s="42"/>
      <c r="Q31" s="93" t="s">
        <v>55</v>
      </c>
      <c r="R31" s="93" t="s">
        <v>55</v>
      </c>
      <c r="S31" s="124">
        <f>IF(Q31="nee",0,IF((J31-O31)&lt;0,0,(J31-O31)*(tab!$C$19*tab!$G$8+tab!$D$23)))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f>+'1 febr 2017'!D32</f>
        <v>0</v>
      </c>
      <c r="E32" s="212">
        <f>+'1 febr 2017'!E32</f>
        <v>0</v>
      </c>
      <c r="F32" s="43"/>
      <c r="G32" s="44">
        <v>0</v>
      </c>
      <c r="H32" s="44">
        <v>0</v>
      </c>
      <c r="I32" s="44">
        <v>0</v>
      </c>
      <c r="J32" s="68">
        <f t="shared" si="0"/>
        <v>0</v>
      </c>
      <c r="K32" s="42"/>
      <c r="L32" s="44">
        <v>0</v>
      </c>
      <c r="M32" s="44">
        <v>0</v>
      </c>
      <c r="N32" s="44">
        <v>0</v>
      </c>
      <c r="O32" s="68">
        <f t="shared" si="1"/>
        <v>0</v>
      </c>
      <c r="P32" s="42"/>
      <c r="Q32" s="93" t="s">
        <v>55</v>
      </c>
      <c r="R32" s="93" t="s">
        <v>55</v>
      </c>
      <c r="S32" s="124">
        <f>IF(Q32="nee",0,IF((J32-O32)&lt;0,0,(J32-O32)*(tab!$C$19*tab!$G$8+tab!$D$23)))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f>+'1 febr 2017'!D33</f>
        <v>0</v>
      </c>
      <c r="E33" s="212">
        <f>+'1 febr 2017'!E33</f>
        <v>0</v>
      </c>
      <c r="F33" s="43"/>
      <c r="G33" s="44">
        <v>0</v>
      </c>
      <c r="H33" s="44">
        <v>0</v>
      </c>
      <c r="I33" s="44">
        <v>0</v>
      </c>
      <c r="J33" s="68">
        <f t="shared" si="0"/>
        <v>0</v>
      </c>
      <c r="K33" s="42"/>
      <c r="L33" s="44">
        <v>0</v>
      </c>
      <c r="M33" s="44">
        <v>0</v>
      </c>
      <c r="N33" s="44">
        <v>0</v>
      </c>
      <c r="O33" s="68">
        <f t="shared" si="1"/>
        <v>0</v>
      </c>
      <c r="P33" s="42"/>
      <c r="Q33" s="93" t="s">
        <v>55</v>
      </c>
      <c r="R33" s="93" t="s">
        <v>55</v>
      </c>
      <c r="S33" s="124">
        <f>IF(Q33="nee",0,IF((J33-O33)&lt;0,0,(J33-O33)*(tab!$C$19*tab!$G$8+tab!$D$23)))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f>+'1 febr 2017'!D34</f>
        <v>0</v>
      </c>
      <c r="E34" s="212">
        <f>+'1 febr 2017'!E34</f>
        <v>0</v>
      </c>
      <c r="F34" s="43"/>
      <c r="G34" s="44">
        <v>2</v>
      </c>
      <c r="H34" s="44">
        <v>2</v>
      </c>
      <c r="I34" s="44">
        <v>2</v>
      </c>
      <c r="J34" s="68">
        <f t="shared" si="0"/>
        <v>6</v>
      </c>
      <c r="K34" s="42"/>
      <c r="L34" s="44">
        <v>1</v>
      </c>
      <c r="M34" s="44">
        <v>1</v>
      </c>
      <c r="N34" s="44">
        <v>1</v>
      </c>
      <c r="O34" s="68">
        <f t="shared" si="1"/>
        <v>3</v>
      </c>
      <c r="P34" s="42"/>
      <c r="Q34" s="93" t="s">
        <v>55</v>
      </c>
      <c r="R34" s="93" t="s">
        <v>55</v>
      </c>
      <c r="S34" s="124">
        <f>IF(Q34="nee",0,IF((J34-O34)&lt;0,0,(J34-O34)*(tab!$C$19*tab!$G$8+tab!$D$23)))</f>
        <v>11350.850280000001</v>
      </c>
      <c r="T34" s="124">
        <f>IF((J34-O34)&lt;=0,0,IF((G34-L34)*tab!$E$29+(H34-M34)*tab!$F$29+(I34-N34)*tab!$G$29&lt;=0,0,(G34-L34)*tab!$E$29+(H34-M34)*tab!$F$29+(I34-N34)*tab!$G$29))</f>
        <v>40600.642447999999</v>
      </c>
      <c r="U34" s="124">
        <f t="shared" si="2"/>
        <v>51951.492727999997</v>
      </c>
      <c r="V34" s="182"/>
      <c r="W34" s="124">
        <f>IF(R34="nee",0,IF((J34-O34)&lt;0,0,(J34-O34)*tab!$C$57))</f>
        <v>1918.29</v>
      </c>
      <c r="X34" s="124">
        <f>IF(R34="nee",0,IF((J34-O34)&lt;=0,0,IF((G34-L34)*tab!$G$57+(H34-M34)*tab!$H$57+(I34-N34)*tab!$I$57&lt;=0,0,(G34-L34)*tab!$G$57+(H34-M34)*tab!$H$57+(I34-N34)*tab!$I$57)))</f>
        <v>3419.42</v>
      </c>
      <c r="Y34" s="124">
        <f t="shared" si="3"/>
        <v>5337.71</v>
      </c>
      <c r="Z34" s="5"/>
      <c r="AA34" s="22"/>
    </row>
    <row r="35" spans="2:27" ht="12" customHeight="1" x14ac:dyDescent="0.2">
      <c r="B35" s="18"/>
      <c r="C35" s="1">
        <v>13</v>
      </c>
      <c r="D35" s="212">
        <f>+'1 febr 2017'!D35</f>
        <v>0</v>
      </c>
      <c r="E35" s="212">
        <f>+'1 febr 2017'!E35</f>
        <v>0</v>
      </c>
      <c r="F35" s="43"/>
      <c r="G35" s="44"/>
      <c r="H35" s="44"/>
      <c r="I35" s="44"/>
      <c r="J35" s="68">
        <f t="shared" si="0"/>
        <v>0</v>
      </c>
      <c r="K35" s="42"/>
      <c r="L35" s="44"/>
      <c r="M35" s="44"/>
      <c r="N35" s="44"/>
      <c r="O35" s="68">
        <f t="shared" si="1"/>
        <v>0</v>
      </c>
      <c r="P35" s="42"/>
      <c r="Q35" s="93" t="s">
        <v>55</v>
      </c>
      <c r="R35" s="93" t="s">
        <v>55</v>
      </c>
      <c r="S35" s="124">
        <f>IF(Q35="nee",0,IF((J35-O35)&lt;0,0,(J35-O35)*(tab!$C$19*tab!$G$8+tab!$D$23)))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f>+'1 febr 2017'!D36</f>
        <v>0</v>
      </c>
      <c r="E36" s="212">
        <f>+'1 febr 2017'!E36</f>
        <v>0</v>
      </c>
      <c r="F36" s="43"/>
      <c r="G36" s="44"/>
      <c r="H36" s="44"/>
      <c r="I36" s="44"/>
      <c r="J36" s="68">
        <f t="shared" si="0"/>
        <v>0</v>
      </c>
      <c r="K36" s="42"/>
      <c r="L36" s="44"/>
      <c r="M36" s="44"/>
      <c r="N36" s="44"/>
      <c r="O36" s="68">
        <f t="shared" si="1"/>
        <v>0</v>
      </c>
      <c r="P36" s="42"/>
      <c r="Q36" s="93" t="s">
        <v>55</v>
      </c>
      <c r="R36" s="93" t="s">
        <v>55</v>
      </c>
      <c r="S36" s="124">
        <f>IF(Q36="nee",0,IF((J36-O36)&lt;0,0,(J36-O36)*(tab!$C$19*tab!$G$8+tab!$D$23)))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f>+'1 febr 2017'!D37</f>
        <v>0</v>
      </c>
      <c r="E37" s="212">
        <f>+'1 febr 2017'!E37</f>
        <v>0</v>
      </c>
      <c r="F37" s="43"/>
      <c r="G37" s="44"/>
      <c r="H37" s="44"/>
      <c r="I37" s="44"/>
      <c r="J37" s="68">
        <f t="shared" si="0"/>
        <v>0</v>
      </c>
      <c r="K37" s="42"/>
      <c r="L37" s="44"/>
      <c r="M37" s="44"/>
      <c r="N37" s="44"/>
      <c r="O37" s="68">
        <f t="shared" si="1"/>
        <v>0</v>
      </c>
      <c r="P37" s="42"/>
      <c r="Q37" s="93" t="s">
        <v>55</v>
      </c>
      <c r="R37" s="93" t="s">
        <v>55</v>
      </c>
      <c r="S37" s="124">
        <f>IF(Q37="nee",0,IF((J37-O37)&lt;0,0,(J37-O37)*(tab!$C$19*tab!$G$8+tab!$D$23)))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f>+'1 febr 2017'!D38</f>
        <v>0</v>
      </c>
      <c r="E38" s="212">
        <f>+'1 febr 2017'!E38</f>
        <v>0</v>
      </c>
      <c r="F38" s="43"/>
      <c r="G38" s="44"/>
      <c r="H38" s="44"/>
      <c r="I38" s="44"/>
      <c r="J38" s="68">
        <f t="shared" si="0"/>
        <v>0</v>
      </c>
      <c r="K38" s="42"/>
      <c r="L38" s="44"/>
      <c r="M38" s="44"/>
      <c r="N38" s="44"/>
      <c r="O38" s="68">
        <f t="shared" si="1"/>
        <v>0</v>
      </c>
      <c r="P38" s="42"/>
      <c r="Q38" s="93" t="s">
        <v>55</v>
      </c>
      <c r="R38" s="93" t="s">
        <v>55</v>
      </c>
      <c r="S38" s="124">
        <f>IF(Q38="nee",0,IF((J38-O38)&lt;0,0,(J38-O38)*(tab!$C$19*tab!$G$8+tab!$D$23)))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f>+'1 febr 2017'!D39</f>
        <v>0</v>
      </c>
      <c r="E39" s="212">
        <f>+'1 febr 2017'!E39</f>
        <v>0</v>
      </c>
      <c r="F39" s="43"/>
      <c r="G39" s="44"/>
      <c r="H39" s="44"/>
      <c r="I39" s="44"/>
      <c r="J39" s="68">
        <f t="shared" si="0"/>
        <v>0</v>
      </c>
      <c r="K39" s="42"/>
      <c r="L39" s="44"/>
      <c r="M39" s="44"/>
      <c r="N39" s="44"/>
      <c r="O39" s="68">
        <f t="shared" si="1"/>
        <v>0</v>
      </c>
      <c r="P39" s="42"/>
      <c r="Q39" s="93" t="s">
        <v>55</v>
      </c>
      <c r="R39" s="93" t="s">
        <v>55</v>
      </c>
      <c r="S39" s="124">
        <f>IF(Q39="nee",0,IF((J39-O39)&lt;0,0,(J39-O39)*(tab!$C$19*tab!$G$8+tab!$D$23)))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f>+'1 febr 2017'!D40</f>
        <v>0</v>
      </c>
      <c r="E40" s="212">
        <f>+'1 febr 2017'!E40</f>
        <v>0</v>
      </c>
      <c r="F40" s="43"/>
      <c r="G40" s="44"/>
      <c r="H40" s="44"/>
      <c r="I40" s="44"/>
      <c r="J40" s="68">
        <f t="shared" si="0"/>
        <v>0</v>
      </c>
      <c r="K40" s="42"/>
      <c r="L40" s="44"/>
      <c r="M40" s="44"/>
      <c r="N40" s="44"/>
      <c r="O40" s="68">
        <f t="shared" si="1"/>
        <v>0</v>
      </c>
      <c r="P40" s="42"/>
      <c r="Q40" s="93" t="s">
        <v>55</v>
      </c>
      <c r="R40" s="93" t="s">
        <v>55</v>
      </c>
      <c r="S40" s="124">
        <f>IF(Q40="nee",0,IF((J40-O40)&lt;0,0,(J40-O40)*(tab!$C$19*tab!$G$8+tab!$D$23)))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f>+'1 febr 2017'!D41</f>
        <v>0</v>
      </c>
      <c r="E41" s="212">
        <f>+'1 febr 2017'!E41</f>
        <v>0</v>
      </c>
      <c r="F41" s="43"/>
      <c r="G41" s="44"/>
      <c r="H41" s="44"/>
      <c r="I41" s="44"/>
      <c r="J41" s="68">
        <f t="shared" si="0"/>
        <v>0</v>
      </c>
      <c r="K41" s="42"/>
      <c r="L41" s="44"/>
      <c r="M41" s="44"/>
      <c r="N41" s="44"/>
      <c r="O41" s="68">
        <f t="shared" si="1"/>
        <v>0</v>
      </c>
      <c r="P41" s="42"/>
      <c r="Q41" s="93" t="s">
        <v>55</v>
      </c>
      <c r="R41" s="93" t="s">
        <v>55</v>
      </c>
      <c r="S41" s="124">
        <f>IF(Q41="nee",0,IF((J41-O41)&lt;0,0,(J41-O41)*(tab!$C$19*tab!$G$8+tab!$D$23)))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f>+'1 febr 2017'!D42</f>
        <v>0</v>
      </c>
      <c r="E42" s="212">
        <f>+'1 febr 2017'!E42</f>
        <v>0</v>
      </c>
      <c r="F42" s="43"/>
      <c r="G42" s="44"/>
      <c r="H42" s="44"/>
      <c r="I42" s="44"/>
      <c r="J42" s="68">
        <f t="shared" si="0"/>
        <v>0</v>
      </c>
      <c r="K42" s="42"/>
      <c r="L42" s="44"/>
      <c r="M42" s="44"/>
      <c r="N42" s="44"/>
      <c r="O42" s="68">
        <f t="shared" si="1"/>
        <v>0</v>
      </c>
      <c r="P42" s="42"/>
      <c r="Q42" s="93" t="s">
        <v>55</v>
      </c>
      <c r="R42" s="93" t="s">
        <v>55</v>
      </c>
      <c r="S42" s="124">
        <f>IF(Q42="nee",0,IF((J42-O42)&lt;0,0,(J42-O42)*(tab!$C$19*tab!$G$8+tab!$D$23)))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f>+'1 febr 2017'!D43</f>
        <v>0</v>
      </c>
      <c r="E43" s="212">
        <f>+'1 febr 2017'!E43</f>
        <v>0</v>
      </c>
      <c r="F43" s="43"/>
      <c r="G43" s="44"/>
      <c r="H43" s="44"/>
      <c r="I43" s="44"/>
      <c r="J43" s="68">
        <f t="shared" si="0"/>
        <v>0</v>
      </c>
      <c r="K43" s="42"/>
      <c r="L43" s="44"/>
      <c r="M43" s="44"/>
      <c r="N43" s="44"/>
      <c r="O43" s="68">
        <f t="shared" si="1"/>
        <v>0</v>
      </c>
      <c r="P43" s="42"/>
      <c r="Q43" s="93" t="s">
        <v>55</v>
      </c>
      <c r="R43" s="93" t="s">
        <v>55</v>
      </c>
      <c r="S43" s="124">
        <f>IF(Q43="nee",0,IF((J43-O43)&lt;0,0,(J43-O43)*(tab!$C$19*tab!$G$8+tab!$D$23)))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f>+'1 febr 2017'!D44</f>
        <v>0</v>
      </c>
      <c r="E44" s="212">
        <f>+'1 febr 2017'!E44</f>
        <v>0</v>
      </c>
      <c r="F44" s="43"/>
      <c r="G44" s="44"/>
      <c r="H44" s="44"/>
      <c r="I44" s="44"/>
      <c r="J44" s="68">
        <f t="shared" si="0"/>
        <v>0</v>
      </c>
      <c r="K44" s="42"/>
      <c r="L44" s="44"/>
      <c r="M44" s="44"/>
      <c r="N44" s="44"/>
      <c r="O44" s="68">
        <f t="shared" si="1"/>
        <v>0</v>
      </c>
      <c r="P44" s="42"/>
      <c r="Q44" s="93" t="s">
        <v>55</v>
      </c>
      <c r="R44" s="93" t="s">
        <v>55</v>
      </c>
      <c r="S44" s="124">
        <f>IF(Q44="nee",0,IF((J44-O44)&lt;0,0,(J44-O44)*(tab!$C$19*tab!$G$8+tab!$D$23)))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f>+'1 febr 2017'!D45</f>
        <v>0</v>
      </c>
      <c r="E45" s="212">
        <f>+'1 febr 2017'!E45</f>
        <v>0</v>
      </c>
      <c r="F45" s="43"/>
      <c r="G45" s="44"/>
      <c r="H45" s="44"/>
      <c r="I45" s="44"/>
      <c r="J45" s="68">
        <f t="shared" si="0"/>
        <v>0</v>
      </c>
      <c r="K45" s="42"/>
      <c r="L45" s="44"/>
      <c r="M45" s="44"/>
      <c r="N45" s="44"/>
      <c r="O45" s="68">
        <f t="shared" si="1"/>
        <v>0</v>
      </c>
      <c r="P45" s="42"/>
      <c r="Q45" s="93" t="s">
        <v>55</v>
      </c>
      <c r="R45" s="93" t="s">
        <v>55</v>
      </c>
      <c r="S45" s="124">
        <f>IF(Q45="nee",0,IF((J45-O45)&lt;0,0,(J45-O45)*(tab!$C$19*tab!$G$8+tab!$D$23)))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f>+'1 febr 2017'!D46</f>
        <v>0</v>
      </c>
      <c r="E46" s="212">
        <f>+'1 febr 2017'!E46</f>
        <v>0</v>
      </c>
      <c r="F46" s="43"/>
      <c r="G46" s="44"/>
      <c r="H46" s="44"/>
      <c r="I46" s="44"/>
      <c r="J46" s="68">
        <f t="shared" si="0"/>
        <v>0</v>
      </c>
      <c r="K46" s="42"/>
      <c r="L46" s="44"/>
      <c r="M46" s="44"/>
      <c r="N46" s="44"/>
      <c r="O46" s="68">
        <f t="shared" si="1"/>
        <v>0</v>
      </c>
      <c r="P46" s="42"/>
      <c r="Q46" s="93" t="s">
        <v>55</v>
      </c>
      <c r="R46" s="93" t="s">
        <v>55</v>
      </c>
      <c r="S46" s="124">
        <f>IF(Q46="nee",0,IF((J46-O46)&lt;0,0,(J46-O46)*(tab!$C$19*tab!$G$8+tab!$D$23)))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f>+'1 febr 2017'!D47</f>
        <v>0</v>
      </c>
      <c r="E47" s="212">
        <f>+'1 febr 2017'!E47</f>
        <v>0</v>
      </c>
      <c r="F47" s="43"/>
      <c r="G47" s="44"/>
      <c r="H47" s="44"/>
      <c r="I47" s="44"/>
      <c r="J47" s="68">
        <f t="shared" si="0"/>
        <v>0</v>
      </c>
      <c r="K47" s="42"/>
      <c r="L47" s="44"/>
      <c r="M47" s="44"/>
      <c r="N47" s="44"/>
      <c r="O47" s="68">
        <f t="shared" si="1"/>
        <v>0</v>
      </c>
      <c r="P47" s="42"/>
      <c r="Q47" s="93" t="s">
        <v>55</v>
      </c>
      <c r="R47" s="93" t="s">
        <v>55</v>
      </c>
      <c r="S47" s="124">
        <f>IF(Q47="nee",0,IF((J47-O47)&lt;0,0,(J47-O47)*(tab!$C$19*tab!$G$8+tab!$D$23)))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f>+'1 febr 2017'!D48</f>
        <v>0</v>
      </c>
      <c r="E48" s="212">
        <f>+'1 febr 2017'!E48</f>
        <v>0</v>
      </c>
      <c r="F48" s="43"/>
      <c r="G48" s="44"/>
      <c r="H48" s="44"/>
      <c r="I48" s="44"/>
      <c r="J48" s="68">
        <f t="shared" si="0"/>
        <v>0</v>
      </c>
      <c r="K48" s="42"/>
      <c r="L48" s="44"/>
      <c r="M48" s="44"/>
      <c r="N48" s="44"/>
      <c r="O48" s="68">
        <f t="shared" si="1"/>
        <v>0</v>
      </c>
      <c r="P48" s="42"/>
      <c r="Q48" s="93" t="s">
        <v>55</v>
      </c>
      <c r="R48" s="93" t="s">
        <v>55</v>
      </c>
      <c r="S48" s="124">
        <f>IF(Q48="nee",0,IF((J48-O48)&lt;0,0,(J48-O48)*(tab!$C$19*tab!$G$8+tab!$D$23)))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f>+'1 febr 2017'!D49</f>
        <v>0</v>
      </c>
      <c r="E49" s="212">
        <f>+'1 febr 2017'!E49</f>
        <v>0</v>
      </c>
      <c r="F49" s="43"/>
      <c r="G49" s="44"/>
      <c r="H49" s="44"/>
      <c r="I49" s="44"/>
      <c r="J49" s="68">
        <f t="shared" si="0"/>
        <v>0</v>
      </c>
      <c r="K49" s="42"/>
      <c r="L49" s="44"/>
      <c r="M49" s="44"/>
      <c r="N49" s="44"/>
      <c r="O49" s="68">
        <f t="shared" si="1"/>
        <v>0</v>
      </c>
      <c r="P49" s="42"/>
      <c r="Q49" s="93" t="s">
        <v>55</v>
      </c>
      <c r="R49" s="93" t="s">
        <v>55</v>
      </c>
      <c r="S49" s="124">
        <f>IF(Q49="nee",0,IF((J49-O49)&lt;0,0,(J49-O49)*(tab!$C$19*tab!$G$8+tab!$D$23)))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f>+'1 febr 2017'!D50</f>
        <v>0</v>
      </c>
      <c r="E50" s="212">
        <f>+'1 febr 2017'!E50</f>
        <v>0</v>
      </c>
      <c r="F50" s="43"/>
      <c r="G50" s="44"/>
      <c r="H50" s="44"/>
      <c r="I50" s="44"/>
      <c r="J50" s="68">
        <f t="shared" si="0"/>
        <v>0</v>
      </c>
      <c r="K50" s="42"/>
      <c r="L50" s="44"/>
      <c r="M50" s="44"/>
      <c r="N50" s="44"/>
      <c r="O50" s="68">
        <f t="shared" si="1"/>
        <v>0</v>
      </c>
      <c r="P50" s="42"/>
      <c r="Q50" s="93" t="s">
        <v>55</v>
      </c>
      <c r="R50" s="93" t="s">
        <v>55</v>
      </c>
      <c r="S50" s="124">
        <f>IF(Q50="nee",0,IF((J50-O50)&lt;0,0,(J50-O50)*(tab!$C$19*tab!$G$8+tab!$D$23)))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f>+'1 febr 2017'!D51</f>
        <v>0</v>
      </c>
      <c r="E51" s="212">
        <f>+'1 febr 2017'!E51</f>
        <v>0</v>
      </c>
      <c r="F51" s="43"/>
      <c r="G51" s="44"/>
      <c r="H51" s="44"/>
      <c r="I51" s="44"/>
      <c r="J51" s="68">
        <f t="shared" si="0"/>
        <v>0</v>
      </c>
      <c r="K51" s="42"/>
      <c r="L51" s="44"/>
      <c r="M51" s="44"/>
      <c r="N51" s="44"/>
      <c r="O51" s="68">
        <f t="shared" si="1"/>
        <v>0</v>
      </c>
      <c r="P51" s="42"/>
      <c r="Q51" s="93" t="s">
        <v>55</v>
      </c>
      <c r="R51" s="93" t="s">
        <v>55</v>
      </c>
      <c r="S51" s="124">
        <f>IF(Q51="nee",0,IF((J51-O51)&lt;0,0,(J51-O51)*(tab!$C$19*tab!$G$8+tab!$D$23)))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f>+'1 febr 2017'!D52</f>
        <v>0</v>
      </c>
      <c r="E52" s="212">
        <f>+'1 febr 2017'!E52</f>
        <v>0</v>
      </c>
      <c r="F52" s="43"/>
      <c r="G52" s="44"/>
      <c r="H52" s="44"/>
      <c r="I52" s="44"/>
      <c r="J52" s="68">
        <f t="shared" si="0"/>
        <v>0</v>
      </c>
      <c r="K52" s="42"/>
      <c r="L52" s="44"/>
      <c r="M52" s="44"/>
      <c r="N52" s="44"/>
      <c r="O52" s="68">
        <f t="shared" si="1"/>
        <v>0</v>
      </c>
      <c r="P52" s="42"/>
      <c r="Q52" s="93" t="s">
        <v>55</v>
      </c>
      <c r="R52" s="93" t="s">
        <v>55</v>
      </c>
      <c r="S52" s="124">
        <f>IF(Q52="nee",0,IF((J52-O52)&lt;0,0,(J52-O52)*(tab!$C$19*tab!$G$8+tab!$D$23)))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26485.317320000002</v>
      </c>
      <c r="T53" s="196">
        <f t="shared" si="4"/>
        <v>102516.00611199997</v>
      </c>
      <c r="U53" s="196">
        <f t="shared" si="4"/>
        <v>129001.32343199998</v>
      </c>
      <c r="V53" s="114"/>
      <c r="W53" s="197">
        <f>SUM(W23:W52)</f>
        <v>4476.01</v>
      </c>
      <c r="X53" s="197">
        <f>SUM(X23:X52)</f>
        <v>8337.5800000000017</v>
      </c>
      <c r="Y53" s="197">
        <f>SUM(Y23:Y52)</f>
        <v>12813.59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63</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87</v>
      </c>
      <c r="R56" s="81" t="s">
        <v>87</v>
      </c>
      <c r="S56" s="181" t="s">
        <v>78</v>
      </c>
      <c r="T56" s="106"/>
      <c r="U56" s="106"/>
      <c r="V56" s="106"/>
      <c r="W56" s="81" t="s">
        <v>76</v>
      </c>
      <c r="X56" s="35"/>
      <c r="Y56" s="35"/>
      <c r="Z56" s="41"/>
      <c r="AA56" s="16"/>
    </row>
    <row r="57" spans="2:27" ht="12" customHeight="1" x14ac:dyDescent="0.2">
      <c r="B57" s="18"/>
      <c r="C57" s="97"/>
      <c r="D57" s="38" t="s">
        <v>57</v>
      </c>
      <c r="E57" s="28"/>
      <c r="F57" s="27"/>
      <c r="G57" s="76" t="s">
        <v>107</v>
      </c>
      <c r="H57" s="39"/>
      <c r="I57" s="39"/>
      <c r="J57" s="39"/>
      <c r="K57" s="39"/>
      <c r="L57" s="76" t="s">
        <v>108</v>
      </c>
      <c r="M57" s="39"/>
      <c r="N57" s="39"/>
      <c r="O57" s="39"/>
      <c r="P57" s="39"/>
      <c r="Q57" s="81" t="s">
        <v>88</v>
      </c>
      <c r="R57" s="81" t="s">
        <v>90</v>
      </c>
      <c r="S57" s="76" t="s">
        <v>110</v>
      </c>
      <c r="T57" s="81"/>
      <c r="U57" s="40" t="s">
        <v>58</v>
      </c>
      <c r="V57" s="40"/>
      <c r="W57" s="76" t="s">
        <v>129</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89</v>
      </c>
      <c r="R58" s="81" t="s">
        <v>89</v>
      </c>
      <c r="S58" s="74" t="s">
        <v>67</v>
      </c>
      <c r="T58" s="74" t="s">
        <v>68</v>
      </c>
      <c r="U58" s="40" t="s">
        <v>111</v>
      </c>
      <c r="V58" s="40"/>
      <c r="W58" s="42" t="s">
        <v>67</v>
      </c>
      <c r="X58" s="42" t="s">
        <v>68</v>
      </c>
      <c r="Y58" s="40" t="s">
        <v>62</v>
      </c>
      <c r="Z58" s="5"/>
      <c r="AA58" s="22"/>
    </row>
    <row r="59" spans="2:27" ht="12" customHeight="1" x14ac:dyDescent="0.2">
      <c r="B59" s="18"/>
      <c r="C59" s="1">
        <v>1</v>
      </c>
      <c r="D59" s="67">
        <f t="shared" ref="D59:E88" si="5">+D23</f>
        <v>0</v>
      </c>
      <c r="E59" s="68">
        <f t="shared" si="5"/>
        <v>0</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IF(Q23="nee",0,IF((J23-O23)&lt;0,0,(J23-O23)*(tab!$C$20*tab!$G$8+tab!$D$23)))</f>
        <v>2735.2244720000003</v>
      </c>
      <c r="T59" s="124">
        <f>IF((J59-O59)&lt;=0,0,IF((G59-L59)*tab!$E$30+(H59-M59)*tab!$F$30+(I59-N59)*tab!$G$30&lt;=0,0,(G59-L59)*tab!$E$30+(H59-M59)*tab!$F$30+(I59-N59)*tab!$G$30))</f>
        <v>0</v>
      </c>
      <c r="U59" s="124">
        <f>IF(SUM(S59:T59)&lt;0,0,SUM(S59:T59))</f>
        <v>2735.2244720000003</v>
      </c>
      <c r="V59" s="182"/>
      <c r="W59" s="124">
        <f>IF(R59="nee",0,IF((J59-O59)&lt;0,0,(J59-O59)*tab!$C$58))</f>
        <v>559.23</v>
      </c>
      <c r="X59" s="124">
        <f>IF(R59="nee",0,IF((J59-O59)&lt;=0,0,IF((G59-L59)*tab!$G$58+(H59-M59)*tab!$H$58+(I59-N59)*tab!$I$58&lt;=0,0,(G59-L59)*tab!$G$58+(H59-M59)*tab!$H$58+(I59-N59)*tab!$I$58)))</f>
        <v>29.720000000000027</v>
      </c>
      <c r="Y59" s="124">
        <f>SUM(W59:X59)</f>
        <v>588.95000000000005</v>
      </c>
      <c r="Z59" s="5"/>
      <c r="AA59" s="22"/>
    </row>
    <row r="60" spans="2:27" ht="12" customHeight="1" x14ac:dyDescent="0.2">
      <c r="B60" s="18"/>
      <c r="C60" s="1">
        <v>2</v>
      </c>
      <c r="D60" s="67">
        <f t="shared" si="5"/>
        <v>0</v>
      </c>
      <c r="E60" s="68">
        <f t="shared" si="5"/>
        <v>0</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IF(Q24="nee",0,IF((J24-O24)&lt;0,0,(J24-O24)*(tab!$C$20*tab!$G$8+tab!$D$23)))</f>
        <v>2735.2244720000003</v>
      </c>
      <c r="T60" s="124">
        <f>IF((J60-O60)&lt;=0,0,IF((G60-L60)*tab!$E$30+(H60-M60)*tab!$F$30+(I60-N60)*tab!$G$30&lt;=0,0,(G60-L60)*tab!$E$30+(H60-M60)*tab!$F$30+(I60-N60)*tab!$G$30))</f>
        <v>0</v>
      </c>
      <c r="U60" s="124">
        <f t="shared" ref="U60:U88" si="9">IF(SUM(S60:T60)&lt;0,0,SUM(S60:T60))</f>
        <v>2735.2244720000003</v>
      </c>
      <c r="V60" s="182"/>
      <c r="W60" s="124">
        <f>IF(R60="nee",0,IF((J60-O60)&lt;0,0,(J60-O60)*tab!$C$58))</f>
        <v>559.23</v>
      </c>
      <c r="X60" s="124">
        <f>IF(R60="nee",0,IF((J60-O60)&lt;=0,0,IF((G60-L60)*tab!$G$58+(H60-M60)*tab!$H$58+(I60-N60)*tab!$I$58&lt;=0,0,(G60-L60)*tab!$G$58+(H60-M60)*tab!$H$58+(I60-N60)*tab!$I$58)))</f>
        <v>0</v>
      </c>
      <c r="Y60" s="124">
        <f t="shared" ref="Y60:Y88" si="10">SUM(W60:X60)</f>
        <v>559.23</v>
      </c>
      <c r="Z60" s="5"/>
      <c r="AA60" s="22"/>
    </row>
    <row r="61" spans="2:27" ht="12" customHeight="1" x14ac:dyDescent="0.2">
      <c r="B61" s="18"/>
      <c r="C61" s="1">
        <v>3</v>
      </c>
      <c r="D61" s="67">
        <f t="shared" si="5"/>
        <v>0</v>
      </c>
      <c r="E61" s="68">
        <f t="shared" si="5"/>
        <v>0</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IF(Q25="nee",0,IF((J25-O25)&lt;0,0,(J25-O25)*(tab!$C$20*tab!$G$8+tab!$D$23)))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f t="shared" si="5"/>
        <v>0</v>
      </c>
      <c r="E62" s="68">
        <f t="shared" si="5"/>
        <v>0</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IF(Q26="nee",0,IF((J26-O26)&lt;0,0,(J26-O26)*(tab!$C$20*tab!$G$8+tab!$D$23)))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f t="shared" si="5"/>
        <v>0</v>
      </c>
      <c r="E63" s="68">
        <f t="shared" si="5"/>
        <v>0</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IF(Q27="nee",0,IF((J27-O27)&lt;0,0,(J27-O27)*(tab!$C$20*tab!$G$8+tab!$D$23)))</f>
        <v>2735.2244720000003</v>
      </c>
      <c r="T63" s="124">
        <f>IF((J63-O63)&lt;=0,0,IF((G63-L63)*tab!$E$30+(H63-M63)*tab!$F$30+(I63-N63)*tab!$G$30&lt;=0,0,(G63-L63)*tab!$E$30+(H63-M63)*tab!$F$30+(I63-N63)*tab!$G$30))</f>
        <v>0</v>
      </c>
      <c r="U63" s="124">
        <f t="shared" si="9"/>
        <v>2735.2244720000003</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f t="shared" si="5"/>
        <v>0</v>
      </c>
      <c r="E64" s="68">
        <f t="shared" si="5"/>
        <v>0</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IF(Q28="nee",0,IF((J28-O28)&lt;0,0,(J28-O28)*(tab!$C$20*tab!$G$8+tab!$D$23)))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f t="shared" si="5"/>
        <v>0</v>
      </c>
      <c r="E65" s="68">
        <f t="shared" si="5"/>
        <v>0</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IF(Q29="nee",0,IF((J29-O29)&lt;0,0,(J29-O29)*(tab!$C$20*tab!$G$8+tab!$D$23)))</f>
        <v>2735.2244720000003</v>
      </c>
      <c r="T65" s="124">
        <f>IF((J65-O65)&lt;=0,0,IF((G65-L65)*tab!$E$30+(H65-M65)*tab!$F$30+(I65-N65)*tab!$G$30&lt;=0,0,(G65-L65)*tab!$E$30+(H65-M65)*tab!$F$30+(I65-N65)*tab!$G$30))</f>
        <v>0</v>
      </c>
      <c r="U65" s="124">
        <f t="shared" si="9"/>
        <v>2735.2244720000003</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f t="shared" si="5"/>
        <v>0</v>
      </c>
      <c r="E66" s="68">
        <f t="shared" si="5"/>
        <v>0</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IF(Q30="nee",0,IF((J30-O30)&lt;0,0,(J30-O30)*(tab!$C$20*tab!$G$8+tab!$D$23)))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f t="shared" si="5"/>
        <v>0</v>
      </c>
      <c r="E67" s="68">
        <f t="shared" si="5"/>
        <v>0</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IF(Q31="nee",0,IF((J31-O31)&lt;0,0,(J31-O31)*(tab!$C$20*tab!$G$8+tab!$D$23)))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f t="shared" si="5"/>
        <v>0</v>
      </c>
      <c r="E68" s="68">
        <f t="shared" si="5"/>
        <v>0</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IF(Q32="nee",0,IF((J32-O32)&lt;0,0,(J32-O32)*(tab!$C$20*tab!$G$8+tab!$D$23)))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f t="shared" si="5"/>
        <v>0</v>
      </c>
      <c r="E69" s="68">
        <f t="shared" si="5"/>
        <v>0</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IF(Q33="nee",0,IF((J33-O33)&lt;0,0,(J33-O33)*(tab!$C$20*tab!$G$8+tab!$D$23)))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f t="shared" si="5"/>
        <v>0</v>
      </c>
      <c r="E70" s="68">
        <f t="shared" si="5"/>
        <v>0</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IF(Q34="nee",0,IF((J34-O34)&lt;0,0,(J34-O34)*(tab!$C$20*tab!$G$8+tab!$D$23)))</f>
        <v>8205.6734160000015</v>
      </c>
      <c r="T70" s="124">
        <f>IF((J70-O70)&lt;=0,0,IF((G70-L70)*tab!$E$30+(H70-M70)*tab!$F$30+(I70-N70)*tab!$G$30&lt;=0,0,(G70-L70)*tab!$E$30+(H70-M70)*tab!$F$30+(I70-N70)*tab!$G$30))</f>
        <v>41893.233319999999</v>
      </c>
      <c r="U70" s="124">
        <f t="shared" si="9"/>
        <v>50098.906736000004</v>
      </c>
      <c r="V70" s="182"/>
      <c r="W70" s="124">
        <f>IF(R70="nee",0,IF((J70-O70)&lt;0,0,(J70-O70)*tab!$C$58))</f>
        <v>1677.69</v>
      </c>
      <c r="X70" s="124">
        <f>IF(R70="nee",0,IF((J70-O70)&lt;=0,0,IF((G70-L70)*tab!$G$58+(H70-M70)*tab!$H$58+(I70-N70)*tab!$I$58&lt;=0,0,(G70-L70)*tab!$G$58+(H70-M70)*tab!$H$58+(I70-N70)*tab!$I$58)))</f>
        <v>3575.92</v>
      </c>
      <c r="Y70" s="124">
        <f t="shared" si="10"/>
        <v>5253.6100000000006</v>
      </c>
      <c r="Z70" s="5"/>
      <c r="AA70" s="22"/>
    </row>
    <row r="71" spans="2:27" ht="12" customHeight="1" x14ac:dyDescent="0.2">
      <c r="B71" s="18"/>
      <c r="C71" s="1">
        <v>13</v>
      </c>
      <c r="D71" s="67">
        <f t="shared" si="5"/>
        <v>0</v>
      </c>
      <c r="E71" s="68">
        <f t="shared" si="5"/>
        <v>0</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IF(Q35="nee",0,IF((J35-O35)&lt;0,0,(J35-O35)*(tab!$C$20*tab!$G$8+tab!$D$23)))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f t="shared" si="5"/>
        <v>0</v>
      </c>
      <c r="E72" s="68">
        <f t="shared" si="5"/>
        <v>0</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IF(Q36="nee",0,IF((J36-O36)&lt;0,0,(J36-O36)*(tab!$C$20*tab!$G$8+tab!$D$23)))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f t="shared" si="5"/>
        <v>0</v>
      </c>
      <c r="E73" s="68">
        <f t="shared" si="5"/>
        <v>0</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IF(Q37="nee",0,IF((J37-O37)&lt;0,0,(J37-O37)*(tab!$C$20*tab!$G$8+tab!$D$23)))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f t="shared" si="5"/>
        <v>0</v>
      </c>
      <c r="E74" s="68">
        <f t="shared" si="5"/>
        <v>0</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IF(Q38="nee",0,IF((J38-O38)&lt;0,0,(J38-O38)*(tab!$C$20*tab!$G$8+tab!$D$23)))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f t="shared" si="5"/>
        <v>0</v>
      </c>
      <c r="E75" s="68">
        <f t="shared" si="5"/>
        <v>0</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IF(Q39="nee",0,IF((J39-O39)&lt;0,0,(J39-O39)*(tab!$C$20*tab!$G$8+tab!$D$23)))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f t="shared" si="5"/>
        <v>0</v>
      </c>
      <c r="E76" s="68">
        <f t="shared" si="5"/>
        <v>0</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IF(Q40="nee",0,IF((J40-O40)&lt;0,0,(J40-O40)*(tab!$C$20*tab!$G$8+tab!$D$23)))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f t="shared" si="5"/>
        <v>0</v>
      </c>
      <c r="E77" s="68">
        <f t="shared" si="5"/>
        <v>0</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IF(Q41="nee",0,IF((J41-O41)&lt;0,0,(J41-O41)*(tab!$C$20*tab!$G$8+tab!$D$23)))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f t="shared" si="5"/>
        <v>0</v>
      </c>
      <c r="E78" s="68">
        <f t="shared" si="5"/>
        <v>0</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IF(Q42="nee",0,IF((J42-O42)&lt;0,0,(J42-O42)*(tab!$C$20*tab!$G$8+tab!$D$23)))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f t="shared" si="5"/>
        <v>0</v>
      </c>
      <c r="E79" s="68">
        <f t="shared" si="5"/>
        <v>0</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IF(Q43="nee",0,IF((J43-O43)&lt;0,0,(J43-O43)*(tab!$C$20*tab!$G$8+tab!$D$23)))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f t="shared" si="5"/>
        <v>0</v>
      </c>
      <c r="E80" s="68">
        <f t="shared" si="5"/>
        <v>0</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IF(Q44="nee",0,IF((J44-O44)&lt;0,0,(J44-O44)*(tab!$C$20*tab!$G$8+tab!$D$23)))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f t="shared" si="5"/>
        <v>0</v>
      </c>
      <c r="E81" s="68">
        <f t="shared" si="5"/>
        <v>0</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IF(Q45="nee",0,IF((J45-O45)&lt;0,0,(J45-O45)*(tab!$C$20*tab!$G$8+tab!$D$23)))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f t="shared" si="5"/>
        <v>0</v>
      </c>
      <c r="E82" s="68">
        <f t="shared" si="5"/>
        <v>0</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IF(Q46="nee",0,IF((J46-O46)&lt;0,0,(J46-O46)*(tab!$C$20*tab!$G$8+tab!$D$23)))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f t="shared" si="5"/>
        <v>0</v>
      </c>
      <c r="E83" s="68">
        <f t="shared" si="5"/>
        <v>0</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IF(Q47="nee",0,IF((J47-O47)&lt;0,0,(J47-O47)*(tab!$C$20*tab!$G$8+tab!$D$23)))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f t="shared" si="5"/>
        <v>0</v>
      </c>
      <c r="E84" s="68">
        <f t="shared" si="5"/>
        <v>0</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IF(Q48="nee",0,IF((J48-O48)&lt;0,0,(J48-O48)*(tab!$C$20*tab!$G$8+tab!$D$23)))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f t="shared" si="5"/>
        <v>0</v>
      </c>
      <c r="E85" s="68">
        <f t="shared" si="5"/>
        <v>0</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IF(Q49="nee",0,IF((J49-O49)&lt;0,0,(J49-O49)*(tab!$C$20*tab!$G$8+tab!$D$23)))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f t="shared" si="5"/>
        <v>0</v>
      </c>
      <c r="E86" s="68">
        <f t="shared" si="5"/>
        <v>0</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IF(Q50="nee",0,IF((J50-O50)&lt;0,0,(J50-O50)*(tab!$C$20*tab!$G$8+tab!$D$23)))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f t="shared" si="5"/>
        <v>0</v>
      </c>
      <c r="E87" s="68">
        <f t="shared" si="5"/>
        <v>0</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IF(Q51="nee",0,IF((J51-O51)&lt;0,0,(J51-O51)*(tab!$C$20*tab!$G$8+tab!$D$23)))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f t="shared" si="5"/>
        <v>0</v>
      </c>
      <c r="E88" s="68">
        <f t="shared" si="5"/>
        <v>0</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IF(Q52="nee",0,IF((J52-O52)&lt;0,0,(J52-O52)*(tab!$C$20*tab!$G$8+tab!$D$23)))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19146.571304000005</v>
      </c>
      <c r="T89" s="196">
        <f t="shared" si="11"/>
        <v>41893.233319999999</v>
      </c>
      <c r="U89" s="196">
        <f t="shared" si="11"/>
        <v>61039.804624000004</v>
      </c>
      <c r="V89" s="114"/>
      <c r="W89" s="197">
        <f>SUM(W59:W88)</f>
        <v>2796.15</v>
      </c>
      <c r="X89" s="197">
        <f>SUM(X59:X88)</f>
        <v>3605.6400000000003</v>
      </c>
      <c r="Y89" s="197">
        <f>SUM(Y59:Y88)</f>
        <v>6401.7900000000009</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87</v>
      </c>
      <c r="R92" s="81" t="s">
        <v>87</v>
      </c>
      <c r="S92" s="181" t="s">
        <v>78</v>
      </c>
      <c r="T92" s="106"/>
      <c r="U92" s="106"/>
      <c r="V92" s="106"/>
      <c r="W92" s="81" t="s">
        <v>76</v>
      </c>
      <c r="X92" s="35"/>
      <c r="Y92" s="35"/>
      <c r="Z92" s="41"/>
      <c r="AA92" s="16"/>
    </row>
    <row r="93" spans="2:27" ht="12" customHeight="1" x14ac:dyDescent="0.2">
      <c r="B93" s="18"/>
      <c r="C93" s="97"/>
      <c r="D93" s="38" t="s">
        <v>57</v>
      </c>
      <c r="E93" s="28"/>
      <c r="F93" s="27"/>
      <c r="G93" s="76" t="s">
        <v>107</v>
      </c>
      <c r="H93" s="39"/>
      <c r="I93" s="39"/>
      <c r="J93" s="39"/>
      <c r="K93" s="39"/>
      <c r="L93" s="76" t="s">
        <v>108</v>
      </c>
      <c r="M93" s="39"/>
      <c r="N93" s="39"/>
      <c r="O93" s="39"/>
      <c r="P93" s="39"/>
      <c r="Q93" s="81" t="s">
        <v>88</v>
      </c>
      <c r="R93" s="81" t="s">
        <v>90</v>
      </c>
      <c r="S93" s="76" t="s">
        <v>110</v>
      </c>
      <c r="T93" s="81"/>
      <c r="U93" s="40" t="s">
        <v>58</v>
      </c>
      <c r="V93" s="40"/>
      <c r="W93" s="76" t="s">
        <v>129</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89</v>
      </c>
      <c r="R94" s="81" t="s">
        <v>89</v>
      </c>
      <c r="S94" s="74" t="s">
        <v>67</v>
      </c>
      <c r="T94" s="74" t="s">
        <v>68</v>
      </c>
      <c r="U94" s="40" t="s">
        <v>111</v>
      </c>
      <c r="V94" s="40"/>
      <c r="W94" s="42" t="s">
        <v>67</v>
      </c>
      <c r="X94" s="42" t="s">
        <v>68</v>
      </c>
      <c r="Y94" s="40" t="s">
        <v>62</v>
      </c>
      <c r="Z94" s="5"/>
      <c r="AA94" s="22"/>
    </row>
    <row r="95" spans="2:27" ht="12" customHeight="1" x14ac:dyDescent="0.2">
      <c r="B95" s="18"/>
      <c r="C95" s="1">
        <v>1</v>
      </c>
      <c r="D95" s="119">
        <f>+D59</f>
        <v>0</v>
      </c>
      <c r="E95" s="119">
        <f>+E59</f>
        <v>0</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IF(Q23="nee",0,IF((J23-O23)&lt;0,0,(J23-O23)*(tab!$C$21*tab!$G$8+tab!$D$23)))</f>
        <v>5002.6775600000001</v>
      </c>
      <c r="T95" s="124">
        <f>IF((J95-O95)&lt;=0,0,IF((G95-L95)*tab!$E$31+(H95-M95)*tab!$F$31+(I95-N95)*tab!$G$31&lt;=0,0,(G95-L95)*tab!$E$31+(H95-M95)*tab!$F$31+(I95-N95)*tab!$G$31))</f>
        <v>0</v>
      </c>
      <c r="U95" s="124">
        <f>IF(SUM(S95:T95)&lt;0,0,SUM(S95:T95))</f>
        <v>5002.6775600000001</v>
      </c>
      <c r="V95" s="182"/>
      <c r="W95" s="124">
        <f>IF(R95="nee",0,IF((J95-O95)&lt;0,0,(J95-O95)*tab!$C$59))</f>
        <v>1177.4100000000001</v>
      </c>
      <c r="X95" s="124">
        <f>IF(R95="nee",0,IF((J95-O95)&lt;=0,0,IF((G95-L95)*tab!$G$59+(H95-M95)*tab!$H$59+(I95-N95)*tab!$I$59&lt;=0,0,(G95-L95)*tab!$G$59+(H95-M95)*tab!$H$59+(I95-N95)*tab!$I$59)))</f>
        <v>83.629999999999882</v>
      </c>
      <c r="Y95" s="124">
        <f>SUM(W95:X95)</f>
        <v>1261.04</v>
      </c>
      <c r="Z95" s="5"/>
      <c r="AA95" s="22"/>
    </row>
    <row r="96" spans="2:27" ht="12" customHeight="1" x14ac:dyDescent="0.2">
      <c r="B96" s="18"/>
      <c r="C96" s="1">
        <v>2</v>
      </c>
      <c r="D96" s="119" t="s">
        <v>93</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IF(Q24="nee",0,IF((J24-O24)&lt;0,0,(J24-O24)*(tab!$C$21*tab!$G$8+tab!$D$23)))</f>
        <v>5002.6775600000001</v>
      </c>
      <c r="T96" s="124">
        <f>IF((J96-O96)&lt;=0,0,IF((G96-L96)*tab!$E$31+(H96-M96)*tab!$F$31+(I96-N96)*tab!$G$31&lt;=0,0,(G96-L96)*tab!$E$31+(H96-M96)*tab!$F$31+(I96-N96)*tab!$G$31))</f>
        <v>0</v>
      </c>
      <c r="U96" s="124">
        <f t="shared" ref="U96:U124" si="15">IF(SUM(S96:T96)&lt;0,0,SUM(S96:T96))</f>
        <v>5002.6775600000001</v>
      </c>
      <c r="V96" s="182"/>
      <c r="W96" s="124">
        <f>IF(R96="nee",0,IF((J96-O96)&lt;0,0,(J96-O96)*tab!$C$59))</f>
        <v>1177.4100000000001</v>
      </c>
      <c r="X96" s="124">
        <f>IF(R96="nee",0,IF((J96-O96)&lt;=0,0,IF((G96-L96)*tab!$G$59+(H96-M96)*tab!$H$59+(I96-N96)*tab!$I$59&lt;=0,0,(G96-L96)*tab!$G$59+(H96-M96)*tab!$H$59+(I96-N96)*tab!$I$59)))</f>
        <v>0</v>
      </c>
      <c r="Y96" s="124">
        <f t="shared" ref="Y96:Y124" si="16">SUM(W96:X96)</f>
        <v>1177.4100000000001</v>
      </c>
      <c r="Z96" s="5"/>
      <c r="AA96" s="22"/>
    </row>
    <row r="97" spans="2:27" ht="12" customHeight="1" x14ac:dyDescent="0.2">
      <c r="B97" s="18"/>
      <c r="C97" s="1">
        <v>3</v>
      </c>
      <c r="D97" s="119" t="s">
        <v>94</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IF(Q25="nee",0,IF((J25-O25)&lt;0,0,(J25-O25)*(tab!$C$21*tab!$G$8+tab!$D$23)))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95</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IF(Q26="nee",0,IF((J26-O26)&lt;0,0,(J26-O26)*(tab!$C$21*tab!$G$8+tab!$D$23)))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96</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IF(Q27="nee",0,IF((J27-O27)&lt;0,0,(J27-O27)*(tab!$C$21*tab!$G$8+tab!$D$23)))</f>
        <v>5002.6775600000001</v>
      </c>
      <c r="T99" s="124">
        <f>IF((J99-O99)&lt;=0,0,IF((G99-L99)*tab!$E$31+(H99-M99)*tab!$F$31+(I99-N99)*tab!$G$31&lt;=0,0,(G99-L99)*tab!$E$31+(H99-M99)*tab!$F$31+(I99-N99)*tab!$G$31))</f>
        <v>0</v>
      </c>
      <c r="U99" s="124">
        <f t="shared" si="15"/>
        <v>5002.6775600000001</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97</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IF(Q28="nee",0,IF((J28-O28)&lt;0,0,(J28-O28)*(tab!$C$21*tab!$G$8+tab!$D$23)))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98</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IF(Q29="nee",0,IF((J29-O29)&lt;0,0,(J29-O29)*(tab!$C$21*tab!$G$8+tab!$D$23)))</f>
        <v>5002.6775600000001</v>
      </c>
      <c r="T101" s="124">
        <f>IF((J101-O101)&lt;=0,0,IF((G101-L101)*tab!$E$31+(H101-M101)*tab!$F$31+(I101-N101)*tab!$G$31&lt;=0,0,(G101-L101)*tab!$E$31+(H101-M101)*tab!$F$31+(I101-N101)*tab!$G$31))</f>
        <v>0</v>
      </c>
      <c r="U101" s="124">
        <f t="shared" si="15"/>
        <v>5002.6775600000001</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99</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IF(Q30="nee",0,IF((J30-O30)&lt;0,0,(J30-O30)*(tab!$C$21*tab!$G$8+tab!$D$23)))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100</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IF(Q31="nee",0,IF((J31-O31)&lt;0,0,(J31-O31)*(tab!$C$21*tab!$G$8+tab!$D$23)))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101</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IF(Q32="nee",0,IF((J32-O32)&lt;0,0,(J32-O32)*(tab!$C$21*tab!$G$8+tab!$D$23)))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IF(Q33="nee",0,IF((J33-O33)&lt;0,0,(J33-O33)*(tab!$C$21*tab!$G$8+tab!$D$23)))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102</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IF(Q34="nee",0,IF((J34-O34)&lt;0,0,(J34-O34)*(tab!$C$21*tab!$G$8+tab!$D$23)))</f>
        <v>15008.03268</v>
      </c>
      <c r="T106" s="124">
        <f>IF((J106-O106)&lt;=0,0,IF((G106-L106)*tab!$E$31+(H106-M106)*tab!$F$31+(I106-N106)*tab!$G$31&lt;=0,0,(G106-L106)*tab!$E$31+(H106-M106)*tab!$F$31+(I106-N106)*tab!$G$31))</f>
        <v>43438.434024000002</v>
      </c>
      <c r="U106" s="124">
        <f t="shared" si="15"/>
        <v>58446.466704000006</v>
      </c>
      <c r="V106" s="182"/>
      <c r="W106" s="124">
        <f>IF(R106="nee",0,IF((J106-O106)&lt;0,0,(J106-O106)*tab!$C$59))</f>
        <v>3532.2300000000005</v>
      </c>
      <c r="X106" s="124">
        <f>IF(R106="nee",0,IF((J106-O106)&lt;=0,0,IF((G106-L106)*tab!$G$59+(H106-M106)*tab!$H$59+(I106-N106)*tab!$I$59&lt;=0,0,(G106-L106)*tab!$G$59+(H106-M106)*tab!$H$59+(I106-N106)*tab!$I$59)))</f>
        <v>2557.3199999999997</v>
      </c>
      <c r="Y106" s="124">
        <f t="shared" si="16"/>
        <v>6089.55</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IF(Q35="nee",0,IF((J35-O35)&lt;0,0,(J35-O35)*(tab!$C$21*tab!$G$8+tab!$D$23)))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IF(Q36="nee",0,IF((J36-O36)&lt;0,0,(J36-O36)*(tab!$C$21*tab!$G$8+tab!$D$23)))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IF(Q37="nee",0,IF((J37-O37)&lt;0,0,(J37-O37)*(tab!$C$21*tab!$G$8+tab!$D$23)))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IF(Q38="nee",0,IF((J38-O38)&lt;0,0,(J38-O38)*(tab!$C$21*tab!$G$8+tab!$D$23)))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IF(Q39="nee",0,IF((J39-O39)&lt;0,0,(J39-O39)*(tab!$C$21*tab!$G$8+tab!$D$23)))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IF(Q40="nee",0,IF((J40-O40)&lt;0,0,(J40-O40)*(tab!$C$21*tab!$G$8+tab!$D$23)))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IF(Q41="nee",0,IF((J41-O41)&lt;0,0,(J41-O41)*(tab!$C$21*tab!$G$8+tab!$D$23)))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IF(Q42="nee",0,IF((J42-O42)&lt;0,0,(J42-O42)*(tab!$C$21*tab!$G$8+tab!$D$23)))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IF(Q43="nee",0,IF((J43-O43)&lt;0,0,(J43-O43)*(tab!$C$21*tab!$G$8+tab!$D$23)))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IF(Q44="nee",0,IF((J44-O44)&lt;0,0,(J44-O44)*(tab!$C$21*tab!$G$8+tab!$D$23)))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IF(Q45="nee",0,IF((J45-O45)&lt;0,0,(J45-O45)*(tab!$C$21*tab!$G$8+tab!$D$23)))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IF(Q46="nee",0,IF((J46-O46)&lt;0,0,(J46-O46)*(tab!$C$21*tab!$G$8+tab!$D$23)))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IF(Q47="nee",0,IF((J47-O47)&lt;0,0,(J47-O47)*(tab!$C$21*tab!$G$8+tab!$D$23)))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IF(Q48="nee",0,IF((J48-O48)&lt;0,0,(J48-O48)*(tab!$C$21*tab!$G$8+tab!$D$23)))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IF(Q49="nee",0,IF((J49-O49)&lt;0,0,(J49-O49)*(tab!$C$21*tab!$G$8+tab!$D$23)))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IF(Q50="nee",0,IF((J50-O50)&lt;0,0,(J50-O50)*(tab!$C$21*tab!$G$8+tab!$D$23)))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IF(Q51="nee",0,IF((J51-O51)&lt;0,0,(J51-O51)*(tab!$C$21*tab!$G$8+tab!$D$23)))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IF(Q52="nee",0,IF((J52-O52)&lt;0,0,(J52-O52)*(tab!$C$21*tab!$G$8+tab!$D$23)))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35018.742920000004</v>
      </c>
      <c r="T125" s="198">
        <f t="shared" si="17"/>
        <v>43438.434024000002</v>
      </c>
      <c r="U125" s="198">
        <f t="shared" si="17"/>
        <v>78457.176944000006</v>
      </c>
      <c r="V125" s="117"/>
      <c r="W125" s="197">
        <f>SUM(W95:W124)</f>
        <v>5887.0500000000011</v>
      </c>
      <c r="X125" s="197">
        <f>SUM(X95:X124)</f>
        <v>2640.95</v>
      </c>
      <c r="Y125" s="197">
        <f>SUM(Y95:Y124)</f>
        <v>8528</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110</v>
      </c>
      <c r="T128" s="81"/>
      <c r="U128" s="40" t="s">
        <v>58</v>
      </c>
      <c r="V128" s="40"/>
      <c r="W128" s="76" t="s">
        <v>129</v>
      </c>
      <c r="X128" s="40"/>
      <c r="Y128" s="40" t="s">
        <v>58</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111</v>
      </c>
      <c r="V129" s="40"/>
      <c r="W129" s="42" t="s">
        <v>67</v>
      </c>
      <c r="X129" s="42" t="s">
        <v>68</v>
      </c>
      <c r="Y129" s="40" t="s">
        <v>62</v>
      </c>
      <c r="Z129" s="51"/>
      <c r="AA129" s="22"/>
    </row>
    <row r="130" spans="1:63" ht="12" customHeight="1" x14ac:dyDescent="0.2">
      <c r="B130" s="18"/>
      <c r="C130" s="1"/>
      <c r="D130" s="38" t="s">
        <v>65</v>
      </c>
      <c r="E130" s="38"/>
      <c r="F130" s="45"/>
      <c r="G130" s="98"/>
      <c r="H130" s="98"/>
      <c r="I130" s="98"/>
      <c r="J130" s="47"/>
      <c r="K130" s="47"/>
      <c r="L130" s="98"/>
      <c r="M130" s="98"/>
      <c r="N130" s="98"/>
      <c r="O130" s="47"/>
      <c r="P130" s="47"/>
      <c r="Q130" s="82"/>
      <c r="R130" s="82"/>
      <c r="S130" s="199">
        <f>+S53</f>
        <v>26485.317320000002</v>
      </c>
      <c r="T130" s="199">
        <f>+T53</f>
        <v>102516.00611199997</v>
      </c>
      <c r="U130" s="199">
        <f>+U53</f>
        <v>129001.32343199998</v>
      </c>
      <c r="V130" s="94"/>
      <c r="W130" s="53">
        <f>+W53</f>
        <v>4476.01</v>
      </c>
      <c r="X130" s="53">
        <f>+X53</f>
        <v>8337.5800000000017</v>
      </c>
      <c r="Y130" s="53">
        <f>+Y53</f>
        <v>12813.59</v>
      </c>
      <c r="Z130" s="48"/>
      <c r="AA130" s="22"/>
    </row>
    <row r="131" spans="1:63" ht="12" customHeight="1" x14ac:dyDescent="0.2">
      <c r="B131" s="18"/>
      <c r="C131" s="1"/>
      <c r="D131" s="38" t="s">
        <v>69</v>
      </c>
      <c r="E131" s="38"/>
      <c r="F131" s="45"/>
      <c r="G131" s="98"/>
      <c r="H131" s="98"/>
      <c r="I131" s="98"/>
      <c r="J131" s="47"/>
      <c r="K131" s="47"/>
      <c r="L131" s="98"/>
      <c r="M131" s="98"/>
      <c r="N131" s="98"/>
      <c r="O131" s="47"/>
      <c r="P131" s="47"/>
      <c r="Q131" s="82"/>
      <c r="R131" s="82"/>
      <c r="S131" s="199">
        <f>+S89</f>
        <v>19146.571304000005</v>
      </c>
      <c r="T131" s="199">
        <f>+T89</f>
        <v>41893.233319999999</v>
      </c>
      <c r="U131" s="199">
        <f>+U89</f>
        <v>61039.804624000004</v>
      </c>
      <c r="V131" s="94"/>
      <c r="W131" s="53">
        <f>+W89</f>
        <v>2796.15</v>
      </c>
      <c r="X131" s="53">
        <f>+X89</f>
        <v>3605.6400000000003</v>
      </c>
      <c r="Y131" s="53">
        <f>+Y89</f>
        <v>6401.7900000000009</v>
      </c>
      <c r="Z131" s="48"/>
      <c r="AA131" s="22"/>
    </row>
    <row r="132" spans="1:63" ht="12" customHeight="1" x14ac:dyDescent="0.2">
      <c r="B132" s="18"/>
      <c r="C132" s="1"/>
      <c r="D132" s="38" t="s">
        <v>66</v>
      </c>
      <c r="E132" s="38"/>
      <c r="F132" s="45"/>
      <c r="G132" s="98"/>
      <c r="H132" s="98"/>
      <c r="I132" s="98"/>
      <c r="J132" s="47"/>
      <c r="K132" s="47"/>
      <c r="L132" s="98"/>
      <c r="M132" s="98"/>
      <c r="N132" s="98"/>
      <c r="O132" s="47"/>
      <c r="P132" s="47"/>
      <c r="Q132" s="82"/>
      <c r="R132" s="82"/>
      <c r="S132" s="199">
        <f t="shared" ref="S132:U132" si="18">+S125</f>
        <v>35018.742920000004</v>
      </c>
      <c r="T132" s="199">
        <f t="shared" si="18"/>
        <v>43438.434024000002</v>
      </c>
      <c r="U132" s="199">
        <f t="shared" si="18"/>
        <v>78457.176944000006</v>
      </c>
      <c r="V132" s="94"/>
      <c r="W132" s="60">
        <f>+W125</f>
        <v>5887.0500000000011</v>
      </c>
      <c r="X132" s="60">
        <f>+X125</f>
        <v>2640.95</v>
      </c>
      <c r="Y132" s="60">
        <f>+Y125</f>
        <v>8528</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112</v>
      </c>
      <c r="E134" s="38"/>
      <c r="F134" s="45"/>
      <c r="G134" s="98"/>
      <c r="H134" s="98"/>
      <c r="I134" s="98"/>
      <c r="J134" s="47"/>
      <c r="K134" s="47"/>
      <c r="L134" s="98"/>
      <c r="M134" s="98"/>
      <c r="N134" s="98"/>
      <c r="O134" s="47"/>
      <c r="P134" s="47"/>
      <c r="Q134" s="47"/>
      <c r="R134" s="47"/>
      <c r="S134" s="197">
        <f>SUM(S130:S133)</f>
        <v>80650.631544000003</v>
      </c>
      <c r="T134" s="197">
        <f>SUM(T130:T133)</f>
        <v>187847.67345599999</v>
      </c>
      <c r="U134" s="197">
        <f>SUM(U130:U133)</f>
        <v>268498.30499999999</v>
      </c>
      <c r="V134" s="54"/>
      <c r="W134" s="200">
        <f>SUM(W130:W133)</f>
        <v>13159.210000000001</v>
      </c>
      <c r="X134" s="200">
        <f>SUM(X130:X133)</f>
        <v>14584.170000000002</v>
      </c>
      <c r="Y134" s="200">
        <f>SUM(Y130:Y133)</f>
        <v>27743.38</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861"/>
  <sheetViews>
    <sheetView zoomScale="90" zoomScaleNormal="90" zoomScaleSheetLayoutView="85" workbookViewId="0">
      <selection activeCell="X24" sqref="X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109</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SWV VO ergens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48</v>
      </c>
      <c r="E8" s="201"/>
      <c r="F8" s="201"/>
      <c r="G8" s="204" t="str">
        <f>+'1 februari'!G8</f>
        <v>SWV VO ergens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49</v>
      </c>
      <c r="E9" s="201"/>
      <c r="F9" s="201"/>
      <c r="G9" s="204" t="s">
        <v>92</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50</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54</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115</v>
      </c>
      <c r="D15" s="193"/>
      <c r="E15" s="193"/>
      <c r="F15" s="193"/>
      <c r="G15" s="191" t="s">
        <v>116</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113</v>
      </c>
      <c r="D16" s="188"/>
      <c r="E16" s="189" t="s">
        <v>37</v>
      </c>
      <c r="F16" s="189"/>
      <c r="G16" s="188" t="s">
        <v>114</v>
      </c>
      <c r="H16" s="190"/>
      <c r="I16" s="190"/>
      <c r="J16" s="195" t="s">
        <v>125</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56</v>
      </c>
      <c r="E19" s="27"/>
      <c r="F19" s="27"/>
      <c r="G19" s="28" t="s">
        <v>124</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87</v>
      </c>
      <c r="R20" s="81" t="s">
        <v>87</v>
      </c>
      <c r="S20" s="181" t="s">
        <v>78</v>
      </c>
      <c r="T20" s="106"/>
      <c r="U20" s="106"/>
      <c r="V20" s="106"/>
      <c r="W20" s="81" t="s">
        <v>76</v>
      </c>
      <c r="X20" s="35"/>
      <c r="Y20" s="35"/>
      <c r="Z20" s="36"/>
      <c r="AA20" s="37"/>
    </row>
    <row r="21" spans="2:27" s="104" customFormat="1" ht="12" customHeight="1" x14ac:dyDescent="0.2">
      <c r="B21" s="75"/>
      <c r="C21" s="100"/>
      <c r="D21" s="83" t="s">
        <v>57</v>
      </c>
      <c r="E21" s="101"/>
      <c r="F21" s="102"/>
      <c r="G21" s="76" t="s">
        <v>107</v>
      </c>
      <c r="H21" s="39"/>
      <c r="I21" s="39"/>
      <c r="J21" s="39"/>
      <c r="K21" s="39"/>
      <c r="L21" s="76" t="s">
        <v>108</v>
      </c>
      <c r="M21" s="39"/>
      <c r="N21" s="39"/>
      <c r="O21" s="39"/>
      <c r="P21" s="39"/>
      <c r="Q21" s="81" t="s">
        <v>88</v>
      </c>
      <c r="R21" s="81" t="s">
        <v>90</v>
      </c>
      <c r="S21" s="76" t="s">
        <v>110</v>
      </c>
      <c r="T21" s="81"/>
      <c r="U21" s="40" t="s">
        <v>58</v>
      </c>
      <c r="V21" s="40"/>
      <c r="W21" s="76" t="s">
        <v>129</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89</v>
      </c>
      <c r="R22" s="81" t="s">
        <v>89</v>
      </c>
      <c r="S22" s="74" t="s">
        <v>67</v>
      </c>
      <c r="T22" s="74" t="s">
        <v>68</v>
      </c>
      <c r="U22" s="40" t="s">
        <v>111</v>
      </c>
      <c r="V22" s="40"/>
      <c r="W22" s="42" t="s">
        <v>67</v>
      </c>
      <c r="X22" s="42" t="s">
        <v>68</v>
      </c>
      <c r="Y22" s="40" t="s">
        <v>62</v>
      </c>
      <c r="Z22" s="5"/>
      <c r="AA22" s="22"/>
    </row>
    <row r="23" spans="2:27" ht="12" customHeight="1" x14ac:dyDescent="0.2">
      <c r="B23" s="18"/>
      <c r="C23" s="1">
        <v>1</v>
      </c>
      <c r="D23" s="212">
        <f>+'1 febr 2018'!D23</f>
        <v>0</v>
      </c>
      <c r="E23" s="212">
        <f>+'1 febr 2018'!E23</f>
        <v>0</v>
      </c>
      <c r="F23" s="43"/>
      <c r="G23" s="44">
        <v>2</v>
      </c>
      <c r="H23" s="44">
        <v>0</v>
      </c>
      <c r="I23" s="44">
        <v>0</v>
      </c>
      <c r="J23" s="68">
        <f>SUM(G23:I23)</f>
        <v>2</v>
      </c>
      <c r="K23" s="42"/>
      <c r="L23" s="44">
        <v>0</v>
      </c>
      <c r="M23" s="44">
        <v>0</v>
      </c>
      <c r="N23" s="44">
        <v>1</v>
      </c>
      <c r="O23" s="68">
        <f>SUM(L23:N23)</f>
        <v>1</v>
      </c>
      <c r="P23" s="42"/>
      <c r="Q23" s="93" t="s">
        <v>55</v>
      </c>
      <c r="R23" s="93" t="s">
        <v>55</v>
      </c>
      <c r="S23" s="124">
        <f>IF(Q23="nee",0,IF((J23-O23)&lt;0,0,(J23-O23)*(tab!$C$19*tab!$H$8+tab!$D$23)))</f>
        <v>3783.6167600000003</v>
      </c>
      <c r="T23" s="124">
        <f>IF((J23-O23)&lt;=0,0,IF((G23-L23)*tab!$E$29+(H23-M23)*tab!$F$29+(I23-N23)*tab!$G$29&lt;=0,0,(G23-L23)*tab!$E$29+(H23-M23)*tab!$F$29+(I23-N23)*tab!$G$29))</f>
        <v>0</v>
      </c>
      <c r="U23" s="124">
        <f>IF(SUM(S23:T23)&lt;0,0,SUM(S23:T23))</f>
        <v>3783.6167600000003</v>
      </c>
      <c r="V23" s="182"/>
      <c r="W23" s="124">
        <f>IF(R23="nee",0,IF((J23-O23)&lt;0,0,(J23-O23)*tab!$C$57))</f>
        <v>639.42999999999995</v>
      </c>
      <c r="X23" s="124">
        <f>IF(R23="nee",0,IF((J23-O23)&lt;=0,0,IF((G23-L23)*tab!$G$57+(H23-M23)*tab!$H$57+(I23-N23)*tab!$I$57&lt;=0,0,(G23-L23)*tab!$G$57+(H23-M23)*tab!$H$57+(I23-N23)*tab!$I$57)))</f>
        <v>0</v>
      </c>
      <c r="Y23" s="124">
        <f>SUM(W23:X23)</f>
        <v>639.42999999999995</v>
      </c>
      <c r="Z23" s="5"/>
      <c r="AA23" s="22"/>
    </row>
    <row r="24" spans="2:27" ht="12" customHeight="1" x14ac:dyDescent="0.2">
      <c r="B24" s="18"/>
      <c r="C24" s="1">
        <v>2</v>
      </c>
      <c r="D24" s="212">
        <f>+'1 febr 2018'!D24</f>
        <v>0</v>
      </c>
      <c r="E24" s="212">
        <f>+'1 febr 2018'!E24</f>
        <v>0</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4">
        <f>IF(Q24="nee",0,IF((J24-O24)&lt;0,0,(J24-O24)*(tab!$C$19*tab!$H$8+tab!$D$23)))</f>
        <v>3783.6167600000003</v>
      </c>
      <c r="T24" s="124">
        <f>IF((J24-O24)&lt;=0,0,IF((G24-L24)*tab!$E$29+(H24-M24)*tab!$F$29+(I24-N24)*tab!$G$29&lt;=0,0,(G24-L24)*tab!$E$29+(H24-M24)*tab!$F$29+(I24-N24)*tab!$G$29))</f>
        <v>0</v>
      </c>
      <c r="U24" s="124">
        <f t="shared" ref="U24:U52" si="2">IF(SUM(S24:T24)&lt;0,0,SUM(S24:T24))</f>
        <v>3783.6167600000003</v>
      </c>
      <c r="V24" s="182"/>
      <c r="W24" s="124">
        <f>IF(R24="nee",0,IF((J24-O24)&lt;0,0,(J24-O24)*tab!$C$57))</f>
        <v>639.42999999999995</v>
      </c>
      <c r="X24" s="124">
        <f>IF(R24="nee",0,IF((J24-O24)&lt;=0,0,IF((G24-L24)*tab!$G$57+(H24-M24)*tab!$H$57+(I24-N24)*tab!$I$57&lt;=0,0,(G24-L24)*tab!$G$57+(H24-M24)*tab!$H$57+(I24-N24)*tab!$I$57)))</f>
        <v>0</v>
      </c>
      <c r="Y24" s="124">
        <f t="shared" ref="Y24:Y52" si="3">SUM(W24:X24)</f>
        <v>639.42999999999995</v>
      </c>
      <c r="Z24" s="5"/>
      <c r="AA24" s="22"/>
    </row>
    <row r="25" spans="2:27" ht="12" customHeight="1" x14ac:dyDescent="0.2">
      <c r="B25" s="18"/>
      <c r="C25" s="1">
        <v>3</v>
      </c>
      <c r="D25" s="212">
        <f>+'1 febr 2018'!D25</f>
        <v>0</v>
      </c>
      <c r="E25" s="212">
        <f>+'1 febr 2018'!E25</f>
        <v>0</v>
      </c>
      <c r="F25" s="43"/>
      <c r="G25" s="44">
        <v>0</v>
      </c>
      <c r="H25" s="44">
        <v>0</v>
      </c>
      <c r="I25" s="44">
        <v>1</v>
      </c>
      <c r="J25" s="68">
        <f t="shared" si="0"/>
        <v>1</v>
      </c>
      <c r="K25" s="42"/>
      <c r="L25" s="44">
        <v>2</v>
      </c>
      <c r="M25" s="44">
        <v>0</v>
      </c>
      <c r="N25" s="44">
        <v>0</v>
      </c>
      <c r="O25" s="68">
        <f t="shared" si="1"/>
        <v>2</v>
      </c>
      <c r="P25" s="42"/>
      <c r="Q25" s="93" t="s">
        <v>55</v>
      </c>
      <c r="R25" s="93" t="s">
        <v>55</v>
      </c>
      <c r="S25" s="124">
        <f>IF(Q25="nee",0,IF((J25-O25)&lt;0,0,(J25-O25)*(tab!$C$19*tab!$H$8+tab!$D$23)))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f>+'1 febr 2018'!D26</f>
        <v>0</v>
      </c>
      <c r="E26" s="212">
        <f>+'1 febr 2018'!E26</f>
        <v>0</v>
      </c>
      <c r="F26" s="43"/>
      <c r="G26" s="44">
        <v>0</v>
      </c>
      <c r="H26" s="44">
        <v>0</v>
      </c>
      <c r="I26" s="44">
        <v>2</v>
      </c>
      <c r="J26" s="68">
        <f t="shared" si="0"/>
        <v>2</v>
      </c>
      <c r="K26" s="42"/>
      <c r="L26" s="44">
        <v>3</v>
      </c>
      <c r="M26" s="44">
        <v>0</v>
      </c>
      <c r="N26" s="44">
        <v>0</v>
      </c>
      <c r="O26" s="68">
        <f t="shared" si="1"/>
        <v>3</v>
      </c>
      <c r="P26" s="42"/>
      <c r="Q26" s="93" t="s">
        <v>55</v>
      </c>
      <c r="R26" s="93" t="s">
        <v>55</v>
      </c>
      <c r="S26" s="124">
        <f>IF(Q26="nee",0,IF((J26-O26)&lt;0,0,(J26-O26)*(tab!$C$19*tab!$H$8+tab!$D$23)))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f>+'1 febr 2018'!D27</f>
        <v>0</v>
      </c>
      <c r="E27" s="212">
        <f>+'1 febr 2018'!E27</f>
        <v>0</v>
      </c>
      <c r="F27" s="43"/>
      <c r="G27" s="44">
        <v>4</v>
      </c>
      <c r="H27" s="44">
        <v>0</v>
      </c>
      <c r="I27" s="44">
        <v>0</v>
      </c>
      <c r="J27" s="68">
        <f t="shared" si="0"/>
        <v>4</v>
      </c>
      <c r="K27" s="42"/>
      <c r="L27" s="44">
        <v>0</v>
      </c>
      <c r="M27" s="44">
        <v>0</v>
      </c>
      <c r="N27" s="44">
        <v>3</v>
      </c>
      <c r="O27" s="68">
        <f t="shared" si="1"/>
        <v>3</v>
      </c>
      <c r="P27" s="42"/>
      <c r="Q27" s="93" t="s">
        <v>55</v>
      </c>
      <c r="R27" s="93" t="s">
        <v>55</v>
      </c>
      <c r="S27" s="124">
        <f>IF(Q27="nee",0,IF((J27-O27)&lt;0,0,(J27-O27)*(tab!$C$19*tab!$H$8+tab!$D$23)))</f>
        <v>3783.6167600000003</v>
      </c>
      <c r="T27" s="124">
        <f>IF((J27-O27)&lt;=0,0,IF((G27-L27)*tab!$E$29+(H27-M27)*tab!$F$29+(I27-N27)*tab!$G$29&lt;=0,0,(G27-L27)*tab!$E$29+(H27-M27)*tab!$F$29+(I27-N27)*tab!$G$29))</f>
        <v>0</v>
      </c>
      <c r="U27" s="124">
        <f t="shared" si="2"/>
        <v>3783.6167600000003</v>
      </c>
      <c r="V27" s="182"/>
      <c r="W27" s="124">
        <f>IF(R27="nee",0,IF((J27-O27)&lt;0,0,(J27-O27)*tab!$C$57))</f>
        <v>639.42999999999995</v>
      </c>
      <c r="X27" s="124">
        <f>IF(R27="nee",0,IF((J27-O27)&lt;=0,0,IF((G27-L27)*tab!$G$57+(H27-M27)*tab!$H$57+(I27-N27)*tab!$I$57&lt;=0,0,(G27-L27)*tab!$G$57+(H27-M27)*tab!$H$57+(I27-N27)*tab!$I$57)))</f>
        <v>0</v>
      </c>
      <c r="Y27" s="124">
        <f t="shared" si="3"/>
        <v>639.42999999999995</v>
      </c>
      <c r="Z27" s="5"/>
      <c r="AA27" s="22"/>
    </row>
    <row r="28" spans="2:27" ht="12" customHeight="1" x14ac:dyDescent="0.2">
      <c r="B28" s="18"/>
      <c r="C28" s="1">
        <v>6</v>
      </c>
      <c r="D28" s="212">
        <f>+'1 febr 2018'!D28</f>
        <v>0</v>
      </c>
      <c r="E28" s="212">
        <f>+'1 febr 2018'!E28</f>
        <v>0</v>
      </c>
      <c r="F28" s="43"/>
      <c r="G28" s="44">
        <v>4</v>
      </c>
      <c r="H28" s="44">
        <v>0</v>
      </c>
      <c r="I28" s="44">
        <v>0</v>
      </c>
      <c r="J28" s="68">
        <f t="shared" si="0"/>
        <v>4</v>
      </c>
      <c r="K28" s="42"/>
      <c r="L28" s="44">
        <v>0</v>
      </c>
      <c r="M28" s="44">
        <v>0</v>
      </c>
      <c r="N28" s="44">
        <v>5</v>
      </c>
      <c r="O28" s="68">
        <f t="shared" si="1"/>
        <v>5</v>
      </c>
      <c r="P28" s="42"/>
      <c r="Q28" s="93" t="s">
        <v>55</v>
      </c>
      <c r="R28" s="93" t="s">
        <v>55</v>
      </c>
      <c r="S28" s="124">
        <f>IF(Q28="nee",0,IF((J28-O28)&lt;0,0,(J28-O28)*(tab!$C$19*tab!$H$8+tab!$D$23)))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f>+'1 febr 2018'!D29</f>
        <v>0</v>
      </c>
      <c r="E29" s="212">
        <f>+'1 febr 2018'!E29</f>
        <v>0</v>
      </c>
      <c r="F29" s="43"/>
      <c r="G29" s="44">
        <v>0</v>
      </c>
      <c r="H29" s="44">
        <v>0</v>
      </c>
      <c r="I29" s="44">
        <v>5</v>
      </c>
      <c r="J29" s="68">
        <f t="shared" si="0"/>
        <v>5</v>
      </c>
      <c r="K29" s="42"/>
      <c r="L29" s="44">
        <v>4</v>
      </c>
      <c r="M29" s="44">
        <v>0</v>
      </c>
      <c r="N29" s="44">
        <v>0</v>
      </c>
      <c r="O29" s="68">
        <f t="shared" si="1"/>
        <v>4</v>
      </c>
      <c r="P29" s="42"/>
      <c r="Q29" s="93" t="s">
        <v>55</v>
      </c>
      <c r="R29" s="93" t="s">
        <v>55</v>
      </c>
      <c r="S29" s="124">
        <f>IF(Q29="nee",0,IF((J29-O29)&lt;0,0,(J29-O29)*(tab!$C$19*tab!$H$8+tab!$D$23)))</f>
        <v>3783.6167600000003</v>
      </c>
      <c r="T29" s="124">
        <f>IF((J29-O29)&lt;=0,0,IF((G29-L29)*tab!$E$29+(H29-M29)*tab!$F$29+(I29-N29)*tab!$G$29&lt;=0,0,(G29-L29)*tab!$E$29+(H29-M29)*tab!$F$29+(I29-N29)*tab!$G$29))</f>
        <v>61915.363663999982</v>
      </c>
      <c r="U29" s="124">
        <f t="shared" si="2"/>
        <v>65698.980423999979</v>
      </c>
      <c r="V29" s="182"/>
      <c r="W29" s="124">
        <f>IF(R29="nee",0,IF((J29-O29)&lt;0,0,(J29-O29)*tab!$C$57))</f>
        <v>639.42999999999995</v>
      </c>
      <c r="X29" s="124">
        <f>IF(R29="nee",0,IF((J29-O29)&lt;=0,0,IF((G29-L29)*tab!$G$57+(H29-M29)*tab!$H$57+(I29-N29)*tab!$I$57&lt;=0,0,(G29-L29)*tab!$G$57+(H29-M29)*tab!$H$57+(I29-N29)*tab!$I$57)))</f>
        <v>4918.1600000000008</v>
      </c>
      <c r="Y29" s="124">
        <f t="shared" si="3"/>
        <v>5557.5900000000011</v>
      </c>
      <c r="Z29" s="5"/>
      <c r="AA29" s="22"/>
    </row>
    <row r="30" spans="2:27" ht="12" customHeight="1" x14ac:dyDescent="0.2">
      <c r="B30" s="18"/>
      <c r="C30" s="1">
        <v>8</v>
      </c>
      <c r="D30" s="212">
        <f>+'1 febr 2018'!D30</f>
        <v>0</v>
      </c>
      <c r="E30" s="212">
        <f>+'1 febr 2018'!E30</f>
        <v>0</v>
      </c>
      <c r="F30" s="43"/>
      <c r="G30" s="44">
        <v>0</v>
      </c>
      <c r="H30" s="44">
        <v>0</v>
      </c>
      <c r="I30" s="44">
        <v>0</v>
      </c>
      <c r="J30" s="68">
        <f t="shared" si="0"/>
        <v>0</v>
      </c>
      <c r="K30" s="42"/>
      <c r="L30" s="44">
        <v>0</v>
      </c>
      <c r="M30" s="44">
        <v>0</v>
      </c>
      <c r="N30" s="44">
        <v>0</v>
      </c>
      <c r="O30" s="68">
        <f t="shared" si="1"/>
        <v>0</v>
      </c>
      <c r="P30" s="42"/>
      <c r="Q30" s="93" t="s">
        <v>55</v>
      </c>
      <c r="R30" s="93" t="s">
        <v>55</v>
      </c>
      <c r="S30" s="124">
        <f>IF(Q30="nee",0,IF((J30-O30)&lt;0,0,(J30-O30)*(tab!$C$19*tab!$H$8+tab!$D$23)))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f>+'1 febr 2018'!D31</f>
        <v>0</v>
      </c>
      <c r="E31" s="212">
        <f>+'1 febr 2018'!E31</f>
        <v>0</v>
      </c>
      <c r="F31" s="43"/>
      <c r="G31" s="44">
        <v>0</v>
      </c>
      <c r="H31" s="44">
        <v>0</v>
      </c>
      <c r="I31" s="44">
        <v>0</v>
      </c>
      <c r="J31" s="68">
        <f t="shared" si="0"/>
        <v>0</v>
      </c>
      <c r="K31" s="42"/>
      <c r="L31" s="44">
        <v>0</v>
      </c>
      <c r="M31" s="44">
        <v>0</v>
      </c>
      <c r="N31" s="44">
        <v>0</v>
      </c>
      <c r="O31" s="68">
        <f t="shared" si="1"/>
        <v>0</v>
      </c>
      <c r="P31" s="42"/>
      <c r="Q31" s="93" t="s">
        <v>55</v>
      </c>
      <c r="R31" s="93" t="s">
        <v>55</v>
      </c>
      <c r="S31" s="124">
        <f>IF(Q31="nee",0,IF((J31-O31)&lt;0,0,(J31-O31)*(tab!$C$19*tab!$H$8+tab!$D$23)))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f>+'1 febr 2018'!D32</f>
        <v>0</v>
      </c>
      <c r="E32" s="212">
        <f>+'1 febr 2018'!E32</f>
        <v>0</v>
      </c>
      <c r="F32" s="43"/>
      <c r="G32" s="44">
        <v>0</v>
      </c>
      <c r="H32" s="44">
        <v>0</v>
      </c>
      <c r="I32" s="44">
        <v>0</v>
      </c>
      <c r="J32" s="68">
        <f t="shared" si="0"/>
        <v>0</v>
      </c>
      <c r="K32" s="42"/>
      <c r="L32" s="44">
        <v>0</v>
      </c>
      <c r="M32" s="44">
        <v>0</v>
      </c>
      <c r="N32" s="44">
        <v>0</v>
      </c>
      <c r="O32" s="68">
        <f t="shared" si="1"/>
        <v>0</v>
      </c>
      <c r="P32" s="42"/>
      <c r="Q32" s="93" t="s">
        <v>55</v>
      </c>
      <c r="R32" s="93" t="s">
        <v>55</v>
      </c>
      <c r="S32" s="124">
        <f>IF(Q32="nee",0,IF((J32-O32)&lt;0,0,(J32-O32)*(tab!$C$19*tab!$H$8+tab!$D$23)))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f>+'1 febr 2018'!D33</f>
        <v>0</v>
      </c>
      <c r="E33" s="212">
        <f>+'1 febr 2018'!E33</f>
        <v>0</v>
      </c>
      <c r="F33" s="43"/>
      <c r="G33" s="44">
        <v>0</v>
      </c>
      <c r="H33" s="44">
        <v>0</v>
      </c>
      <c r="I33" s="44">
        <v>0</v>
      </c>
      <c r="J33" s="68">
        <f t="shared" si="0"/>
        <v>0</v>
      </c>
      <c r="K33" s="42"/>
      <c r="L33" s="44">
        <v>0</v>
      </c>
      <c r="M33" s="44">
        <v>0</v>
      </c>
      <c r="N33" s="44">
        <v>0</v>
      </c>
      <c r="O33" s="68">
        <f t="shared" si="1"/>
        <v>0</v>
      </c>
      <c r="P33" s="42"/>
      <c r="Q33" s="93" t="s">
        <v>55</v>
      </c>
      <c r="R33" s="93" t="s">
        <v>55</v>
      </c>
      <c r="S33" s="124">
        <f>IF(Q33="nee",0,IF((J33-O33)&lt;0,0,(J33-O33)*(tab!$C$19*tab!$H$8+tab!$D$23)))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f>+'1 febr 2018'!D34</f>
        <v>0</v>
      </c>
      <c r="E34" s="212">
        <f>+'1 febr 2018'!E34</f>
        <v>0</v>
      </c>
      <c r="F34" s="43"/>
      <c r="G34" s="44">
        <v>2</v>
      </c>
      <c r="H34" s="44">
        <v>2</v>
      </c>
      <c r="I34" s="44">
        <v>2</v>
      </c>
      <c r="J34" s="68">
        <f t="shared" si="0"/>
        <v>6</v>
      </c>
      <c r="K34" s="42"/>
      <c r="L34" s="44">
        <v>1</v>
      </c>
      <c r="M34" s="44">
        <v>1</v>
      </c>
      <c r="N34" s="44">
        <v>1</v>
      </c>
      <c r="O34" s="68">
        <f t="shared" si="1"/>
        <v>3</v>
      </c>
      <c r="P34" s="42"/>
      <c r="Q34" s="93" t="s">
        <v>55</v>
      </c>
      <c r="R34" s="93" t="s">
        <v>55</v>
      </c>
      <c r="S34" s="124">
        <f>IF(Q34="nee",0,IF((J34-O34)&lt;0,0,(J34-O34)*(tab!$C$19*tab!$H$8+tab!$D$23)))</f>
        <v>11350.850280000001</v>
      </c>
      <c r="T34" s="124">
        <f>IF((J34-O34)&lt;=0,0,IF((G34-L34)*tab!$E$29+(H34-M34)*tab!$F$29+(I34-N34)*tab!$G$29&lt;=0,0,(G34-L34)*tab!$E$29+(H34-M34)*tab!$F$29+(I34-N34)*tab!$G$29))</f>
        <v>40600.642447999999</v>
      </c>
      <c r="U34" s="124">
        <f t="shared" si="2"/>
        <v>51951.492727999997</v>
      </c>
      <c r="V34" s="182"/>
      <c r="W34" s="124">
        <f>IF(R34="nee",0,IF((J34-O34)&lt;0,0,(J34-O34)*tab!$C$57))</f>
        <v>1918.29</v>
      </c>
      <c r="X34" s="124">
        <f>IF(R34="nee",0,IF((J34-O34)&lt;=0,0,IF((G34-L34)*tab!$G$57+(H34-M34)*tab!$H$57+(I34-N34)*tab!$I$57&lt;=0,0,(G34-L34)*tab!$G$57+(H34-M34)*tab!$H$57+(I34-N34)*tab!$I$57)))</f>
        <v>3419.42</v>
      </c>
      <c r="Y34" s="124">
        <f t="shared" si="3"/>
        <v>5337.71</v>
      </c>
      <c r="Z34" s="5"/>
      <c r="AA34" s="22"/>
    </row>
    <row r="35" spans="2:27" ht="12" customHeight="1" x14ac:dyDescent="0.2">
      <c r="B35" s="18"/>
      <c r="C35" s="1">
        <v>13</v>
      </c>
      <c r="D35" s="212">
        <f>+'1 febr 2018'!D35</f>
        <v>0</v>
      </c>
      <c r="E35" s="212">
        <f>+'1 febr 2018'!E35</f>
        <v>0</v>
      </c>
      <c r="F35" s="43"/>
      <c r="G35" s="44"/>
      <c r="H35" s="44"/>
      <c r="I35" s="44"/>
      <c r="J35" s="68">
        <f t="shared" si="0"/>
        <v>0</v>
      </c>
      <c r="K35" s="42"/>
      <c r="L35" s="44"/>
      <c r="M35" s="44"/>
      <c r="N35" s="44"/>
      <c r="O35" s="68">
        <f t="shared" si="1"/>
        <v>0</v>
      </c>
      <c r="P35" s="42"/>
      <c r="Q35" s="93" t="s">
        <v>55</v>
      </c>
      <c r="R35" s="93" t="s">
        <v>55</v>
      </c>
      <c r="S35" s="124">
        <f>IF(Q35="nee",0,IF((J35-O35)&lt;0,0,(J35-O35)*(tab!$C$19*tab!$H$8+tab!$D$23)))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f>+'1 febr 2018'!D36</f>
        <v>0</v>
      </c>
      <c r="E36" s="212">
        <f>+'1 febr 2018'!E36</f>
        <v>0</v>
      </c>
      <c r="F36" s="43"/>
      <c r="G36" s="44"/>
      <c r="H36" s="44"/>
      <c r="I36" s="44"/>
      <c r="J36" s="68">
        <f t="shared" si="0"/>
        <v>0</v>
      </c>
      <c r="K36" s="42"/>
      <c r="L36" s="44"/>
      <c r="M36" s="44"/>
      <c r="N36" s="44"/>
      <c r="O36" s="68">
        <f t="shared" si="1"/>
        <v>0</v>
      </c>
      <c r="P36" s="42"/>
      <c r="Q36" s="93" t="s">
        <v>55</v>
      </c>
      <c r="R36" s="93" t="s">
        <v>55</v>
      </c>
      <c r="S36" s="124">
        <f>IF(Q36="nee",0,IF((J36-O36)&lt;0,0,(J36-O36)*(tab!$C$19*tab!$H$8+tab!$D$23)))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f>+'1 febr 2018'!D37</f>
        <v>0</v>
      </c>
      <c r="E37" s="212">
        <f>+'1 febr 2018'!E37</f>
        <v>0</v>
      </c>
      <c r="F37" s="43"/>
      <c r="G37" s="44"/>
      <c r="H37" s="44"/>
      <c r="I37" s="44"/>
      <c r="J37" s="68">
        <f t="shared" si="0"/>
        <v>0</v>
      </c>
      <c r="K37" s="42"/>
      <c r="L37" s="44"/>
      <c r="M37" s="44"/>
      <c r="N37" s="44"/>
      <c r="O37" s="68">
        <f t="shared" si="1"/>
        <v>0</v>
      </c>
      <c r="P37" s="42"/>
      <c r="Q37" s="93" t="s">
        <v>55</v>
      </c>
      <c r="R37" s="93" t="s">
        <v>55</v>
      </c>
      <c r="S37" s="124">
        <f>IF(Q37="nee",0,IF((J37-O37)&lt;0,0,(J37-O37)*(tab!$C$19*tab!$H$8+tab!$D$23)))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f>+'1 febr 2018'!D38</f>
        <v>0</v>
      </c>
      <c r="E38" s="212">
        <f>+'1 febr 2018'!E38</f>
        <v>0</v>
      </c>
      <c r="F38" s="43"/>
      <c r="G38" s="44"/>
      <c r="H38" s="44"/>
      <c r="I38" s="44"/>
      <c r="J38" s="68">
        <f t="shared" si="0"/>
        <v>0</v>
      </c>
      <c r="K38" s="42"/>
      <c r="L38" s="44"/>
      <c r="M38" s="44"/>
      <c r="N38" s="44"/>
      <c r="O38" s="68">
        <f t="shared" si="1"/>
        <v>0</v>
      </c>
      <c r="P38" s="42"/>
      <c r="Q38" s="93" t="s">
        <v>55</v>
      </c>
      <c r="R38" s="93" t="s">
        <v>55</v>
      </c>
      <c r="S38" s="124">
        <f>IF(Q38="nee",0,IF((J38-O38)&lt;0,0,(J38-O38)*(tab!$C$19*tab!$H$8+tab!$D$23)))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f>+'1 febr 2018'!D39</f>
        <v>0</v>
      </c>
      <c r="E39" s="212">
        <f>+'1 febr 2018'!E39</f>
        <v>0</v>
      </c>
      <c r="F39" s="43"/>
      <c r="G39" s="44"/>
      <c r="H39" s="44"/>
      <c r="I39" s="44"/>
      <c r="J39" s="68">
        <f t="shared" si="0"/>
        <v>0</v>
      </c>
      <c r="K39" s="42"/>
      <c r="L39" s="44"/>
      <c r="M39" s="44"/>
      <c r="N39" s="44"/>
      <c r="O39" s="68">
        <f t="shared" si="1"/>
        <v>0</v>
      </c>
      <c r="P39" s="42"/>
      <c r="Q39" s="93" t="s">
        <v>55</v>
      </c>
      <c r="R39" s="93" t="s">
        <v>55</v>
      </c>
      <c r="S39" s="124">
        <f>IF(Q39="nee",0,IF((J39-O39)&lt;0,0,(J39-O39)*(tab!$C$19*tab!$H$8+tab!$D$23)))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f>+'1 febr 2018'!D40</f>
        <v>0</v>
      </c>
      <c r="E40" s="212">
        <f>+'1 febr 2018'!E40</f>
        <v>0</v>
      </c>
      <c r="F40" s="43"/>
      <c r="G40" s="44"/>
      <c r="H40" s="44"/>
      <c r="I40" s="44"/>
      <c r="J40" s="68">
        <f t="shared" si="0"/>
        <v>0</v>
      </c>
      <c r="K40" s="42"/>
      <c r="L40" s="44"/>
      <c r="M40" s="44"/>
      <c r="N40" s="44"/>
      <c r="O40" s="68">
        <f t="shared" si="1"/>
        <v>0</v>
      </c>
      <c r="P40" s="42"/>
      <c r="Q40" s="93" t="s">
        <v>55</v>
      </c>
      <c r="R40" s="93" t="s">
        <v>55</v>
      </c>
      <c r="S40" s="124">
        <f>IF(Q40="nee",0,IF((J40-O40)&lt;0,0,(J40-O40)*(tab!$C$19*tab!$H$8+tab!$D$23)))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f>+'1 febr 2018'!D41</f>
        <v>0</v>
      </c>
      <c r="E41" s="212">
        <f>+'1 febr 2018'!E41</f>
        <v>0</v>
      </c>
      <c r="F41" s="43"/>
      <c r="G41" s="44"/>
      <c r="H41" s="44"/>
      <c r="I41" s="44"/>
      <c r="J41" s="68">
        <f t="shared" si="0"/>
        <v>0</v>
      </c>
      <c r="K41" s="42"/>
      <c r="L41" s="44"/>
      <c r="M41" s="44"/>
      <c r="N41" s="44"/>
      <c r="O41" s="68">
        <f t="shared" si="1"/>
        <v>0</v>
      </c>
      <c r="P41" s="42"/>
      <c r="Q41" s="93" t="s">
        <v>55</v>
      </c>
      <c r="R41" s="93" t="s">
        <v>55</v>
      </c>
      <c r="S41" s="124">
        <f>IF(Q41="nee",0,IF((J41-O41)&lt;0,0,(J41-O41)*(tab!$C$19*tab!$H$8+tab!$D$23)))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f>+'1 febr 2018'!D42</f>
        <v>0</v>
      </c>
      <c r="E42" s="212">
        <f>+'1 febr 2018'!E42</f>
        <v>0</v>
      </c>
      <c r="F42" s="43"/>
      <c r="G42" s="44"/>
      <c r="H42" s="44"/>
      <c r="I42" s="44"/>
      <c r="J42" s="68">
        <f t="shared" si="0"/>
        <v>0</v>
      </c>
      <c r="K42" s="42"/>
      <c r="L42" s="44"/>
      <c r="M42" s="44"/>
      <c r="N42" s="44"/>
      <c r="O42" s="68">
        <f t="shared" si="1"/>
        <v>0</v>
      </c>
      <c r="P42" s="42"/>
      <c r="Q42" s="93" t="s">
        <v>55</v>
      </c>
      <c r="R42" s="93" t="s">
        <v>55</v>
      </c>
      <c r="S42" s="124">
        <f>IF(Q42="nee",0,IF((J42-O42)&lt;0,0,(J42-O42)*(tab!$C$19*tab!$H$8+tab!$D$23)))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f>+'1 febr 2018'!D43</f>
        <v>0</v>
      </c>
      <c r="E43" s="212">
        <f>+'1 febr 2018'!E43</f>
        <v>0</v>
      </c>
      <c r="F43" s="43"/>
      <c r="G43" s="44"/>
      <c r="H43" s="44"/>
      <c r="I43" s="44"/>
      <c r="J43" s="68">
        <f t="shared" si="0"/>
        <v>0</v>
      </c>
      <c r="K43" s="42"/>
      <c r="L43" s="44"/>
      <c r="M43" s="44"/>
      <c r="N43" s="44"/>
      <c r="O43" s="68">
        <f t="shared" si="1"/>
        <v>0</v>
      </c>
      <c r="P43" s="42"/>
      <c r="Q43" s="93" t="s">
        <v>55</v>
      </c>
      <c r="R43" s="93" t="s">
        <v>55</v>
      </c>
      <c r="S43" s="124">
        <f>IF(Q43="nee",0,IF((J43-O43)&lt;0,0,(J43-O43)*(tab!$C$19*tab!$H$8+tab!$D$23)))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f>+'1 febr 2018'!D44</f>
        <v>0</v>
      </c>
      <c r="E44" s="212">
        <f>+'1 febr 2018'!E44</f>
        <v>0</v>
      </c>
      <c r="F44" s="43"/>
      <c r="G44" s="44"/>
      <c r="H44" s="44"/>
      <c r="I44" s="44"/>
      <c r="J44" s="68">
        <f t="shared" si="0"/>
        <v>0</v>
      </c>
      <c r="K44" s="42"/>
      <c r="L44" s="44"/>
      <c r="M44" s="44"/>
      <c r="N44" s="44"/>
      <c r="O44" s="68">
        <f t="shared" si="1"/>
        <v>0</v>
      </c>
      <c r="P44" s="42"/>
      <c r="Q44" s="93" t="s">
        <v>55</v>
      </c>
      <c r="R44" s="93" t="s">
        <v>55</v>
      </c>
      <c r="S44" s="124">
        <f>IF(Q44="nee",0,IF((J44-O44)&lt;0,0,(J44-O44)*(tab!$C$19*tab!$H$8+tab!$D$23)))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f>+'1 febr 2018'!D45</f>
        <v>0</v>
      </c>
      <c r="E45" s="212">
        <f>+'1 febr 2018'!E45</f>
        <v>0</v>
      </c>
      <c r="F45" s="43"/>
      <c r="G45" s="44"/>
      <c r="H45" s="44"/>
      <c r="I45" s="44"/>
      <c r="J45" s="68">
        <f t="shared" si="0"/>
        <v>0</v>
      </c>
      <c r="K45" s="42"/>
      <c r="L45" s="44"/>
      <c r="M45" s="44"/>
      <c r="N45" s="44"/>
      <c r="O45" s="68">
        <f t="shared" si="1"/>
        <v>0</v>
      </c>
      <c r="P45" s="42"/>
      <c r="Q45" s="93" t="s">
        <v>55</v>
      </c>
      <c r="R45" s="93" t="s">
        <v>55</v>
      </c>
      <c r="S45" s="124">
        <f>IF(Q45="nee",0,IF((J45-O45)&lt;0,0,(J45-O45)*(tab!$C$19*tab!$H$8+tab!$D$23)))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f>+'1 febr 2018'!D46</f>
        <v>0</v>
      </c>
      <c r="E46" s="212">
        <f>+'1 febr 2018'!E46</f>
        <v>0</v>
      </c>
      <c r="F46" s="43"/>
      <c r="G46" s="44"/>
      <c r="H46" s="44"/>
      <c r="I46" s="44"/>
      <c r="J46" s="68">
        <f t="shared" si="0"/>
        <v>0</v>
      </c>
      <c r="K46" s="42"/>
      <c r="L46" s="44"/>
      <c r="M46" s="44"/>
      <c r="N46" s="44"/>
      <c r="O46" s="68">
        <f t="shared" si="1"/>
        <v>0</v>
      </c>
      <c r="P46" s="42"/>
      <c r="Q46" s="93" t="s">
        <v>55</v>
      </c>
      <c r="R46" s="93" t="s">
        <v>55</v>
      </c>
      <c r="S46" s="124">
        <f>IF(Q46="nee",0,IF((J46-O46)&lt;0,0,(J46-O46)*(tab!$C$19*tab!$H$8+tab!$D$23)))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f>+'1 febr 2018'!D47</f>
        <v>0</v>
      </c>
      <c r="E47" s="212">
        <f>+'1 febr 2018'!E47</f>
        <v>0</v>
      </c>
      <c r="F47" s="43"/>
      <c r="G47" s="44"/>
      <c r="H47" s="44"/>
      <c r="I47" s="44"/>
      <c r="J47" s="68">
        <f t="shared" si="0"/>
        <v>0</v>
      </c>
      <c r="K47" s="42"/>
      <c r="L47" s="44"/>
      <c r="M47" s="44"/>
      <c r="N47" s="44"/>
      <c r="O47" s="68">
        <f t="shared" si="1"/>
        <v>0</v>
      </c>
      <c r="P47" s="42"/>
      <c r="Q47" s="93" t="s">
        <v>55</v>
      </c>
      <c r="R47" s="93" t="s">
        <v>55</v>
      </c>
      <c r="S47" s="124">
        <f>IF(Q47="nee",0,IF((J47-O47)&lt;0,0,(J47-O47)*(tab!$C$19*tab!$H$8+tab!$D$23)))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f>+'1 febr 2018'!D48</f>
        <v>0</v>
      </c>
      <c r="E48" s="212">
        <f>+'1 febr 2018'!E48</f>
        <v>0</v>
      </c>
      <c r="F48" s="43"/>
      <c r="G48" s="44"/>
      <c r="H48" s="44"/>
      <c r="I48" s="44"/>
      <c r="J48" s="68">
        <f t="shared" si="0"/>
        <v>0</v>
      </c>
      <c r="K48" s="42"/>
      <c r="L48" s="44"/>
      <c r="M48" s="44"/>
      <c r="N48" s="44"/>
      <c r="O48" s="68">
        <f t="shared" si="1"/>
        <v>0</v>
      </c>
      <c r="P48" s="42"/>
      <c r="Q48" s="93" t="s">
        <v>55</v>
      </c>
      <c r="R48" s="93" t="s">
        <v>55</v>
      </c>
      <c r="S48" s="124">
        <f>IF(Q48="nee",0,IF((J48-O48)&lt;0,0,(J48-O48)*(tab!$C$19*tab!$H$8+tab!$D$23)))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f>+'1 febr 2018'!D49</f>
        <v>0</v>
      </c>
      <c r="E49" s="212">
        <f>+'1 febr 2018'!E49</f>
        <v>0</v>
      </c>
      <c r="F49" s="43"/>
      <c r="G49" s="44"/>
      <c r="H49" s="44"/>
      <c r="I49" s="44"/>
      <c r="J49" s="68">
        <f t="shared" si="0"/>
        <v>0</v>
      </c>
      <c r="K49" s="42"/>
      <c r="L49" s="44"/>
      <c r="M49" s="44"/>
      <c r="N49" s="44"/>
      <c r="O49" s="68">
        <f t="shared" si="1"/>
        <v>0</v>
      </c>
      <c r="P49" s="42"/>
      <c r="Q49" s="93" t="s">
        <v>55</v>
      </c>
      <c r="R49" s="93" t="s">
        <v>55</v>
      </c>
      <c r="S49" s="124">
        <f>IF(Q49="nee",0,IF((J49-O49)&lt;0,0,(J49-O49)*(tab!$C$19*tab!$H$8+tab!$D$23)))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f>+'1 febr 2018'!D50</f>
        <v>0</v>
      </c>
      <c r="E50" s="212">
        <f>+'1 febr 2018'!E50</f>
        <v>0</v>
      </c>
      <c r="F50" s="43"/>
      <c r="G50" s="44"/>
      <c r="H50" s="44"/>
      <c r="I50" s="44"/>
      <c r="J50" s="68">
        <f t="shared" si="0"/>
        <v>0</v>
      </c>
      <c r="K50" s="42"/>
      <c r="L50" s="44"/>
      <c r="M50" s="44"/>
      <c r="N50" s="44"/>
      <c r="O50" s="68">
        <f t="shared" si="1"/>
        <v>0</v>
      </c>
      <c r="P50" s="42"/>
      <c r="Q50" s="93" t="s">
        <v>55</v>
      </c>
      <c r="R50" s="93" t="s">
        <v>55</v>
      </c>
      <c r="S50" s="124">
        <f>IF(Q50="nee",0,IF((J50-O50)&lt;0,0,(J50-O50)*(tab!$C$19*tab!$H$8+tab!$D$23)))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f>+'1 febr 2018'!D51</f>
        <v>0</v>
      </c>
      <c r="E51" s="212">
        <f>+'1 febr 2018'!E51</f>
        <v>0</v>
      </c>
      <c r="F51" s="43"/>
      <c r="G51" s="44"/>
      <c r="H51" s="44"/>
      <c r="I51" s="44"/>
      <c r="J51" s="68">
        <f t="shared" si="0"/>
        <v>0</v>
      </c>
      <c r="K51" s="42"/>
      <c r="L51" s="44"/>
      <c r="M51" s="44"/>
      <c r="N51" s="44"/>
      <c r="O51" s="68">
        <f t="shared" si="1"/>
        <v>0</v>
      </c>
      <c r="P51" s="42"/>
      <c r="Q51" s="93" t="s">
        <v>55</v>
      </c>
      <c r="R51" s="93" t="s">
        <v>55</v>
      </c>
      <c r="S51" s="124">
        <f>IF(Q51="nee",0,IF((J51-O51)&lt;0,0,(J51-O51)*(tab!$C$19*tab!$H$8+tab!$D$23)))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f>+'1 febr 2018'!D52</f>
        <v>0</v>
      </c>
      <c r="E52" s="212">
        <f>+'1 febr 2018'!E52</f>
        <v>0</v>
      </c>
      <c r="F52" s="43"/>
      <c r="G52" s="44"/>
      <c r="H52" s="44"/>
      <c r="I52" s="44"/>
      <c r="J52" s="68">
        <f t="shared" si="0"/>
        <v>0</v>
      </c>
      <c r="K52" s="42"/>
      <c r="L52" s="44"/>
      <c r="M52" s="44"/>
      <c r="N52" s="44"/>
      <c r="O52" s="68">
        <f t="shared" si="1"/>
        <v>0</v>
      </c>
      <c r="P52" s="42"/>
      <c r="Q52" s="93" t="s">
        <v>55</v>
      </c>
      <c r="R52" s="93" t="s">
        <v>55</v>
      </c>
      <c r="S52" s="124">
        <f>IF(Q52="nee",0,IF((J52-O52)&lt;0,0,(J52-O52)*(tab!$C$19*tab!$H$8+tab!$D$23)))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26485.317320000002</v>
      </c>
      <c r="T53" s="196">
        <f t="shared" si="4"/>
        <v>102516.00611199997</v>
      </c>
      <c r="U53" s="196">
        <f t="shared" si="4"/>
        <v>129001.32343199998</v>
      </c>
      <c r="V53" s="114"/>
      <c r="W53" s="197">
        <f>SUM(W23:W52)</f>
        <v>4476.01</v>
      </c>
      <c r="X53" s="197">
        <f>SUM(X23:X52)</f>
        <v>8337.5800000000017</v>
      </c>
      <c r="Y53" s="197">
        <f>SUM(Y23:Y52)</f>
        <v>12813.59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63</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87</v>
      </c>
      <c r="R56" s="81" t="s">
        <v>87</v>
      </c>
      <c r="S56" s="181" t="s">
        <v>78</v>
      </c>
      <c r="T56" s="106"/>
      <c r="U56" s="106"/>
      <c r="V56" s="106"/>
      <c r="W56" s="81" t="s">
        <v>76</v>
      </c>
      <c r="X56" s="35"/>
      <c r="Y56" s="35"/>
      <c r="Z56" s="41"/>
      <c r="AA56" s="16"/>
    </row>
    <row r="57" spans="2:27" ht="12" customHeight="1" x14ac:dyDescent="0.2">
      <c r="B57" s="18"/>
      <c r="C57" s="97"/>
      <c r="D57" s="38" t="s">
        <v>57</v>
      </c>
      <c r="E57" s="28"/>
      <c r="F57" s="27"/>
      <c r="G57" s="76" t="s">
        <v>107</v>
      </c>
      <c r="H57" s="39"/>
      <c r="I57" s="39"/>
      <c r="J57" s="39"/>
      <c r="K57" s="39"/>
      <c r="L57" s="76" t="s">
        <v>108</v>
      </c>
      <c r="M57" s="39"/>
      <c r="N57" s="39"/>
      <c r="O57" s="39"/>
      <c r="P57" s="39"/>
      <c r="Q57" s="81" t="s">
        <v>88</v>
      </c>
      <c r="R57" s="81" t="s">
        <v>90</v>
      </c>
      <c r="S57" s="76" t="s">
        <v>110</v>
      </c>
      <c r="T57" s="81"/>
      <c r="U57" s="40" t="s">
        <v>58</v>
      </c>
      <c r="V57" s="40"/>
      <c r="W57" s="76" t="s">
        <v>129</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89</v>
      </c>
      <c r="R58" s="81" t="s">
        <v>89</v>
      </c>
      <c r="S58" s="74" t="s">
        <v>67</v>
      </c>
      <c r="T58" s="74" t="s">
        <v>68</v>
      </c>
      <c r="U58" s="40" t="s">
        <v>111</v>
      </c>
      <c r="V58" s="40"/>
      <c r="W58" s="42" t="s">
        <v>67</v>
      </c>
      <c r="X58" s="42" t="s">
        <v>68</v>
      </c>
      <c r="Y58" s="40" t="s">
        <v>62</v>
      </c>
      <c r="Z58" s="5"/>
      <c r="AA58" s="22"/>
    </row>
    <row r="59" spans="2:27" ht="12" customHeight="1" x14ac:dyDescent="0.2">
      <c r="B59" s="18"/>
      <c r="C59" s="1">
        <v>1</v>
      </c>
      <c r="D59" s="67">
        <f t="shared" ref="D59:E88" si="5">+D23</f>
        <v>0</v>
      </c>
      <c r="E59" s="68">
        <f t="shared" si="5"/>
        <v>0</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IF(Q23="nee",0,IF((J23-O23)&lt;0,0,(J23-O23)*(tab!$C$20*tab!$H$8+tab!$D$23)))</f>
        <v>2735.2244720000003</v>
      </c>
      <c r="T59" s="124">
        <f>IF((J59-O59)&lt;=0,0,IF((G59-L59)*tab!$E$30+(H59-M59)*tab!$F$30+(I59-N59)*tab!$G$30&lt;=0,0,(G59-L59)*tab!$E$30+(H59-M59)*tab!$F$30+(I59-N59)*tab!$G$30))</f>
        <v>0</v>
      </c>
      <c r="U59" s="124">
        <f>IF(SUM(S59:T59)&lt;0,0,SUM(S59:T59))</f>
        <v>2735.2244720000003</v>
      </c>
      <c r="V59" s="182"/>
      <c r="W59" s="124">
        <f>IF(R59="nee",0,IF((J59-O59)&lt;0,0,(J59-O59)*tab!$C$58))</f>
        <v>559.23</v>
      </c>
      <c r="X59" s="124">
        <f>IF(R59="nee",0,IF((J59-O59)&lt;=0,0,IF((G59-L59)*tab!$G$57+(H59-M59)*tab!$H$57+(I59-N59)*tab!$I$57&lt;=0,0,(G59-L59)*tab!$G$57+(H59-M59)*tab!$H$57+(I59-N59)*tab!$I$57)))</f>
        <v>0</v>
      </c>
      <c r="Y59" s="124">
        <f>SUM(W59:X59)</f>
        <v>559.23</v>
      </c>
      <c r="Z59" s="5"/>
      <c r="AA59" s="22"/>
    </row>
    <row r="60" spans="2:27" ht="12" customHeight="1" x14ac:dyDescent="0.2">
      <c r="B60" s="18"/>
      <c r="C60" s="1">
        <v>2</v>
      </c>
      <c r="D60" s="67">
        <f t="shared" si="5"/>
        <v>0</v>
      </c>
      <c r="E60" s="68">
        <f t="shared" si="5"/>
        <v>0</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IF(Q24="nee",0,IF((J24-O24)&lt;0,0,(J24-O24)*(tab!$C$20*tab!$H$8+tab!$D$23)))</f>
        <v>2735.2244720000003</v>
      </c>
      <c r="T60" s="124">
        <f>IF((J60-O60)&lt;=0,0,IF((G60-L60)*tab!$E$30+(H60-M60)*tab!$F$30+(I60-N60)*tab!$G$30&lt;=0,0,(G60-L60)*tab!$E$30+(H60-M60)*tab!$F$30+(I60-N60)*tab!$G$30))</f>
        <v>0</v>
      </c>
      <c r="U60" s="124">
        <f t="shared" ref="U60:U88" si="9">IF(SUM(S60:T60)&lt;0,0,SUM(S60:T60))</f>
        <v>2735.2244720000003</v>
      </c>
      <c r="V60" s="182"/>
      <c r="W60" s="124">
        <f>IF(R60="nee",0,IF((J60-O60)&lt;0,0,(J60-O60)*tab!$C$58))</f>
        <v>559.23</v>
      </c>
      <c r="X60" s="124">
        <f>IF(R60="nee",0,IF((J60-O60)&lt;=0,0,IF((G60-L60)*tab!$G$57+(H60-M60)*tab!$H$57+(I60-N60)*tab!$I$57&lt;=0,0,(G60-L60)*tab!$G$57+(H60-M60)*tab!$H$57+(I60-N60)*tab!$I$57)))</f>
        <v>0</v>
      </c>
      <c r="Y60" s="124">
        <f t="shared" ref="Y60:Y88" si="10">SUM(W60:X60)</f>
        <v>559.23</v>
      </c>
      <c r="Z60" s="5"/>
      <c r="AA60" s="22"/>
    </row>
    <row r="61" spans="2:27" ht="12" customHeight="1" x14ac:dyDescent="0.2">
      <c r="B61" s="18"/>
      <c r="C61" s="1">
        <v>3</v>
      </c>
      <c r="D61" s="67">
        <f t="shared" si="5"/>
        <v>0</v>
      </c>
      <c r="E61" s="68">
        <f t="shared" si="5"/>
        <v>0</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IF(Q25="nee",0,IF((J25-O25)&lt;0,0,(J25-O25)*(tab!$C$20*tab!$H$8+tab!$D$23)))</f>
        <v>0</v>
      </c>
      <c r="T61" s="124">
        <f>IF((J61-O61)&lt;=0,0,IF((G61-L61)*tab!$E$30+(H61-M61)*tab!$F$30+(I61-N61)*tab!$G$30&lt;=0,0,(G61-L61)*tab!$E$30+(H61-M61)*tab!$F$30+(I61-N61)*tab!$G$30))</f>
        <v>0</v>
      </c>
      <c r="U61" s="124">
        <f t="shared" si="9"/>
        <v>0</v>
      </c>
      <c r="V61" s="182"/>
      <c r="W61" s="124">
        <f>IF(R61="nee",0,IF((J61-O61)&lt;0,0,(J61-O61)*tab!$C$58))</f>
        <v>0</v>
      </c>
      <c r="X61" s="124">
        <f>IF(R61="nee",0,IF((J61-O61)&lt;=0,0,IF((G61-L61)*tab!$G$57+(H61-M61)*tab!$H$57+(I61-N61)*tab!$I$57&lt;=0,0,(G61-L61)*tab!$G$57+(H61-M61)*tab!$H$57+(I61-N61)*tab!$I$57)))</f>
        <v>0</v>
      </c>
      <c r="Y61" s="124">
        <f t="shared" si="10"/>
        <v>0</v>
      </c>
      <c r="Z61" s="5"/>
      <c r="AA61" s="22"/>
    </row>
    <row r="62" spans="2:27" ht="12" customHeight="1" x14ac:dyDescent="0.2">
      <c r="B62" s="18"/>
      <c r="C62" s="1">
        <v>4</v>
      </c>
      <c r="D62" s="67">
        <f t="shared" si="5"/>
        <v>0</v>
      </c>
      <c r="E62" s="68">
        <f t="shared" si="5"/>
        <v>0</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IF(Q26="nee",0,IF((J26-O26)&lt;0,0,(J26-O26)*(tab!$C$20*tab!$H$8+tab!$D$23)))</f>
        <v>0</v>
      </c>
      <c r="T62" s="124">
        <f>IF((J62-O62)&lt;=0,0,IF((G62-L62)*tab!$E$30+(H62-M62)*tab!$F$30+(I62-N62)*tab!$G$30&lt;=0,0,(G62-L62)*tab!$E$30+(H62-M62)*tab!$F$30+(I62-N62)*tab!$G$30))</f>
        <v>0</v>
      </c>
      <c r="U62" s="124">
        <f t="shared" si="9"/>
        <v>0</v>
      </c>
      <c r="V62" s="182"/>
      <c r="W62" s="124">
        <f>IF(R62="nee",0,IF((J62-O62)&lt;0,0,(J62-O62)*tab!$C$58))</f>
        <v>0</v>
      </c>
      <c r="X62" s="124">
        <f>IF(R62="nee",0,IF((J62-O62)&lt;=0,0,IF((G62-L62)*tab!$G$57+(H62-M62)*tab!$H$57+(I62-N62)*tab!$I$57&lt;=0,0,(G62-L62)*tab!$G$57+(H62-M62)*tab!$H$57+(I62-N62)*tab!$I$57)))</f>
        <v>0</v>
      </c>
      <c r="Y62" s="124">
        <f t="shared" si="10"/>
        <v>0</v>
      </c>
      <c r="Z62" s="5"/>
      <c r="AA62" s="22"/>
    </row>
    <row r="63" spans="2:27" ht="12" customHeight="1" x14ac:dyDescent="0.2">
      <c r="B63" s="18"/>
      <c r="C63" s="1">
        <v>5</v>
      </c>
      <c r="D63" s="67">
        <f t="shared" si="5"/>
        <v>0</v>
      </c>
      <c r="E63" s="68">
        <f t="shared" si="5"/>
        <v>0</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IF(Q27="nee",0,IF((J27-O27)&lt;0,0,(J27-O27)*(tab!$C$20*tab!$H$8+tab!$D$23)))</f>
        <v>2735.2244720000003</v>
      </c>
      <c r="T63" s="124">
        <f>IF((J63-O63)&lt;=0,0,IF((G63-L63)*tab!$E$30+(H63-M63)*tab!$F$30+(I63-N63)*tab!$G$30&lt;=0,0,(G63-L63)*tab!$E$30+(H63-M63)*tab!$F$30+(I63-N63)*tab!$G$30))</f>
        <v>0</v>
      </c>
      <c r="U63" s="124">
        <f t="shared" si="9"/>
        <v>2735.2244720000003</v>
      </c>
      <c r="V63" s="182"/>
      <c r="W63" s="124">
        <f>IF(R63="nee",0,IF((J63-O63)&lt;0,0,(J63-O63)*tab!$C$58))</f>
        <v>0</v>
      </c>
      <c r="X63" s="124">
        <f>IF(R63="nee",0,IF((J63-O63)&lt;=0,0,IF((G63-L63)*tab!$G$57+(H63-M63)*tab!$H$57+(I63-N63)*tab!$I$57&lt;=0,0,(G63-L63)*tab!$G$57+(H63-M63)*tab!$H$57+(I63-N63)*tab!$I$57)))</f>
        <v>0</v>
      </c>
      <c r="Y63" s="124">
        <f t="shared" si="10"/>
        <v>0</v>
      </c>
      <c r="Z63" s="5"/>
      <c r="AA63" s="22"/>
    </row>
    <row r="64" spans="2:27" ht="12" customHeight="1" x14ac:dyDescent="0.2">
      <c r="B64" s="18"/>
      <c r="C64" s="1">
        <v>6</v>
      </c>
      <c r="D64" s="67">
        <f t="shared" si="5"/>
        <v>0</v>
      </c>
      <c r="E64" s="68">
        <f t="shared" si="5"/>
        <v>0</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IF(Q28="nee",0,IF((J28-O28)&lt;0,0,(J28-O28)*(tab!$C$20*tab!$H$8+tab!$D$23)))</f>
        <v>0</v>
      </c>
      <c r="T64" s="124">
        <f>IF((J64-O64)&lt;=0,0,IF((G64-L64)*tab!$E$30+(H64-M64)*tab!$F$30+(I64-N64)*tab!$G$30&lt;=0,0,(G64-L64)*tab!$E$30+(H64-M64)*tab!$F$30+(I64-N64)*tab!$G$30))</f>
        <v>0</v>
      </c>
      <c r="U64" s="124">
        <f t="shared" si="9"/>
        <v>0</v>
      </c>
      <c r="V64" s="182"/>
      <c r="W64" s="124">
        <f>IF(R64="nee",0,IF((J64-O64)&lt;0,0,(J64-O64)*tab!$C$58))</f>
        <v>0</v>
      </c>
      <c r="X64" s="124">
        <f>IF(R64="nee",0,IF((J64-O64)&lt;=0,0,IF((G64-L64)*tab!$G$57+(H64-M64)*tab!$H$57+(I64-N64)*tab!$I$57&lt;=0,0,(G64-L64)*tab!$G$57+(H64-M64)*tab!$H$57+(I64-N64)*tab!$I$57)))</f>
        <v>0</v>
      </c>
      <c r="Y64" s="124">
        <f t="shared" si="10"/>
        <v>0</v>
      </c>
      <c r="Z64" s="5"/>
      <c r="AA64" s="22"/>
    </row>
    <row r="65" spans="2:27" ht="12" customHeight="1" x14ac:dyDescent="0.2">
      <c r="B65" s="18"/>
      <c r="C65" s="1">
        <v>7</v>
      </c>
      <c r="D65" s="67">
        <f t="shared" si="5"/>
        <v>0</v>
      </c>
      <c r="E65" s="68">
        <f t="shared" si="5"/>
        <v>0</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IF(Q29="nee",0,IF((J29-O29)&lt;0,0,(J29-O29)*(tab!$C$20*tab!$H$8+tab!$D$23)))</f>
        <v>2735.2244720000003</v>
      </c>
      <c r="T65" s="124">
        <f>IF((J65-O65)&lt;=0,0,IF((G65-L65)*tab!$E$30+(H65-M65)*tab!$F$30+(I65-N65)*tab!$G$30&lt;=0,0,(G65-L65)*tab!$E$30+(H65-M65)*tab!$F$30+(I65-N65)*tab!$G$30))</f>
        <v>0</v>
      </c>
      <c r="U65" s="124">
        <f t="shared" si="9"/>
        <v>2735.2244720000003</v>
      </c>
      <c r="V65" s="182"/>
      <c r="W65" s="124">
        <f>IF(R65="nee",0,IF((J65-O65)&lt;0,0,(J65-O65)*tab!$C$58))</f>
        <v>0</v>
      </c>
      <c r="X65" s="124">
        <f>IF(R65="nee",0,IF((J65-O65)&lt;=0,0,IF((G65-L65)*tab!$G$57+(H65-M65)*tab!$H$57+(I65-N65)*tab!$I$57&lt;=0,0,(G65-L65)*tab!$G$57+(H65-M65)*tab!$H$57+(I65-N65)*tab!$I$57)))</f>
        <v>0</v>
      </c>
      <c r="Y65" s="124">
        <f t="shared" si="10"/>
        <v>0</v>
      </c>
      <c r="Z65" s="5"/>
      <c r="AA65" s="22"/>
    </row>
    <row r="66" spans="2:27" ht="12" customHeight="1" x14ac:dyDescent="0.2">
      <c r="B66" s="18"/>
      <c r="C66" s="1">
        <v>8</v>
      </c>
      <c r="D66" s="67">
        <f t="shared" si="5"/>
        <v>0</v>
      </c>
      <c r="E66" s="68">
        <f t="shared" si="5"/>
        <v>0</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IF(Q30="nee",0,IF((J30-O30)&lt;0,0,(J30-O30)*(tab!$C$20*tab!$H$8+tab!$D$23)))</f>
        <v>0</v>
      </c>
      <c r="T66" s="124">
        <f>IF((J66-O66)&lt;=0,0,IF((G66-L66)*tab!$E$30+(H66-M66)*tab!$F$30+(I66-N66)*tab!$G$30&lt;=0,0,(G66-L66)*tab!$E$30+(H66-M66)*tab!$F$30+(I66-N66)*tab!$G$30))</f>
        <v>0</v>
      </c>
      <c r="U66" s="124">
        <f t="shared" si="9"/>
        <v>0</v>
      </c>
      <c r="V66" s="182"/>
      <c r="W66" s="124">
        <f>IF(R66="nee",0,IF((J66-O66)&lt;0,0,(J66-O66)*tab!$C$58))</f>
        <v>0</v>
      </c>
      <c r="X66" s="124">
        <f>IF(R66="nee",0,IF((J66-O66)&lt;=0,0,IF((G66-L66)*tab!$G$57+(H66-M66)*tab!$H$57+(I66-N66)*tab!$I$57&lt;=0,0,(G66-L66)*tab!$G$57+(H66-M66)*tab!$H$57+(I66-N66)*tab!$I$57)))</f>
        <v>0</v>
      </c>
      <c r="Y66" s="124">
        <f t="shared" si="10"/>
        <v>0</v>
      </c>
      <c r="Z66" s="5"/>
      <c r="AA66" s="22"/>
    </row>
    <row r="67" spans="2:27" ht="12" customHeight="1" x14ac:dyDescent="0.2">
      <c r="B67" s="18"/>
      <c r="C67" s="1">
        <v>9</v>
      </c>
      <c r="D67" s="67">
        <f t="shared" si="5"/>
        <v>0</v>
      </c>
      <c r="E67" s="68">
        <f t="shared" si="5"/>
        <v>0</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IF(Q31="nee",0,IF((J31-O31)&lt;0,0,(J31-O31)*(tab!$C$20*tab!$H$8+tab!$D$23)))</f>
        <v>0</v>
      </c>
      <c r="T67" s="124">
        <f>IF((J67-O67)&lt;=0,0,IF((G67-L67)*tab!$E$30+(H67-M67)*tab!$F$30+(I67-N67)*tab!$G$30&lt;=0,0,(G67-L67)*tab!$E$30+(H67-M67)*tab!$F$30+(I67-N67)*tab!$G$30))</f>
        <v>0</v>
      </c>
      <c r="U67" s="124">
        <f t="shared" si="9"/>
        <v>0</v>
      </c>
      <c r="V67" s="182"/>
      <c r="W67" s="124">
        <f>IF(R67="nee",0,IF((J67-O67)&lt;0,0,(J67-O67)*tab!$C$58))</f>
        <v>0</v>
      </c>
      <c r="X67" s="124">
        <f>IF(R67="nee",0,IF((J67-O67)&lt;=0,0,IF((G67-L67)*tab!$G$57+(H67-M67)*tab!$H$57+(I67-N67)*tab!$I$57&lt;=0,0,(G67-L67)*tab!$G$57+(H67-M67)*tab!$H$57+(I67-N67)*tab!$I$57)))</f>
        <v>0</v>
      </c>
      <c r="Y67" s="124">
        <f t="shared" si="10"/>
        <v>0</v>
      </c>
      <c r="Z67" s="5"/>
      <c r="AA67" s="22"/>
    </row>
    <row r="68" spans="2:27" ht="12" customHeight="1" x14ac:dyDescent="0.2">
      <c r="B68" s="18"/>
      <c r="C68" s="1">
        <v>10</v>
      </c>
      <c r="D68" s="67">
        <f t="shared" si="5"/>
        <v>0</v>
      </c>
      <c r="E68" s="68">
        <f t="shared" si="5"/>
        <v>0</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IF(Q32="nee",0,IF((J32-O32)&lt;0,0,(J32-O32)*(tab!$C$20*tab!$H$8+tab!$D$23)))</f>
        <v>0</v>
      </c>
      <c r="T68" s="124">
        <f>IF((J68-O68)&lt;=0,0,IF((G68-L68)*tab!$E$30+(H68-M68)*tab!$F$30+(I68-N68)*tab!$G$30&lt;=0,0,(G68-L68)*tab!$E$30+(H68-M68)*tab!$F$30+(I68-N68)*tab!$G$30))</f>
        <v>0</v>
      </c>
      <c r="U68" s="124">
        <f t="shared" si="9"/>
        <v>0</v>
      </c>
      <c r="V68" s="182"/>
      <c r="W68" s="124">
        <f>IF(R68="nee",0,IF((J68-O68)&lt;0,0,(J68-O68)*tab!$C$58))</f>
        <v>0</v>
      </c>
      <c r="X68" s="124">
        <f>IF(R68="nee",0,IF((J68-O68)&lt;=0,0,IF((G68-L68)*tab!$G$57+(H68-M68)*tab!$H$57+(I68-N68)*tab!$I$57&lt;=0,0,(G68-L68)*tab!$G$57+(H68-M68)*tab!$H$57+(I68-N68)*tab!$I$57)))</f>
        <v>0</v>
      </c>
      <c r="Y68" s="124">
        <f t="shared" si="10"/>
        <v>0</v>
      </c>
      <c r="Z68" s="5"/>
      <c r="AA68" s="22"/>
    </row>
    <row r="69" spans="2:27" ht="12" customHeight="1" x14ac:dyDescent="0.2">
      <c r="B69" s="18"/>
      <c r="C69" s="1">
        <v>11</v>
      </c>
      <c r="D69" s="67">
        <f t="shared" si="5"/>
        <v>0</v>
      </c>
      <c r="E69" s="68">
        <f t="shared" si="5"/>
        <v>0</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IF(Q33="nee",0,IF((J33-O33)&lt;0,0,(J33-O33)*(tab!$C$20*tab!$H$8+tab!$D$23)))</f>
        <v>0</v>
      </c>
      <c r="T69" s="124">
        <f>IF((J69-O69)&lt;=0,0,IF((G69-L69)*tab!$E$30+(H69-M69)*tab!$F$30+(I69-N69)*tab!$G$30&lt;=0,0,(G69-L69)*tab!$E$30+(H69-M69)*tab!$F$30+(I69-N69)*tab!$G$30))</f>
        <v>0</v>
      </c>
      <c r="U69" s="124">
        <f t="shared" si="9"/>
        <v>0</v>
      </c>
      <c r="V69" s="182"/>
      <c r="W69" s="124">
        <f>IF(R69="nee",0,IF((J69-O69)&lt;0,0,(J69-O69)*tab!$C$58))</f>
        <v>0</v>
      </c>
      <c r="X69" s="124">
        <f>IF(R69="nee",0,IF((J69-O69)&lt;=0,0,IF((G69-L69)*tab!$G$57+(H69-M69)*tab!$H$57+(I69-N69)*tab!$I$57&lt;=0,0,(G69-L69)*tab!$G$57+(H69-M69)*tab!$H$57+(I69-N69)*tab!$I$57)))</f>
        <v>0</v>
      </c>
      <c r="Y69" s="124">
        <f t="shared" si="10"/>
        <v>0</v>
      </c>
      <c r="Z69" s="5"/>
      <c r="AA69" s="22"/>
    </row>
    <row r="70" spans="2:27" ht="12" customHeight="1" x14ac:dyDescent="0.2">
      <c r="B70" s="18"/>
      <c r="C70" s="1">
        <v>12</v>
      </c>
      <c r="D70" s="67">
        <f t="shared" si="5"/>
        <v>0</v>
      </c>
      <c r="E70" s="68">
        <f t="shared" si="5"/>
        <v>0</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IF(Q34="nee",0,IF((J34-O34)&lt;0,0,(J34-O34)*(tab!$C$20*tab!$H$8+tab!$D$23)))</f>
        <v>8205.6734160000015</v>
      </c>
      <c r="T70" s="124">
        <f>IF((J70-O70)&lt;=0,0,IF((G70-L70)*tab!$E$30+(H70-M70)*tab!$F$30+(I70-N70)*tab!$G$30&lt;=0,0,(G70-L70)*tab!$E$30+(H70-M70)*tab!$F$30+(I70-N70)*tab!$G$30))</f>
        <v>41893.233319999999</v>
      </c>
      <c r="U70" s="124">
        <f t="shared" si="9"/>
        <v>50098.906736000004</v>
      </c>
      <c r="V70" s="182"/>
      <c r="W70" s="124">
        <f>IF(R70="nee",0,IF((J70-O70)&lt;0,0,(J70-O70)*tab!$C$58))</f>
        <v>1677.69</v>
      </c>
      <c r="X70" s="124">
        <f>IF(R70="nee",0,IF((J70-O70)&lt;=0,0,IF((G70-L70)*tab!$G$57+(H70-M70)*tab!$H$57+(I70-N70)*tab!$I$57&lt;=0,0,(G70-L70)*tab!$G$57+(H70-M70)*tab!$H$57+(I70-N70)*tab!$I$57)))</f>
        <v>3419.42</v>
      </c>
      <c r="Y70" s="124">
        <f t="shared" si="10"/>
        <v>5097.1100000000006</v>
      </c>
      <c r="Z70" s="5"/>
      <c r="AA70" s="22"/>
    </row>
    <row r="71" spans="2:27" ht="12" customHeight="1" x14ac:dyDescent="0.2">
      <c r="B71" s="18"/>
      <c r="C71" s="1">
        <v>13</v>
      </c>
      <c r="D71" s="67">
        <f t="shared" si="5"/>
        <v>0</v>
      </c>
      <c r="E71" s="68">
        <f t="shared" si="5"/>
        <v>0</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IF(Q35="nee",0,IF((J35-O35)&lt;0,0,(J35-O35)*(tab!$C$20*tab!$H$8+tab!$D$23)))</f>
        <v>0</v>
      </c>
      <c r="T71" s="124">
        <f>IF((J71-O71)&lt;=0,0,IF((G71-L71)*tab!$E$30+(H71-M71)*tab!$F$30+(I71-N71)*tab!$G$30&lt;=0,0,(G71-L71)*tab!$E$30+(H71-M71)*tab!$F$30+(I71-N71)*tab!$G$30))</f>
        <v>0</v>
      </c>
      <c r="U71" s="124">
        <f t="shared" si="9"/>
        <v>0</v>
      </c>
      <c r="V71" s="182"/>
      <c r="W71" s="124">
        <f>IF(R71="nee",0,IF((J71-O71)&lt;0,0,(J71-O71)*tab!$C$58))</f>
        <v>0</v>
      </c>
      <c r="X71" s="124">
        <f>IF(R71="nee",0,IF((J71-O71)&lt;=0,0,IF((G71-L71)*tab!$G$57+(H71-M71)*tab!$H$57+(I71-N71)*tab!$I$57&lt;=0,0,(G71-L71)*tab!$G$57+(H71-M71)*tab!$H$57+(I71-N71)*tab!$I$57)))</f>
        <v>0</v>
      </c>
      <c r="Y71" s="124">
        <f t="shared" si="10"/>
        <v>0</v>
      </c>
      <c r="Z71" s="5"/>
      <c r="AA71" s="22"/>
    </row>
    <row r="72" spans="2:27" ht="12" customHeight="1" x14ac:dyDescent="0.2">
      <c r="B72" s="18"/>
      <c r="C72" s="1">
        <v>14</v>
      </c>
      <c r="D72" s="67">
        <f t="shared" si="5"/>
        <v>0</v>
      </c>
      <c r="E72" s="68">
        <f t="shared" si="5"/>
        <v>0</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IF(Q36="nee",0,IF((J36-O36)&lt;0,0,(J36-O36)*(tab!$C$20*tab!$H$8+tab!$D$23)))</f>
        <v>0</v>
      </c>
      <c r="T72" s="124">
        <f>IF((J72-O72)&lt;=0,0,IF((G72-L72)*tab!$E$30+(H72-M72)*tab!$F$30+(I72-N72)*tab!$G$30&lt;=0,0,(G72-L72)*tab!$E$30+(H72-M72)*tab!$F$30+(I72-N72)*tab!$G$30))</f>
        <v>0</v>
      </c>
      <c r="U72" s="124">
        <f t="shared" si="9"/>
        <v>0</v>
      </c>
      <c r="V72" s="182"/>
      <c r="W72" s="124">
        <f>IF(R72="nee",0,IF((J72-O72)&lt;0,0,(J72-O72)*tab!$C$58))</f>
        <v>0</v>
      </c>
      <c r="X72" s="124">
        <f>IF(R72="nee",0,IF((J72-O72)&lt;=0,0,IF((G72-L72)*tab!$G$57+(H72-M72)*tab!$H$57+(I72-N72)*tab!$I$57&lt;=0,0,(G72-L72)*tab!$G$57+(H72-M72)*tab!$H$57+(I72-N72)*tab!$I$57)))</f>
        <v>0</v>
      </c>
      <c r="Y72" s="124">
        <f t="shared" si="10"/>
        <v>0</v>
      </c>
      <c r="Z72" s="5"/>
      <c r="AA72" s="22"/>
    </row>
    <row r="73" spans="2:27" ht="12" customHeight="1" x14ac:dyDescent="0.2">
      <c r="B73" s="18"/>
      <c r="C73" s="1">
        <v>15</v>
      </c>
      <c r="D73" s="67">
        <f t="shared" si="5"/>
        <v>0</v>
      </c>
      <c r="E73" s="68">
        <f t="shared" si="5"/>
        <v>0</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IF(Q37="nee",0,IF((J37-O37)&lt;0,0,(J37-O37)*(tab!$C$20*tab!$H$8+tab!$D$23)))</f>
        <v>0</v>
      </c>
      <c r="T73" s="124">
        <f>IF((J73-O73)&lt;=0,0,IF((G73-L73)*tab!$E$30+(H73-M73)*tab!$F$30+(I73-N73)*tab!$G$30&lt;=0,0,(G73-L73)*tab!$E$30+(H73-M73)*tab!$F$30+(I73-N73)*tab!$G$30))</f>
        <v>0</v>
      </c>
      <c r="U73" s="124">
        <f t="shared" si="9"/>
        <v>0</v>
      </c>
      <c r="V73" s="182"/>
      <c r="W73" s="124">
        <f>IF(R73="nee",0,IF((J73-O73)&lt;0,0,(J73-O73)*tab!$C$58))</f>
        <v>0</v>
      </c>
      <c r="X73" s="124">
        <f>IF(R73="nee",0,IF((J73-O73)&lt;=0,0,IF((G73-L73)*tab!$G$57+(H73-M73)*tab!$H$57+(I73-N73)*tab!$I$57&lt;=0,0,(G73-L73)*tab!$G$57+(H73-M73)*tab!$H$57+(I73-N73)*tab!$I$57)))</f>
        <v>0</v>
      </c>
      <c r="Y73" s="124">
        <f t="shared" si="10"/>
        <v>0</v>
      </c>
      <c r="Z73" s="5"/>
      <c r="AA73" s="22"/>
    </row>
    <row r="74" spans="2:27" ht="12" customHeight="1" x14ac:dyDescent="0.2">
      <c r="B74" s="18"/>
      <c r="C74" s="1">
        <v>16</v>
      </c>
      <c r="D74" s="67">
        <f t="shared" si="5"/>
        <v>0</v>
      </c>
      <c r="E74" s="68">
        <f t="shared" si="5"/>
        <v>0</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IF(Q38="nee",0,IF((J38-O38)&lt;0,0,(J38-O38)*(tab!$C$20*tab!$H$8+tab!$D$23)))</f>
        <v>0</v>
      </c>
      <c r="T74" s="124">
        <f>IF((J74-O74)&lt;=0,0,IF((G74-L74)*tab!$E$30+(H74-M74)*tab!$F$30+(I74-N74)*tab!$G$30&lt;=0,0,(G74-L74)*tab!$E$30+(H74-M74)*tab!$F$30+(I74-N74)*tab!$G$30))</f>
        <v>0</v>
      </c>
      <c r="U74" s="124">
        <f t="shared" si="9"/>
        <v>0</v>
      </c>
      <c r="V74" s="182"/>
      <c r="W74" s="124">
        <f>IF(R74="nee",0,IF((J74-O74)&lt;0,0,(J74-O74)*tab!$C$58))</f>
        <v>0</v>
      </c>
      <c r="X74" s="124">
        <f>IF(R74="nee",0,IF((J74-O74)&lt;=0,0,IF((G74-L74)*tab!$G$57+(H74-M74)*tab!$H$57+(I74-N74)*tab!$I$57&lt;=0,0,(G74-L74)*tab!$G$57+(H74-M74)*tab!$H$57+(I74-N74)*tab!$I$57)))</f>
        <v>0</v>
      </c>
      <c r="Y74" s="124">
        <f t="shared" si="10"/>
        <v>0</v>
      </c>
      <c r="Z74" s="5"/>
      <c r="AA74" s="22"/>
    </row>
    <row r="75" spans="2:27" ht="12" customHeight="1" x14ac:dyDescent="0.2">
      <c r="B75" s="18"/>
      <c r="C75" s="1">
        <v>17</v>
      </c>
      <c r="D75" s="67">
        <f t="shared" si="5"/>
        <v>0</v>
      </c>
      <c r="E75" s="68">
        <f t="shared" si="5"/>
        <v>0</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IF(Q39="nee",0,IF((J39-O39)&lt;0,0,(J39-O39)*(tab!$C$20*tab!$H$8+tab!$D$23)))</f>
        <v>0</v>
      </c>
      <c r="T75" s="124">
        <f>IF((J75-O75)&lt;=0,0,IF((G75-L75)*tab!$E$30+(H75-M75)*tab!$F$30+(I75-N75)*tab!$G$30&lt;=0,0,(G75-L75)*tab!$E$30+(H75-M75)*tab!$F$30+(I75-N75)*tab!$G$30))</f>
        <v>0</v>
      </c>
      <c r="U75" s="124">
        <f t="shared" si="9"/>
        <v>0</v>
      </c>
      <c r="V75" s="182"/>
      <c r="W75" s="124">
        <f>IF(R75="nee",0,IF((J75-O75)&lt;0,0,(J75-O75)*tab!$C$58))</f>
        <v>0</v>
      </c>
      <c r="X75" s="124">
        <f>IF(R75="nee",0,IF((J75-O75)&lt;=0,0,IF((G75-L75)*tab!$G$57+(H75-M75)*tab!$H$57+(I75-N75)*tab!$I$57&lt;=0,0,(G75-L75)*tab!$G$57+(H75-M75)*tab!$H$57+(I75-N75)*tab!$I$57)))</f>
        <v>0</v>
      </c>
      <c r="Y75" s="124">
        <f t="shared" si="10"/>
        <v>0</v>
      </c>
      <c r="Z75" s="5"/>
      <c r="AA75" s="22"/>
    </row>
    <row r="76" spans="2:27" ht="12" customHeight="1" x14ac:dyDescent="0.2">
      <c r="B76" s="18"/>
      <c r="C76" s="1">
        <v>18</v>
      </c>
      <c r="D76" s="67">
        <f t="shared" si="5"/>
        <v>0</v>
      </c>
      <c r="E76" s="68">
        <f t="shared" si="5"/>
        <v>0</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IF(Q40="nee",0,IF((J40-O40)&lt;0,0,(J40-O40)*(tab!$C$20*tab!$H$8+tab!$D$23)))</f>
        <v>0</v>
      </c>
      <c r="T76" s="124">
        <f>IF((J76-O76)&lt;=0,0,IF((G76-L76)*tab!$E$30+(H76-M76)*tab!$F$30+(I76-N76)*tab!$G$30&lt;=0,0,(G76-L76)*tab!$E$30+(H76-M76)*tab!$F$30+(I76-N76)*tab!$G$30))</f>
        <v>0</v>
      </c>
      <c r="U76" s="124">
        <f t="shared" si="9"/>
        <v>0</v>
      </c>
      <c r="V76" s="182"/>
      <c r="W76" s="124">
        <f>IF(R76="nee",0,IF((J76-O76)&lt;0,0,(J76-O76)*tab!$C$58))</f>
        <v>0</v>
      </c>
      <c r="X76" s="124">
        <f>IF(R76="nee",0,IF((J76-O76)&lt;=0,0,IF((G76-L76)*tab!$G$57+(H76-M76)*tab!$H$57+(I76-N76)*tab!$I$57&lt;=0,0,(G76-L76)*tab!$G$57+(H76-M76)*tab!$H$57+(I76-N76)*tab!$I$57)))</f>
        <v>0</v>
      </c>
      <c r="Y76" s="124">
        <f t="shared" si="10"/>
        <v>0</v>
      </c>
      <c r="Z76" s="5"/>
      <c r="AA76" s="22"/>
    </row>
    <row r="77" spans="2:27" ht="12" customHeight="1" x14ac:dyDescent="0.2">
      <c r="B77" s="18"/>
      <c r="C77" s="1">
        <v>19</v>
      </c>
      <c r="D77" s="67">
        <f t="shared" si="5"/>
        <v>0</v>
      </c>
      <c r="E77" s="68">
        <f t="shared" si="5"/>
        <v>0</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IF(Q41="nee",0,IF((J41-O41)&lt;0,0,(J41-O41)*(tab!$C$20*tab!$H$8+tab!$D$23)))</f>
        <v>0</v>
      </c>
      <c r="T77" s="124">
        <f>IF((J77-O77)&lt;=0,0,IF((G77-L77)*tab!$E$30+(H77-M77)*tab!$F$30+(I77-N77)*tab!$G$30&lt;=0,0,(G77-L77)*tab!$E$30+(H77-M77)*tab!$F$30+(I77-N77)*tab!$G$30))</f>
        <v>0</v>
      </c>
      <c r="U77" s="124">
        <f t="shared" si="9"/>
        <v>0</v>
      </c>
      <c r="V77" s="182"/>
      <c r="W77" s="124">
        <f>IF(R77="nee",0,IF((J77-O77)&lt;0,0,(J77-O77)*tab!$C$58))</f>
        <v>0</v>
      </c>
      <c r="X77" s="124">
        <f>IF(R77="nee",0,IF((J77-O77)&lt;=0,0,IF((G77-L77)*tab!$G$57+(H77-M77)*tab!$H$57+(I77-N77)*tab!$I$57&lt;=0,0,(G77-L77)*tab!$G$57+(H77-M77)*tab!$H$57+(I77-N77)*tab!$I$57)))</f>
        <v>0</v>
      </c>
      <c r="Y77" s="124">
        <f t="shared" si="10"/>
        <v>0</v>
      </c>
      <c r="Z77" s="5"/>
      <c r="AA77" s="22"/>
    </row>
    <row r="78" spans="2:27" ht="12" customHeight="1" x14ac:dyDescent="0.2">
      <c r="B78" s="18"/>
      <c r="C78" s="1">
        <v>20</v>
      </c>
      <c r="D78" s="67">
        <f t="shared" si="5"/>
        <v>0</v>
      </c>
      <c r="E78" s="68">
        <f t="shared" si="5"/>
        <v>0</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IF(Q42="nee",0,IF((J42-O42)&lt;0,0,(J42-O42)*(tab!$C$20*tab!$H$8+tab!$D$23)))</f>
        <v>0</v>
      </c>
      <c r="T78" s="124">
        <f>IF((J78-O78)&lt;=0,0,IF((G78-L78)*tab!$E$30+(H78-M78)*tab!$F$30+(I78-N78)*tab!$G$30&lt;=0,0,(G78-L78)*tab!$E$30+(H78-M78)*tab!$F$30+(I78-N78)*tab!$G$30))</f>
        <v>0</v>
      </c>
      <c r="U78" s="124">
        <f t="shared" si="9"/>
        <v>0</v>
      </c>
      <c r="V78" s="182"/>
      <c r="W78" s="124">
        <f>IF(R78="nee",0,IF((J78-O78)&lt;0,0,(J78-O78)*tab!$C$58))</f>
        <v>0</v>
      </c>
      <c r="X78" s="124">
        <f>IF(R78="nee",0,IF((J78-O78)&lt;=0,0,IF((G78-L78)*tab!$G$57+(H78-M78)*tab!$H$57+(I78-N78)*tab!$I$57&lt;=0,0,(G78-L78)*tab!$G$57+(H78-M78)*tab!$H$57+(I78-N78)*tab!$I$57)))</f>
        <v>0</v>
      </c>
      <c r="Y78" s="124">
        <f t="shared" si="10"/>
        <v>0</v>
      </c>
      <c r="Z78" s="5"/>
      <c r="AA78" s="22"/>
    </row>
    <row r="79" spans="2:27" ht="12" customHeight="1" x14ac:dyDescent="0.2">
      <c r="B79" s="18"/>
      <c r="C79" s="1">
        <v>21</v>
      </c>
      <c r="D79" s="67">
        <f t="shared" si="5"/>
        <v>0</v>
      </c>
      <c r="E79" s="68">
        <f t="shared" si="5"/>
        <v>0</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IF(Q43="nee",0,IF((J43-O43)&lt;0,0,(J43-O43)*(tab!$C$20*tab!$H$8+tab!$D$23)))</f>
        <v>0</v>
      </c>
      <c r="T79" s="124">
        <f>IF((J79-O79)&lt;=0,0,IF((G79-L79)*tab!$E$30+(H79-M79)*tab!$F$30+(I79-N79)*tab!$G$30&lt;=0,0,(G79-L79)*tab!$E$30+(H79-M79)*tab!$F$30+(I79-N79)*tab!$G$30))</f>
        <v>0</v>
      </c>
      <c r="U79" s="124">
        <f t="shared" si="9"/>
        <v>0</v>
      </c>
      <c r="V79" s="182"/>
      <c r="W79" s="124">
        <f>IF(R79="nee",0,IF((J79-O79)&lt;0,0,(J79-O79)*tab!$C$58))</f>
        <v>0</v>
      </c>
      <c r="X79" s="124">
        <f>IF(R79="nee",0,IF((J79-O79)&lt;=0,0,IF((G79-L79)*tab!$G$57+(H79-M79)*tab!$H$57+(I79-N79)*tab!$I$57&lt;=0,0,(G79-L79)*tab!$G$57+(H79-M79)*tab!$H$57+(I79-N79)*tab!$I$57)))</f>
        <v>0</v>
      </c>
      <c r="Y79" s="124">
        <f t="shared" si="10"/>
        <v>0</v>
      </c>
      <c r="Z79" s="5"/>
      <c r="AA79" s="22"/>
    </row>
    <row r="80" spans="2:27" ht="12" customHeight="1" x14ac:dyDescent="0.2">
      <c r="B80" s="18"/>
      <c r="C80" s="1">
        <v>22</v>
      </c>
      <c r="D80" s="67">
        <f t="shared" si="5"/>
        <v>0</v>
      </c>
      <c r="E80" s="68">
        <f t="shared" si="5"/>
        <v>0</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IF(Q44="nee",0,IF((J44-O44)&lt;0,0,(J44-O44)*(tab!$C$20*tab!$H$8+tab!$D$23)))</f>
        <v>0</v>
      </c>
      <c r="T80" s="124">
        <f>IF((J80-O80)&lt;=0,0,IF((G80-L80)*tab!$E$30+(H80-M80)*tab!$F$30+(I80-N80)*tab!$G$30&lt;=0,0,(G80-L80)*tab!$E$30+(H80-M80)*tab!$F$30+(I80-N80)*tab!$G$30))</f>
        <v>0</v>
      </c>
      <c r="U80" s="124">
        <f t="shared" si="9"/>
        <v>0</v>
      </c>
      <c r="V80" s="182"/>
      <c r="W80" s="124">
        <f>IF(R80="nee",0,IF((J80-O80)&lt;0,0,(J80-O80)*tab!$C$58))</f>
        <v>0</v>
      </c>
      <c r="X80" s="124">
        <f>IF(R80="nee",0,IF((J80-O80)&lt;=0,0,IF((G80-L80)*tab!$G$57+(H80-M80)*tab!$H$57+(I80-N80)*tab!$I$57&lt;=0,0,(G80-L80)*tab!$G$57+(H80-M80)*tab!$H$57+(I80-N80)*tab!$I$57)))</f>
        <v>0</v>
      </c>
      <c r="Y80" s="124">
        <f t="shared" si="10"/>
        <v>0</v>
      </c>
      <c r="Z80" s="5"/>
      <c r="AA80" s="22"/>
    </row>
    <row r="81" spans="2:27" ht="12" customHeight="1" x14ac:dyDescent="0.2">
      <c r="B81" s="18"/>
      <c r="C81" s="1">
        <v>23</v>
      </c>
      <c r="D81" s="67">
        <f t="shared" si="5"/>
        <v>0</v>
      </c>
      <c r="E81" s="68">
        <f t="shared" si="5"/>
        <v>0</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IF(Q45="nee",0,IF((J45-O45)&lt;0,0,(J45-O45)*(tab!$C$20*tab!$H$8+tab!$D$23)))</f>
        <v>0</v>
      </c>
      <c r="T81" s="124">
        <f>IF((J81-O81)&lt;=0,0,IF((G81-L81)*tab!$E$30+(H81-M81)*tab!$F$30+(I81-N81)*tab!$G$30&lt;=0,0,(G81-L81)*tab!$E$30+(H81-M81)*tab!$F$30+(I81-N81)*tab!$G$30))</f>
        <v>0</v>
      </c>
      <c r="U81" s="124">
        <f t="shared" si="9"/>
        <v>0</v>
      </c>
      <c r="V81" s="182"/>
      <c r="W81" s="124">
        <f>IF(R81="nee",0,IF((J81-O81)&lt;0,0,(J81-O81)*tab!$C$58))</f>
        <v>0</v>
      </c>
      <c r="X81" s="124">
        <f>IF(R81="nee",0,IF((J81-O81)&lt;=0,0,IF((G81-L81)*tab!$G$57+(H81-M81)*tab!$H$57+(I81-N81)*tab!$I$57&lt;=0,0,(G81-L81)*tab!$G$57+(H81-M81)*tab!$H$57+(I81-N81)*tab!$I$57)))</f>
        <v>0</v>
      </c>
      <c r="Y81" s="124">
        <f t="shared" si="10"/>
        <v>0</v>
      </c>
      <c r="Z81" s="5"/>
      <c r="AA81" s="22"/>
    </row>
    <row r="82" spans="2:27" ht="12" customHeight="1" x14ac:dyDescent="0.2">
      <c r="B82" s="18"/>
      <c r="C82" s="1">
        <v>24</v>
      </c>
      <c r="D82" s="67">
        <f t="shared" si="5"/>
        <v>0</v>
      </c>
      <c r="E82" s="68">
        <f t="shared" si="5"/>
        <v>0</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IF(Q46="nee",0,IF((J46-O46)&lt;0,0,(J46-O46)*(tab!$C$20*tab!$H$8+tab!$D$23)))</f>
        <v>0</v>
      </c>
      <c r="T82" s="124">
        <f>IF((J82-O82)&lt;=0,0,IF((G82-L82)*tab!$E$30+(H82-M82)*tab!$F$30+(I82-N82)*tab!$G$30&lt;=0,0,(G82-L82)*tab!$E$30+(H82-M82)*tab!$F$30+(I82-N82)*tab!$G$30))</f>
        <v>0</v>
      </c>
      <c r="U82" s="124">
        <f t="shared" si="9"/>
        <v>0</v>
      </c>
      <c r="V82" s="182"/>
      <c r="W82" s="124">
        <f>IF(R82="nee",0,IF((J82-O82)&lt;0,0,(J82-O82)*tab!$C$58))</f>
        <v>0</v>
      </c>
      <c r="X82" s="124">
        <f>IF(R82="nee",0,IF((J82-O82)&lt;=0,0,IF((G82-L82)*tab!$G$57+(H82-M82)*tab!$H$57+(I82-N82)*tab!$I$57&lt;=0,0,(G82-L82)*tab!$G$57+(H82-M82)*tab!$H$57+(I82-N82)*tab!$I$57)))</f>
        <v>0</v>
      </c>
      <c r="Y82" s="124">
        <f t="shared" si="10"/>
        <v>0</v>
      </c>
      <c r="Z82" s="5"/>
      <c r="AA82" s="22"/>
    </row>
    <row r="83" spans="2:27" ht="12" customHeight="1" x14ac:dyDescent="0.2">
      <c r="B83" s="18"/>
      <c r="C83" s="1">
        <v>25</v>
      </c>
      <c r="D83" s="67">
        <f t="shared" si="5"/>
        <v>0</v>
      </c>
      <c r="E83" s="68">
        <f t="shared" si="5"/>
        <v>0</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IF(Q47="nee",0,IF((J47-O47)&lt;0,0,(J47-O47)*(tab!$C$20*tab!$H$8+tab!$D$23)))</f>
        <v>0</v>
      </c>
      <c r="T83" s="124">
        <f>IF((J83-O83)&lt;=0,0,IF((G83-L83)*tab!$E$30+(H83-M83)*tab!$F$30+(I83-N83)*tab!$G$30&lt;=0,0,(G83-L83)*tab!$E$30+(H83-M83)*tab!$F$30+(I83-N83)*tab!$G$30))</f>
        <v>0</v>
      </c>
      <c r="U83" s="124">
        <f t="shared" si="9"/>
        <v>0</v>
      </c>
      <c r="V83" s="182"/>
      <c r="W83" s="124">
        <f>IF(R83="nee",0,IF((J83-O83)&lt;0,0,(J83-O83)*tab!$C$58))</f>
        <v>0</v>
      </c>
      <c r="X83" s="124">
        <f>IF(R83="nee",0,IF((J83-O83)&lt;=0,0,IF((G83-L83)*tab!$G$57+(H83-M83)*tab!$H$57+(I83-N83)*tab!$I$57&lt;=0,0,(G83-L83)*tab!$G$57+(H83-M83)*tab!$H$57+(I83-N83)*tab!$I$57)))</f>
        <v>0</v>
      </c>
      <c r="Y83" s="124">
        <f t="shared" si="10"/>
        <v>0</v>
      </c>
      <c r="Z83" s="5"/>
      <c r="AA83" s="22"/>
    </row>
    <row r="84" spans="2:27" ht="12" customHeight="1" x14ac:dyDescent="0.2">
      <c r="B84" s="18"/>
      <c r="C84" s="1">
        <v>26</v>
      </c>
      <c r="D84" s="67">
        <f t="shared" si="5"/>
        <v>0</v>
      </c>
      <c r="E84" s="68">
        <f t="shared" si="5"/>
        <v>0</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IF(Q48="nee",0,IF((J48-O48)&lt;0,0,(J48-O48)*(tab!$C$20*tab!$H$8+tab!$D$23)))</f>
        <v>0</v>
      </c>
      <c r="T84" s="124">
        <f>IF((J84-O84)&lt;=0,0,IF((G84-L84)*tab!$E$30+(H84-M84)*tab!$F$30+(I84-N84)*tab!$G$30&lt;=0,0,(G84-L84)*tab!$E$30+(H84-M84)*tab!$F$30+(I84-N84)*tab!$G$30))</f>
        <v>0</v>
      </c>
      <c r="U84" s="124">
        <f t="shared" si="9"/>
        <v>0</v>
      </c>
      <c r="V84" s="182"/>
      <c r="W84" s="124">
        <f>IF(R84="nee",0,IF((J84-O84)&lt;0,0,(J84-O84)*tab!$C$58))</f>
        <v>0</v>
      </c>
      <c r="X84" s="124">
        <f>IF(R84="nee",0,IF((J84-O84)&lt;=0,0,IF((G84-L84)*tab!$G$57+(H84-M84)*tab!$H$57+(I84-N84)*tab!$I$57&lt;=0,0,(G84-L84)*tab!$G$57+(H84-M84)*tab!$H$57+(I84-N84)*tab!$I$57)))</f>
        <v>0</v>
      </c>
      <c r="Y84" s="124">
        <f t="shared" si="10"/>
        <v>0</v>
      </c>
      <c r="Z84" s="5"/>
      <c r="AA84" s="22"/>
    </row>
    <row r="85" spans="2:27" ht="12" customHeight="1" x14ac:dyDescent="0.2">
      <c r="B85" s="18"/>
      <c r="C85" s="1">
        <v>27</v>
      </c>
      <c r="D85" s="67">
        <f t="shared" si="5"/>
        <v>0</v>
      </c>
      <c r="E85" s="68">
        <f t="shared" si="5"/>
        <v>0</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IF(Q49="nee",0,IF((J49-O49)&lt;0,0,(J49-O49)*(tab!$C$20*tab!$H$8+tab!$D$23)))</f>
        <v>0</v>
      </c>
      <c r="T85" s="124">
        <f>IF((J85-O85)&lt;=0,0,IF((G85-L85)*tab!$E$30+(H85-M85)*tab!$F$30+(I85-N85)*tab!$G$30&lt;=0,0,(G85-L85)*tab!$E$30+(H85-M85)*tab!$F$30+(I85-N85)*tab!$G$30))</f>
        <v>0</v>
      </c>
      <c r="U85" s="124">
        <f t="shared" si="9"/>
        <v>0</v>
      </c>
      <c r="V85" s="182"/>
      <c r="W85" s="124">
        <f>IF(R85="nee",0,IF((J85-O85)&lt;0,0,(J85-O85)*tab!$C$58))</f>
        <v>0</v>
      </c>
      <c r="X85" s="124">
        <f>IF(R85="nee",0,IF((J85-O85)&lt;=0,0,IF((G85-L85)*tab!$G$57+(H85-M85)*tab!$H$57+(I85-N85)*tab!$I$57&lt;=0,0,(G85-L85)*tab!$G$57+(H85-M85)*tab!$H$57+(I85-N85)*tab!$I$57)))</f>
        <v>0</v>
      </c>
      <c r="Y85" s="124">
        <f t="shared" si="10"/>
        <v>0</v>
      </c>
      <c r="Z85" s="5"/>
      <c r="AA85" s="22"/>
    </row>
    <row r="86" spans="2:27" ht="12" customHeight="1" x14ac:dyDescent="0.2">
      <c r="B86" s="18"/>
      <c r="C86" s="1">
        <v>28</v>
      </c>
      <c r="D86" s="67">
        <f t="shared" si="5"/>
        <v>0</v>
      </c>
      <c r="E86" s="68">
        <f t="shared" si="5"/>
        <v>0</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IF(Q50="nee",0,IF((J50-O50)&lt;0,0,(J50-O50)*(tab!$C$20*tab!$H$8+tab!$D$23)))</f>
        <v>0</v>
      </c>
      <c r="T86" s="124">
        <f>IF((J86-O86)&lt;=0,0,IF((G86-L86)*tab!$E$30+(H86-M86)*tab!$F$30+(I86-N86)*tab!$G$30&lt;=0,0,(G86-L86)*tab!$E$30+(H86-M86)*tab!$F$30+(I86-N86)*tab!$G$30))</f>
        <v>0</v>
      </c>
      <c r="U86" s="124">
        <f t="shared" si="9"/>
        <v>0</v>
      </c>
      <c r="V86" s="182"/>
      <c r="W86" s="124">
        <f>IF(R86="nee",0,IF((J86-O86)&lt;0,0,(J86-O86)*tab!$C$58))</f>
        <v>0</v>
      </c>
      <c r="X86" s="124">
        <f>IF(R86="nee",0,IF((J86-O86)&lt;=0,0,IF((G86-L86)*tab!$G$57+(H86-M86)*tab!$H$57+(I86-N86)*tab!$I$57&lt;=0,0,(G86-L86)*tab!$G$57+(H86-M86)*tab!$H$57+(I86-N86)*tab!$I$57)))</f>
        <v>0</v>
      </c>
      <c r="Y86" s="124">
        <f t="shared" si="10"/>
        <v>0</v>
      </c>
      <c r="Z86" s="5"/>
      <c r="AA86" s="22"/>
    </row>
    <row r="87" spans="2:27" ht="12" customHeight="1" x14ac:dyDescent="0.2">
      <c r="B87" s="18"/>
      <c r="C87" s="1">
        <v>29</v>
      </c>
      <c r="D87" s="67">
        <f t="shared" si="5"/>
        <v>0</v>
      </c>
      <c r="E87" s="68">
        <f t="shared" si="5"/>
        <v>0</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IF(Q51="nee",0,IF((J51-O51)&lt;0,0,(J51-O51)*(tab!$C$20*tab!$H$8+tab!$D$23)))</f>
        <v>0</v>
      </c>
      <c r="T87" s="124">
        <f>IF((J87-O87)&lt;=0,0,IF((G87-L87)*tab!$E$30+(H87-M87)*tab!$F$30+(I87-N87)*tab!$G$30&lt;=0,0,(G87-L87)*tab!$E$30+(H87-M87)*tab!$F$30+(I87-N87)*tab!$G$30))</f>
        <v>0</v>
      </c>
      <c r="U87" s="124">
        <f t="shared" si="9"/>
        <v>0</v>
      </c>
      <c r="V87" s="182"/>
      <c r="W87" s="124">
        <f>IF(R87="nee",0,IF((J87-O87)&lt;0,0,(J87-O87)*tab!$C$58))</f>
        <v>0</v>
      </c>
      <c r="X87" s="124">
        <f>IF(R87="nee",0,IF((J87-O87)&lt;=0,0,IF((G87-L87)*tab!$G$57+(H87-M87)*tab!$H$57+(I87-N87)*tab!$I$57&lt;=0,0,(G87-L87)*tab!$G$57+(H87-M87)*tab!$H$57+(I87-N87)*tab!$I$57)))</f>
        <v>0</v>
      </c>
      <c r="Y87" s="124">
        <f t="shared" si="10"/>
        <v>0</v>
      </c>
      <c r="Z87" s="5"/>
      <c r="AA87" s="22"/>
    </row>
    <row r="88" spans="2:27" ht="12" customHeight="1" x14ac:dyDescent="0.2">
      <c r="B88" s="18"/>
      <c r="C88" s="1">
        <v>30</v>
      </c>
      <c r="D88" s="67">
        <f t="shared" si="5"/>
        <v>0</v>
      </c>
      <c r="E88" s="68">
        <f t="shared" si="5"/>
        <v>0</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IF(Q52="nee",0,IF((J52-O52)&lt;0,0,(J52-O52)*(tab!$C$20*tab!$H$8+tab!$D$23)))</f>
        <v>0</v>
      </c>
      <c r="T88" s="124">
        <f>IF((J88-O88)&lt;=0,0,IF((G88-L88)*tab!$E$30+(H88-M88)*tab!$F$30+(I88-N88)*tab!$G$30&lt;=0,0,(G88-L88)*tab!$E$30+(H88-M88)*tab!$F$30+(I88-N88)*tab!$G$30))</f>
        <v>0</v>
      </c>
      <c r="U88" s="124">
        <f t="shared" si="9"/>
        <v>0</v>
      </c>
      <c r="V88" s="182"/>
      <c r="W88" s="124">
        <f>IF(R88="nee",0,IF((J88-O88)&lt;0,0,(J88-O88)*tab!$C$58))</f>
        <v>0</v>
      </c>
      <c r="X88" s="124">
        <f>IF(R88="nee",0,IF((J88-O88)&lt;=0,0,IF((G88-L88)*tab!$G$57+(H88-M88)*tab!$H$57+(I88-N88)*tab!$I$57&lt;=0,0,(G88-L88)*tab!$G$57+(H88-M88)*tab!$H$57+(I88-N88)*tab!$I$57)))</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19146.571304000005</v>
      </c>
      <c r="T89" s="196">
        <f t="shared" si="11"/>
        <v>41893.233319999999</v>
      </c>
      <c r="U89" s="196">
        <f t="shared" si="11"/>
        <v>61039.804624000004</v>
      </c>
      <c r="V89" s="114"/>
      <c r="W89" s="197">
        <f>SUM(W59:W88)</f>
        <v>2796.15</v>
      </c>
      <c r="X89" s="197">
        <f>SUM(X59:X88)</f>
        <v>3419.42</v>
      </c>
      <c r="Y89" s="197">
        <f>SUM(Y59:Y88)</f>
        <v>6215.5700000000006</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87</v>
      </c>
      <c r="R92" s="81" t="s">
        <v>87</v>
      </c>
      <c r="S92" s="181" t="s">
        <v>78</v>
      </c>
      <c r="T92" s="106"/>
      <c r="U92" s="106"/>
      <c r="V92" s="106"/>
      <c r="W92" s="81" t="s">
        <v>76</v>
      </c>
      <c r="X92" s="35"/>
      <c r="Y92" s="35"/>
      <c r="Z92" s="41"/>
      <c r="AA92" s="16"/>
    </row>
    <row r="93" spans="2:27" ht="12" customHeight="1" x14ac:dyDescent="0.2">
      <c r="B93" s="18"/>
      <c r="C93" s="97"/>
      <c r="D93" s="38" t="s">
        <v>57</v>
      </c>
      <c r="E93" s="28"/>
      <c r="F93" s="27"/>
      <c r="G93" s="76" t="s">
        <v>107</v>
      </c>
      <c r="H93" s="39"/>
      <c r="I93" s="39"/>
      <c r="J93" s="39"/>
      <c r="K93" s="39"/>
      <c r="L93" s="76" t="s">
        <v>108</v>
      </c>
      <c r="M93" s="39"/>
      <c r="N93" s="39"/>
      <c r="O93" s="39"/>
      <c r="P93" s="39"/>
      <c r="Q93" s="81" t="s">
        <v>88</v>
      </c>
      <c r="R93" s="81" t="s">
        <v>90</v>
      </c>
      <c r="S93" s="76" t="s">
        <v>110</v>
      </c>
      <c r="T93" s="81"/>
      <c r="U93" s="40" t="s">
        <v>58</v>
      </c>
      <c r="V93" s="40"/>
      <c r="W93" s="76" t="s">
        <v>129</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89</v>
      </c>
      <c r="R94" s="81" t="s">
        <v>89</v>
      </c>
      <c r="S94" s="74" t="s">
        <v>67</v>
      </c>
      <c r="T94" s="74" t="s">
        <v>68</v>
      </c>
      <c r="U94" s="40" t="s">
        <v>111</v>
      </c>
      <c r="V94" s="40"/>
      <c r="W94" s="42" t="s">
        <v>67</v>
      </c>
      <c r="X94" s="42" t="s">
        <v>68</v>
      </c>
      <c r="Y94" s="40" t="s">
        <v>62</v>
      </c>
      <c r="Z94" s="5"/>
      <c r="AA94" s="22"/>
    </row>
    <row r="95" spans="2:27" ht="12" customHeight="1" x14ac:dyDescent="0.2">
      <c r="B95" s="18"/>
      <c r="C95" s="1">
        <v>1</v>
      </c>
      <c r="D95" s="119">
        <f>+D59</f>
        <v>0</v>
      </c>
      <c r="E95" s="119">
        <f>+E59</f>
        <v>0</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IF(Q23="nee",0,IF((J23-O23)&lt;0,0,(J23-O23)*(tab!$C$21*tab!$H$8+tab!$D$23)))</f>
        <v>5002.6775600000001</v>
      </c>
      <c r="T95" s="124">
        <f>IF((J95-O95)&lt;=0,0,IF((G95-L95)*tab!$E$31+(H95-M95)*tab!$F$31+(I95-N95)*tab!$G$31&lt;=0,0,(G95-L95)*tab!$E$31+(H95-M95)*tab!$F$31+(I95-N95)*tab!$G$31))</f>
        <v>0</v>
      </c>
      <c r="U95" s="124">
        <f>IF(SUM(S95:T95)&lt;0,0,SUM(S95:T95))</f>
        <v>5002.6775600000001</v>
      </c>
      <c r="V95" s="182"/>
      <c r="W95" s="124">
        <f>IF(R95="nee",0,IF((J95-O95)&lt;0,0,(J95-O95)*tab!$C$59))</f>
        <v>1177.4100000000001</v>
      </c>
      <c r="X95" s="124">
        <f>IF(R95="nee",0,IF((J95-O95)&lt;=0,0,IF((G95-L95)*tab!$G$57+(H95-M95)*tab!$H$57+(I95-N95)*tab!$I$57&lt;=0,0,(G95-L95)*tab!$G$57+(H95-M95)*tab!$H$57+(I95-N95)*tab!$I$57)))</f>
        <v>0</v>
      </c>
      <c r="Y95" s="124">
        <f>SUM(W95:X95)</f>
        <v>1177.4100000000001</v>
      </c>
      <c r="Z95" s="5"/>
      <c r="AA95" s="22"/>
    </row>
    <row r="96" spans="2:27" ht="12" customHeight="1" x14ac:dyDescent="0.2">
      <c r="B96" s="18"/>
      <c r="C96" s="1">
        <v>2</v>
      </c>
      <c r="D96" s="119" t="s">
        <v>93</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IF(Q24="nee",0,IF((J24-O24)&lt;0,0,(J24-O24)*(tab!$C$21*tab!$H$8+tab!$D$23)))</f>
        <v>5002.6775600000001</v>
      </c>
      <c r="T96" s="124">
        <f>IF((J96-O96)&lt;=0,0,IF((G96-L96)*tab!$E$31+(H96-M96)*tab!$F$31+(I96-N96)*tab!$G$31&lt;=0,0,(G96-L96)*tab!$E$31+(H96-M96)*tab!$F$31+(I96-N96)*tab!$G$31))</f>
        <v>0</v>
      </c>
      <c r="U96" s="124">
        <f t="shared" ref="U96:U124" si="15">IF(SUM(S96:T96)&lt;0,0,SUM(S96:T96))</f>
        <v>5002.6775600000001</v>
      </c>
      <c r="V96" s="182"/>
      <c r="W96" s="124">
        <f>IF(R96="nee",0,IF((J96-O96)&lt;0,0,(J96-O96)*tab!$C$59))</f>
        <v>1177.4100000000001</v>
      </c>
      <c r="X96" s="124">
        <f>IF(R96="nee",0,IF((J96-O96)&lt;=0,0,IF((G96-L96)*tab!$G$57+(H96-M96)*tab!$H$57+(I96-N96)*tab!$I$57&lt;=0,0,(G96-L96)*tab!$G$57+(H96-M96)*tab!$H$57+(I96-N96)*tab!$I$57)))</f>
        <v>0</v>
      </c>
      <c r="Y96" s="124">
        <f t="shared" ref="Y96:Y124" si="16">SUM(W96:X96)</f>
        <v>1177.4100000000001</v>
      </c>
      <c r="Z96" s="5"/>
      <c r="AA96" s="22"/>
    </row>
    <row r="97" spans="2:27" ht="12" customHeight="1" x14ac:dyDescent="0.2">
      <c r="B97" s="18"/>
      <c r="C97" s="1">
        <v>3</v>
      </c>
      <c r="D97" s="119" t="s">
        <v>94</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IF(Q25="nee",0,IF((J25-O25)&lt;0,0,(J25-O25)*(tab!$C$21*tab!$H$8+tab!$D$23)))</f>
        <v>0</v>
      </c>
      <c r="T97" s="124">
        <f>IF((J97-O97)&lt;=0,0,IF((G97-L97)*tab!$E$31+(H97-M97)*tab!$F$31+(I97-N97)*tab!$G$31&lt;=0,0,(G97-L97)*tab!$E$31+(H97-M97)*tab!$F$31+(I97-N97)*tab!$G$31))</f>
        <v>0</v>
      </c>
      <c r="U97" s="124">
        <f t="shared" si="15"/>
        <v>0</v>
      </c>
      <c r="V97" s="182"/>
      <c r="W97" s="124">
        <f>IF(R97="nee",0,IF((J97-O97)&lt;0,0,(J97-O97)*tab!$C$59))</f>
        <v>0</v>
      </c>
      <c r="X97" s="124">
        <f>IF(R97="nee",0,IF((J97-O97)&lt;=0,0,IF((G97-L97)*tab!$G$57+(H97-M97)*tab!$H$57+(I97-N97)*tab!$I$57&lt;=0,0,(G97-L97)*tab!$G$57+(H97-M97)*tab!$H$57+(I97-N97)*tab!$I$57)))</f>
        <v>0</v>
      </c>
      <c r="Y97" s="124">
        <f t="shared" si="16"/>
        <v>0</v>
      </c>
      <c r="Z97" s="5"/>
      <c r="AA97" s="22"/>
    </row>
    <row r="98" spans="2:27" ht="12" customHeight="1" x14ac:dyDescent="0.2">
      <c r="B98" s="18"/>
      <c r="C98" s="1">
        <v>4</v>
      </c>
      <c r="D98" s="119" t="s">
        <v>95</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IF(Q26="nee",0,IF((J26-O26)&lt;0,0,(J26-O26)*(tab!$C$21*tab!$H$8+tab!$D$23)))</f>
        <v>0</v>
      </c>
      <c r="T98" s="124">
        <f>IF((J98-O98)&lt;=0,0,IF((G98-L98)*tab!$E$31+(H98-M98)*tab!$F$31+(I98-N98)*tab!$G$31&lt;=0,0,(G98-L98)*tab!$E$31+(H98-M98)*tab!$F$31+(I98-N98)*tab!$G$31))</f>
        <v>0</v>
      </c>
      <c r="U98" s="124">
        <f t="shared" si="15"/>
        <v>0</v>
      </c>
      <c r="V98" s="182"/>
      <c r="W98" s="124">
        <f>IF(R98="nee",0,IF((J98-O98)&lt;0,0,(J98-O98)*tab!$C$59))</f>
        <v>0</v>
      </c>
      <c r="X98" s="124">
        <f>IF(R98="nee",0,IF((J98-O98)&lt;=0,0,IF((G98-L98)*tab!$G$57+(H98-M98)*tab!$H$57+(I98-N98)*tab!$I$57&lt;=0,0,(G98-L98)*tab!$G$57+(H98-M98)*tab!$H$57+(I98-N98)*tab!$I$57)))</f>
        <v>0</v>
      </c>
      <c r="Y98" s="124">
        <f t="shared" si="16"/>
        <v>0</v>
      </c>
      <c r="Z98" s="5"/>
      <c r="AA98" s="22"/>
    </row>
    <row r="99" spans="2:27" ht="12" customHeight="1" x14ac:dyDescent="0.2">
      <c r="B99" s="18"/>
      <c r="C99" s="1">
        <v>5</v>
      </c>
      <c r="D99" s="119" t="s">
        <v>96</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IF(Q27="nee",0,IF((J27-O27)&lt;0,0,(J27-O27)*(tab!$C$21*tab!$H$8+tab!$D$23)))</f>
        <v>5002.6775600000001</v>
      </c>
      <c r="T99" s="124">
        <f>IF((J99-O99)&lt;=0,0,IF((G99-L99)*tab!$E$31+(H99-M99)*tab!$F$31+(I99-N99)*tab!$G$31&lt;=0,0,(G99-L99)*tab!$E$31+(H99-M99)*tab!$F$31+(I99-N99)*tab!$G$31))</f>
        <v>0</v>
      </c>
      <c r="U99" s="124">
        <f t="shared" si="15"/>
        <v>5002.6775600000001</v>
      </c>
      <c r="V99" s="182"/>
      <c r="W99" s="124">
        <f>IF(R99="nee",0,IF((J99-O99)&lt;0,0,(J99-O99)*tab!$C$59))</f>
        <v>0</v>
      </c>
      <c r="X99" s="124">
        <f>IF(R99="nee",0,IF((J99-O99)&lt;=0,0,IF((G99-L99)*tab!$G$57+(H99-M99)*tab!$H$57+(I99-N99)*tab!$I$57&lt;=0,0,(G99-L99)*tab!$G$57+(H99-M99)*tab!$H$57+(I99-N99)*tab!$I$57)))</f>
        <v>0</v>
      </c>
      <c r="Y99" s="124">
        <f t="shared" si="16"/>
        <v>0</v>
      </c>
      <c r="Z99" s="5"/>
      <c r="AA99" s="22"/>
    </row>
    <row r="100" spans="2:27" ht="12" customHeight="1" x14ac:dyDescent="0.2">
      <c r="B100" s="18"/>
      <c r="C100" s="1">
        <v>6</v>
      </c>
      <c r="D100" s="119" t="s">
        <v>97</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IF(Q28="nee",0,IF((J28-O28)&lt;0,0,(J28-O28)*(tab!$C$21*tab!$H$8+tab!$D$23)))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IF(R100="nee",0,IF((J100-O100)&lt;=0,0,IF((G100-L100)*tab!$G$57+(H100-M100)*tab!$H$57+(I100-N100)*tab!$I$57&lt;=0,0,(G100-L100)*tab!$G$57+(H100-M100)*tab!$H$57+(I100-N100)*tab!$I$57)))</f>
        <v>0</v>
      </c>
      <c r="Y100" s="124">
        <f t="shared" si="16"/>
        <v>0</v>
      </c>
      <c r="Z100" s="5"/>
      <c r="AA100" s="22"/>
    </row>
    <row r="101" spans="2:27" ht="12" customHeight="1" x14ac:dyDescent="0.2">
      <c r="B101" s="18"/>
      <c r="C101" s="1">
        <v>7</v>
      </c>
      <c r="D101" s="119" t="s">
        <v>98</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IF(Q29="nee",0,IF((J29-O29)&lt;0,0,(J29-O29)*(tab!$C$21*tab!$H$8+tab!$D$23)))</f>
        <v>5002.6775600000001</v>
      </c>
      <c r="T101" s="124">
        <f>IF((J101-O101)&lt;=0,0,IF((G101-L101)*tab!$E$31+(H101-M101)*tab!$F$31+(I101-N101)*tab!$G$31&lt;=0,0,(G101-L101)*tab!$E$31+(H101-M101)*tab!$F$31+(I101-N101)*tab!$G$31))</f>
        <v>0</v>
      </c>
      <c r="U101" s="124">
        <f t="shared" si="15"/>
        <v>5002.6775600000001</v>
      </c>
      <c r="V101" s="182"/>
      <c r="W101" s="124">
        <f>IF(R101="nee",0,IF((J101-O101)&lt;0,0,(J101-O101)*tab!$C$59))</f>
        <v>0</v>
      </c>
      <c r="X101" s="124">
        <f>IF(R101="nee",0,IF((J101-O101)&lt;=0,0,IF((G101-L101)*tab!$G$57+(H101-M101)*tab!$H$57+(I101-N101)*tab!$I$57&lt;=0,0,(G101-L101)*tab!$G$57+(H101-M101)*tab!$H$57+(I101-N101)*tab!$I$57)))</f>
        <v>0</v>
      </c>
      <c r="Y101" s="124">
        <f t="shared" si="16"/>
        <v>0</v>
      </c>
      <c r="Z101" s="5"/>
      <c r="AA101" s="22"/>
    </row>
    <row r="102" spans="2:27" ht="12" customHeight="1" x14ac:dyDescent="0.2">
      <c r="B102" s="18"/>
      <c r="C102" s="1">
        <v>8</v>
      </c>
      <c r="D102" s="119" t="s">
        <v>99</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IF(Q30="nee",0,IF((J30-O30)&lt;0,0,(J30-O30)*(tab!$C$21*tab!$H$8+tab!$D$23)))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IF(R102="nee",0,IF((J102-O102)&lt;=0,0,IF((G102-L102)*tab!$G$57+(H102-M102)*tab!$H$57+(I102-N102)*tab!$I$57&lt;=0,0,(G102-L102)*tab!$G$57+(H102-M102)*tab!$H$57+(I102-N102)*tab!$I$57)))</f>
        <v>0</v>
      </c>
      <c r="Y102" s="124">
        <f t="shared" si="16"/>
        <v>0</v>
      </c>
      <c r="Z102" s="5"/>
      <c r="AA102" s="22"/>
    </row>
    <row r="103" spans="2:27" ht="12" customHeight="1" x14ac:dyDescent="0.2">
      <c r="B103" s="18"/>
      <c r="C103" s="1">
        <v>9</v>
      </c>
      <c r="D103" s="119" t="s">
        <v>100</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IF(Q31="nee",0,IF((J31-O31)&lt;0,0,(J31-O31)*(tab!$C$21*tab!$H$8+tab!$D$23)))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IF(R103="nee",0,IF((J103-O103)&lt;=0,0,IF((G103-L103)*tab!$G$57+(H103-M103)*tab!$H$57+(I103-N103)*tab!$I$57&lt;=0,0,(G103-L103)*tab!$G$57+(H103-M103)*tab!$H$57+(I103-N103)*tab!$I$57)))</f>
        <v>0</v>
      </c>
      <c r="Y103" s="124">
        <f t="shared" si="16"/>
        <v>0</v>
      </c>
      <c r="Z103" s="5"/>
      <c r="AA103" s="22"/>
    </row>
    <row r="104" spans="2:27" ht="12" customHeight="1" x14ac:dyDescent="0.2">
      <c r="B104" s="18"/>
      <c r="C104" s="1">
        <v>10</v>
      </c>
      <c r="D104" s="119" t="s">
        <v>101</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IF(Q32="nee",0,IF((J32-O32)&lt;0,0,(J32-O32)*(tab!$C$21*tab!$H$8+tab!$D$23)))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IF(R104="nee",0,IF((J104-O104)&lt;=0,0,IF((G104-L104)*tab!$G$57+(H104-M104)*tab!$H$57+(I104-N104)*tab!$I$57&lt;=0,0,(G104-L104)*tab!$G$57+(H104-M104)*tab!$H$57+(I104-N104)*tab!$I$57)))</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IF(Q33="nee",0,IF((J33-O33)&lt;0,0,(J33-O33)*(tab!$C$21*tab!$H$8+tab!$D$23)))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IF(R105="nee",0,IF((J105-O105)&lt;=0,0,IF((G105-L105)*tab!$G$57+(H105-M105)*tab!$H$57+(I105-N105)*tab!$I$57&lt;=0,0,(G105-L105)*tab!$G$57+(H105-M105)*tab!$H$57+(I105-N105)*tab!$I$57)))</f>
        <v>0</v>
      </c>
      <c r="Y105" s="124">
        <f t="shared" si="16"/>
        <v>0</v>
      </c>
      <c r="Z105" s="5"/>
      <c r="AA105" s="22"/>
    </row>
    <row r="106" spans="2:27" ht="12" customHeight="1" x14ac:dyDescent="0.2">
      <c r="B106" s="18"/>
      <c r="C106" s="1">
        <v>12</v>
      </c>
      <c r="D106" s="119" t="s">
        <v>102</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IF(Q34="nee",0,IF((J34-O34)&lt;0,0,(J34-O34)*(tab!$C$21*tab!$H$8+tab!$D$23)))</f>
        <v>15008.03268</v>
      </c>
      <c r="T106" s="124">
        <f>IF((J106-O106)&lt;=0,0,IF((G106-L106)*tab!$E$31+(H106-M106)*tab!$F$31+(I106-N106)*tab!$G$31&lt;=0,0,(G106-L106)*tab!$E$31+(H106-M106)*tab!$F$31+(I106-N106)*tab!$G$31))</f>
        <v>43438.434024000002</v>
      </c>
      <c r="U106" s="124">
        <f t="shared" si="15"/>
        <v>58446.466704000006</v>
      </c>
      <c r="V106" s="182"/>
      <c r="W106" s="124">
        <f>IF(R106="nee",0,IF((J106-O106)&lt;0,0,(J106-O106)*tab!$C$59))</f>
        <v>3532.2300000000005</v>
      </c>
      <c r="X106" s="124">
        <f>IF(R106="nee",0,IF((J106-O106)&lt;=0,0,IF((G106-L106)*tab!$G$57+(H106-M106)*tab!$H$57+(I106-N106)*tab!$I$57&lt;=0,0,(G106-L106)*tab!$G$57+(H106-M106)*tab!$H$57+(I106-N106)*tab!$I$57)))</f>
        <v>3419.42</v>
      </c>
      <c r="Y106" s="124">
        <f t="shared" si="16"/>
        <v>6951.6500000000005</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IF(Q35="nee",0,IF((J35-O35)&lt;0,0,(J35-O35)*(tab!$C$21*tab!$H$8+tab!$D$23)))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IF(R107="nee",0,IF((J107-O107)&lt;=0,0,IF((G107-L107)*tab!$G$57+(H107-M107)*tab!$H$57+(I107-N107)*tab!$I$57&lt;=0,0,(G107-L107)*tab!$G$57+(H107-M107)*tab!$H$57+(I107-N107)*tab!$I$57)))</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IF(Q36="nee",0,IF((J36-O36)&lt;0,0,(J36-O36)*(tab!$C$21*tab!$H$8+tab!$D$23)))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IF(R108="nee",0,IF((J108-O108)&lt;=0,0,IF((G108-L108)*tab!$G$57+(H108-M108)*tab!$H$57+(I108-N108)*tab!$I$57&lt;=0,0,(G108-L108)*tab!$G$57+(H108-M108)*tab!$H$57+(I108-N108)*tab!$I$57)))</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IF(Q37="nee",0,IF((J37-O37)&lt;0,0,(J37-O37)*(tab!$C$21*tab!$H$8+tab!$D$23)))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IF(R109="nee",0,IF((J109-O109)&lt;=0,0,IF((G109-L109)*tab!$G$57+(H109-M109)*tab!$H$57+(I109-N109)*tab!$I$57&lt;=0,0,(G109-L109)*tab!$G$57+(H109-M109)*tab!$H$57+(I109-N109)*tab!$I$57)))</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IF(Q38="nee",0,IF((J38-O38)&lt;0,0,(J38-O38)*(tab!$C$21*tab!$H$8+tab!$D$23)))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IF(R110="nee",0,IF((J110-O110)&lt;=0,0,IF((G110-L110)*tab!$G$57+(H110-M110)*tab!$H$57+(I110-N110)*tab!$I$57&lt;=0,0,(G110-L110)*tab!$G$57+(H110-M110)*tab!$H$57+(I110-N110)*tab!$I$57)))</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IF(Q39="nee",0,IF((J39-O39)&lt;0,0,(J39-O39)*(tab!$C$21*tab!$H$8+tab!$D$23)))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IF(R111="nee",0,IF((J111-O111)&lt;=0,0,IF((G111-L111)*tab!$G$57+(H111-M111)*tab!$H$57+(I111-N111)*tab!$I$57&lt;=0,0,(G111-L111)*tab!$G$57+(H111-M111)*tab!$H$57+(I111-N111)*tab!$I$57)))</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IF(Q40="nee",0,IF((J40-O40)&lt;0,0,(J40-O40)*(tab!$C$21*tab!$H$8+tab!$D$23)))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IF(R112="nee",0,IF((J112-O112)&lt;=0,0,IF((G112-L112)*tab!$G$57+(H112-M112)*tab!$H$57+(I112-N112)*tab!$I$57&lt;=0,0,(G112-L112)*tab!$G$57+(H112-M112)*tab!$H$57+(I112-N112)*tab!$I$57)))</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IF(Q41="nee",0,IF((J41-O41)&lt;0,0,(J41-O41)*(tab!$C$21*tab!$H$8+tab!$D$23)))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IF(R113="nee",0,IF((J113-O113)&lt;=0,0,IF((G113-L113)*tab!$G$57+(H113-M113)*tab!$H$57+(I113-N113)*tab!$I$57&lt;=0,0,(G113-L113)*tab!$G$57+(H113-M113)*tab!$H$57+(I113-N113)*tab!$I$57)))</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IF(Q42="nee",0,IF((J42-O42)&lt;0,0,(J42-O42)*(tab!$C$21*tab!$H$8+tab!$D$23)))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IF(R114="nee",0,IF((J114-O114)&lt;=0,0,IF((G114-L114)*tab!$G$57+(H114-M114)*tab!$H$57+(I114-N114)*tab!$I$57&lt;=0,0,(G114-L114)*tab!$G$57+(H114-M114)*tab!$H$57+(I114-N114)*tab!$I$57)))</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IF(Q43="nee",0,IF((J43-O43)&lt;0,0,(J43-O43)*(tab!$C$21*tab!$H$8+tab!$D$23)))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IF(R115="nee",0,IF((J115-O115)&lt;=0,0,IF((G115-L115)*tab!$G$57+(H115-M115)*tab!$H$57+(I115-N115)*tab!$I$57&lt;=0,0,(G115-L115)*tab!$G$57+(H115-M115)*tab!$H$57+(I115-N115)*tab!$I$57)))</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IF(Q44="nee",0,IF((J44-O44)&lt;0,0,(J44-O44)*(tab!$C$21*tab!$H$8+tab!$D$23)))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IF(R116="nee",0,IF((J116-O116)&lt;=0,0,IF((G116-L116)*tab!$G$57+(H116-M116)*tab!$H$57+(I116-N116)*tab!$I$57&lt;=0,0,(G116-L116)*tab!$G$57+(H116-M116)*tab!$H$57+(I116-N116)*tab!$I$57)))</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IF(Q45="nee",0,IF((J45-O45)&lt;0,0,(J45-O45)*(tab!$C$21*tab!$H$8+tab!$D$23)))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IF(R117="nee",0,IF((J117-O117)&lt;=0,0,IF((G117-L117)*tab!$G$57+(H117-M117)*tab!$H$57+(I117-N117)*tab!$I$57&lt;=0,0,(G117-L117)*tab!$G$57+(H117-M117)*tab!$H$57+(I117-N117)*tab!$I$57)))</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IF(Q46="nee",0,IF((J46-O46)&lt;0,0,(J46-O46)*(tab!$C$21*tab!$H$8+tab!$D$23)))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IF(R118="nee",0,IF((J118-O118)&lt;=0,0,IF((G118-L118)*tab!$G$57+(H118-M118)*tab!$H$57+(I118-N118)*tab!$I$57&lt;=0,0,(G118-L118)*tab!$G$57+(H118-M118)*tab!$H$57+(I118-N118)*tab!$I$57)))</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IF(Q47="nee",0,IF((J47-O47)&lt;0,0,(J47-O47)*(tab!$C$21*tab!$H$8+tab!$D$23)))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IF(R119="nee",0,IF((J119-O119)&lt;=0,0,IF((G119-L119)*tab!$G$57+(H119-M119)*tab!$H$57+(I119-N119)*tab!$I$57&lt;=0,0,(G119-L119)*tab!$G$57+(H119-M119)*tab!$H$57+(I119-N119)*tab!$I$57)))</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IF(Q48="nee",0,IF((J48-O48)&lt;0,0,(J48-O48)*(tab!$C$21*tab!$H$8+tab!$D$23)))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IF(R120="nee",0,IF((J120-O120)&lt;=0,0,IF((G120-L120)*tab!$G$57+(H120-M120)*tab!$H$57+(I120-N120)*tab!$I$57&lt;=0,0,(G120-L120)*tab!$G$57+(H120-M120)*tab!$H$57+(I120-N120)*tab!$I$57)))</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IF(Q49="nee",0,IF((J49-O49)&lt;0,0,(J49-O49)*(tab!$C$21*tab!$H$8+tab!$D$23)))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IF(R121="nee",0,IF((J121-O121)&lt;=0,0,IF((G121-L121)*tab!$G$57+(H121-M121)*tab!$H$57+(I121-N121)*tab!$I$57&lt;=0,0,(G121-L121)*tab!$G$57+(H121-M121)*tab!$H$57+(I121-N121)*tab!$I$57)))</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IF(Q50="nee",0,IF((J50-O50)&lt;0,0,(J50-O50)*(tab!$C$21*tab!$H$8+tab!$D$23)))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IF(R122="nee",0,IF((J122-O122)&lt;=0,0,IF((G122-L122)*tab!$G$57+(H122-M122)*tab!$H$57+(I122-N122)*tab!$I$57&lt;=0,0,(G122-L122)*tab!$G$57+(H122-M122)*tab!$H$57+(I122-N122)*tab!$I$57)))</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IF(Q51="nee",0,IF((J51-O51)&lt;0,0,(J51-O51)*(tab!$C$21*tab!$H$8+tab!$D$23)))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IF(R123="nee",0,IF((J123-O123)&lt;=0,0,IF((G123-L123)*tab!$G$57+(H123-M123)*tab!$H$57+(I123-N123)*tab!$I$57&lt;=0,0,(G123-L123)*tab!$G$57+(H123-M123)*tab!$H$57+(I123-N123)*tab!$I$57)))</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IF(Q52="nee",0,IF((J52-O52)&lt;0,0,(J52-O52)*(tab!$C$21*tab!$H$8+tab!$D$23)))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IF(R124="nee",0,IF((J124-O124)&lt;=0,0,IF((G124-L124)*tab!$G$57+(H124-M124)*tab!$H$57+(I124-N124)*tab!$I$57&lt;=0,0,(G124-L124)*tab!$G$57+(H124-M124)*tab!$H$57+(I124-N124)*tab!$I$57)))</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35018.742920000004</v>
      </c>
      <c r="T125" s="198">
        <f t="shared" si="17"/>
        <v>43438.434024000002</v>
      </c>
      <c r="U125" s="198">
        <f t="shared" si="17"/>
        <v>78457.176944000006</v>
      </c>
      <c r="V125" s="117"/>
      <c r="W125" s="197">
        <f>SUM(W95:W124)</f>
        <v>5887.0500000000011</v>
      </c>
      <c r="X125" s="197">
        <f>SUM(X95:X124)</f>
        <v>3419.42</v>
      </c>
      <c r="Y125" s="197">
        <f>SUM(Y95:Y124)</f>
        <v>9306.4700000000012</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110</v>
      </c>
      <c r="T128" s="81"/>
      <c r="U128" s="40" t="s">
        <v>58</v>
      </c>
      <c r="V128" s="40"/>
      <c r="W128" s="76" t="s">
        <v>129</v>
      </c>
      <c r="X128" s="40"/>
      <c r="Y128" s="40" t="s">
        <v>58</v>
      </c>
      <c r="Z128" s="51"/>
      <c r="AA128" s="22"/>
    </row>
    <row r="129" spans="1:59"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111</v>
      </c>
      <c r="V129" s="40"/>
      <c r="W129" s="42" t="s">
        <v>67</v>
      </c>
      <c r="X129" s="42" t="s">
        <v>68</v>
      </c>
      <c r="Y129" s="40" t="s">
        <v>62</v>
      </c>
      <c r="Z129" s="51"/>
      <c r="AA129" s="22"/>
    </row>
    <row r="130" spans="1:59" ht="12" customHeight="1" x14ac:dyDescent="0.2">
      <c r="B130" s="18"/>
      <c r="C130" s="1"/>
      <c r="D130" s="38" t="s">
        <v>65</v>
      </c>
      <c r="E130" s="38"/>
      <c r="F130" s="45"/>
      <c r="G130" s="98"/>
      <c r="H130" s="98"/>
      <c r="I130" s="98"/>
      <c r="J130" s="47"/>
      <c r="K130" s="47"/>
      <c r="L130" s="98"/>
      <c r="M130" s="98"/>
      <c r="N130" s="98"/>
      <c r="O130" s="47"/>
      <c r="P130" s="47"/>
      <c r="Q130" s="82"/>
      <c r="R130" s="82"/>
      <c r="S130" s="199">
        <f>+S53</f>
        <v>26485.317320000002</v>
      </c>
      <c r="T130" s="199">
        <f>+T53</f>
        <v>102516.00611199997</v>
      </c>
      <c r="U130" s="199">
        <f>+U53</f>
        <v>129001.32343199998</v>
      </c>
      <c r="V130" s="94"/>
      <c r="W130" s="53">
        <f>+W53</f>
        <v>4476.01</v>
      </c>
      <c r="X130" s="53">
        <f>+X53</f>
        <v>8337.5800000000017</v>
      </c>
      <c r="Y130" s="53">
        <f>+Y53</f>
        <v>12813.59</v>
      </c>
      <c r="Z130" s="48"/>
      <c r="AA130" s="22"/>
    </row>
    <row r="131" spans="1:59" ht="12" customHeight="1" x14ac:dyDescent="0.2">
      <c r="B131" s="18"/>
      <c r="C131" s="1"/>
      <c r="D131" s="38" t="s">
        <v>69</v>
      </c>
      <c r="E131" s="38"/>
      <c r="F131" s="45"/>
      <c r="G131" s="98"/>
      <c r="H131" s="98"/>
      <c r="I131" s="98"/>
      <c r="J131" s="47"/>
      <c r="K131" s="47"/>
      <c r="L131" s="98"/>
      <c r="M131" s="98"/>
      <c r="N131" s="98"/>
      <c r="O131" s="47"/>
      <c r="P131" s="47"/>
      <c r="Q131" s="82"/>
      <c r="R131" s="82"/>
      <c r="S131" s="199">
        <f>+S89</f>
        <v>19146.571304000005</v>
      </c>
      <c r="T131" s="199">
        <f>+T89</f>
        <v>41893.233319999999</v>
      </c>
      <c r="U131" s="199">
        <f>+U89</f>
        <v>61039.804624000004</v>
      </c>
      <c r="V131" s="94"/>
      <c r="W131" s="53">
        <f>+W89</f>
        <v>2796.15</v>
      </c>
      <c r="X131" s="53">
        <f>+X89</f>
        <v>3419.42</v>
      </c>
      <c r="Y131" s="53">
        <f>+Y89</f>
        <v>6215.5700000000006</v>
      </c>
      <c r="Z131" s="48"/>
      <c r="AA131" s="22"/>
    </row>
    <row r="132" spans="1:59" ht="12" customHeight="1" x14ac:dyDescent="0.2">
      <c r="B132" s="18"/>
      <c r="C132" s="1"/>
      <c r="D132" s="38" t="s">
        <v>66</v>
      </c>
      <c r="E132" s="38"/>
      <c r="F132" s="45"/>
      <c r="G132" s="98"/>
      <c r="H132" s="98"/>
      <c r="I132" s="98"/>
      <c r="J132" s="47"/>
      <c r="K132" s="47"/>
      <c r="L132" s="98"/>
      <c r="M132" s="98"/>
      <c r="N132" s="98"/>
      <c r="O132" s="47"/>
      <c r="P132" s="47"/>
      <c r="Q132" s="82"/>
      <c r="R132" s="82"/>
      <c r="S132" s="199">
        <f t="shared" ref="S132:U132" si="18">+S125</f>
        <v>35018.742920000004</v>
      </c>
      <c r="T132" s="199">
        <f t="shared" si="18"/>
        <v>43438.434024000002</v>
      </c>
      <c r="U132" s="199">
        <f t="shared" si="18"/>
        <v>78457.176944000006</v>
      </c>
      <c r="V132" s="94"/>
      <c r="W132" s="60">
        <f>+W125</f>
        <v>5887.0500000000011</v>
      </c>
      <c r="X132" s="60">
        <f>+X125</f>
        <v>3419.42</v>
      </c>
      <c r="Y132" s="60">
        <f>+Y125</f>
        <v>9306.4700000000012</v>
      </c>
      <c r="Z132" s="48"/>
      <c r="AA132" s="22"/>
    </row>
    <row r="133" spans="1:59"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9" ht="12" customHeight="1" x14ac:dyDescent="0.2">
      <c r="B134" s="18"/>
      <c r="C134" s="1"/>
      <c r="D134" s="38" t="s">
        <v>112</v>
      </c>
      <c r="E134" s="38"/>
      <c r="F134" s="45"/>
      <c r="G134" s="98"/>
      <c r="H134" s="98"/>
      <c r="I134" s="98"/>
      <c r="J134" s="47"/>
      <c r="K134" s="47"/>
      <c r="L134" s="98"/>
      <c r="M134" s="98"/>
      <c r="N134" s="98"/>
      <c r="O134" s="47"/>
      <c r="P134" s="47"/>
      <c r="Q134" s="47"/>
      <c r="R134" s="47"/>
      <c r="S134" s="197">
        <f>SUM(S130:S133)</f>
        <v>80650.631544000003</v>
      </c>
      <c r="T134" s="197">
        <f>SUM(T130:T133)</f>
        <v>187847.67345599999</v>
      </c>
      <c r="U134" s="197">
        <f>SUM(U130:U133)</f>
        <v>268498.30499999999</v>
      </c>
      <c r="V134" s="54"/>
      <c r="W134" s="200">
        <f>SUM(W130:W133)</f>
        <v>13159.210000000001</v>
      </c>
      <c r="X134" s="200">
        <f>SUM(X130:X133)</f>
        <v>15176.420000000002</v>
      </c>
      <c r="Y134" s="200">
        <f>SUM(Y130:Y133)</f>
        <v>28335.63</v>
      </c>
      <c r="Z134" s="48"/>
      <c r="AA134" s="22"/>
    </row>
    <row r="135" spans="1:59"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9"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row>
    <row r="137" spans="1:59"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9" ht="12" customHeight="1" x14ac:dyDescent="0.2">
      <c r="Z138" s="48"/>
      <c r="AA138" s="48"/>
    </row>
    <row r="139" spans="1:59" ht="12" customHeight="1" x14ac:dyDescent="0.2">
      <c r="A139" s="12"/>
      <c r="Z139" s="48"/>
      <c r="AA139" s="48"/>
    </row>
    <row r="140" spans="1:59" ht="12" customHeight="1" x14ac:dyDescent="0.2">
      <c r="A140" s="12"/>
      <c r="Z140" s="48"/>
      <c r="AA140" s="48"/>
    </row>
    <row r="141" spans="1:59" ht="12" customHeight="1" x14ac:dyDescent="0.2">
      <c r="A141" s="12"/>
      <c r="Z141" s="48"/>
      <c r="AA141" s="48"/>
    </row>
    <row r="142" spans="1:59" ht="12" customHeight="1" x14ac:dyDescent="0.2">
      <c r="A142" s="12"/>
    </row>
    <row r="143" spans="1:59"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861"/>
  <sheetViews>
    <sheetView topLeftCell="A96" zoomScale="90" zoomScaleNormal="90" zoomScaleSheetLayoutView="85" workbookViewId="0">
      <selection activeCell="X95" sqref="X95:X1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109</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SWV VO ergens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48</v>
      </c>
      <c r="E8" s="201"/>
      <c r="F8" s="201"/>
      <c r="G8" s="204" t="str">
        <f>+'1 februari'!G8</f>
        <v>SWV VO ergens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49</v>
      </c>
      <c r="E9" s="201"/>
      <c r="F9" s="201"/>
      <c r="G9" s="204" t="s">
        <v>92</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50</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54</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115</v>
      </c>
      <c r="D15" s="193"/>
      <c r="E15" s="193"/>
      <c r="F15" s="193"/>
      <c r="G15" s="191" t="s">
        <v>116</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113</v>
      </c>
      <c r="D16" s="188"/>
      <c r="E16" s="189" t="s">
        <v>46</v>
      </c>
      <c r="F16" s="189"/>
      <c r="G16" s="188" t="s">
        <v>114</v>
      </c>
      <c r="H16" s="190"/>
      <c r="I16" s="190"/>
      <c r="J16" s="195" t="s">
        <v>127</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56</v>
      </c>
      <c r="E19" s="27"/>
      <c r="F19" s="27"/>
      <c r="G19" s="28" t="s">
        <v>126</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87</v>
      </c>
      <c r="R20" s="81" t="s">
        <v>87</v>
      </c>
      <c r="S20" s="181" t="s">
        <v>78</v>
      </c>
      <c r="T20" s="106"/>
      <c r="U20" s="106"/>
      <c r="V20" s="106"/>
      <c r="W20" s="81" t="s">
        <v>76</v>
      </c>
      <c r="X20" s="35"/>
      <c r="Y20" s="35"/>
      <c r="Z20" s="36"/>
      <c r="AA20" s="37"/>
    </row>
    <row r="21" spans="2:27" s="104" customFormat="1" ht="12" customHeight="1" x14ac:dyDescent="0.2">
      <c r="B21" s="75"/>
      <c r="C21" s="100"/>
      <c r="D21" s="83" t="s">
        <v>57</v>
      </c>
      <c r="E21" s="101"/>
      <c r="F21" s="102"/>
      <c r="G21" s="76" t="s">
        <v>107</v>
      </c>
      <c r="H21" s="39"/>
      <c r="I21" s="39"/>
      <c r="J21" s="39"/>
      <c r="K21" s="39"/>
      <c r="L21" s="76" t="s">
        <v>108</v>
      </c>
      <c r="M21" s="39"/>
      <c r="N21" s="39"/>
      <c r="O21" s="39"/>
      <c r="P21" s="39"/>
      <c r="Q21" s="81" t="s">
        <v>88</v>
      </c>
      <c r="R21" s="81" t="s">
        <v>90</v>
      </c>
      <c r="S21" s="76" t="s">
        <v>110</v>
      </c>
      <c r="T21" s="81"/>
      <c r="U21" s="40" t="s">
        <v>58</v>
      </c>
      <c r="V21" s="40"/>
      <c r="W21" s="76" t="s">
        <v>129</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89</v>
      </c>
      <c r="R22" s="81" t="s">
        <v>89</v>
      </c>
      <c r="S22" s="74" t="s">
        <v>67</v>
      </c>
      <c r="T22" s="74" t="s">
        <v>68</v>
      </c>
      <c r="U22" s="40" t="s">
        <v>111</v>
      </c>
      <c r="V22" s="40"/>
      <c r="W22" s="42" t="s">
        <v>67</v>
      </c>
      <c r="X22" s="42" t="s">
        <v>68</v>
      </c>
      <c r="Y22" s="40" t="s">
        <v>62</v>
      </c>
      <c r="Z22" s="5"/>
      <c r="AA22" s="22"/>
    </row>
    <row r="23" spans="2:27" ht="12" customHeight="1" x14ac:dyDescent="0.2">
      <c r="B23" s="18"/>
      <c r="C23" s="1">
        <v>1</v>
      </c>
      <c r="D23" s="212">
        <f>+'1 febr 2019'!D23</f>
        <v>0</v>
      </c>
      <c r="E23" s="212">
        <f>+'1 febr 2019'!E23</f>
        <v>0</v>
      </c>
      <c r="F23" s="43"/>
      <c r="G23" s="44">
        <v>2</v>
      </c>
      <c r="H23" s="44">
        <v>0</v>
      </c>
      <c r="I23" s="44">
        <v>0</v>
      </c>
      <c r="J23" s="68">
        <f>SUM(G23:I23)</f>
        <v>2</v>
      </c>
      <c r="K23" s="42"/>
      <c r="L23" s="44">
        <v>0</v>
      </c>
      <c r="M23" s="44">
        <v>0</v>
      </c>
      <c r="N23" s="44">
        <v>1</v>
      </c>
      <c r="O23" s="68">
        <f>SUM(L23:N23)</f>
        <v>1</v>
      </c>
      <c r="P23" s="42"/>
      <c r="Q23" s="93" t="s">
        <v>55</v>
      </c>
      <c r="R23" s="93" t="s">
        <v>55</v>
      </c>
      <c r="S23" s="124">
        <f>IF(Q23="nee",0,IF((J23-O23)&lt;0,0,(J23-O23)*(tab!$C$19*tab!$I$8+tab!$D$23)))</f>
        <v>3783.6167600000003</v>
      </c>
      <c r="T23" s="124">
        <f>IF((J23-O23)&lt;=0,0,IF((G23-L23)*tab!$E$29+(H23-M23)*tab!$F$29+(I23-N23)*tab!$G$29&lt;=0,0,(G23-L23)*tab!$E$29+(H23-M23)*tab!$F$29+(I23-N23)*tab!$G$29))</f>
        <v>0</v>
      </c>
      <c r="U23" s="124">
        <f>IF(SUM(S23:T23)&lt;0,0,SUM(S23:T23))</f>
        <v>3783.6167600000003</v>
      </c>
      <c r="V23" s="182"/>
      <c r="W23" s="124">
        <f>IF(R23="nee",0,IF((J23-O23)&lt;0,0,(J23-O23)*tab!$C$57))</f>
        <v>639.42999999999995</v>
      </c>
      <c r="X23" s="124">
        <f>IF(R23="nee",0,IF((J23-O23)&lt;=0,0,IF((G23-L23)*tab!$G$57+(H23-M23)*tab!$H$57+(I23-N23)*tab!$I$57&lt;=0,0,(G23-L23)*tab!$G$57+(H23-M23)*tab!$H$57+(I23-N23)*tab!$I$57)))</f>
        <v>0</v>
      </c>
      <c r="Y23" s="124">
        <f>SUM(W23:X23)</f>
        <v>639.42999999999995</v>
      </c>
      <c r="Z23" s="5"/>
      <c r="AA23" s="22"/>
    </row>
    <row r="24" spans="2:27" ht="12" customHeight="1" x14ac:dyDescent="0.2">
      <c r="B24" s="18"/>
      <c r="C24" s="1">
        <v>2</v>
      </c>
      <c r="D24" s="212">
        <f>+'1 febr 2019'!D24</f>
        <v>0</v>
      </c>
      <c r="E24" s="212">
        <f>+'1 febr 2019'!E24</f>
        <v>0</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4">
        <f>IF(Q24="nee",0,IF((J24-O24)&lt;0,0,(J24-O24)*(tab!$C$19*tab!$I$8+tab!$D$23)))</f>
        <v>3783.6167600000003</v>
      </c>
      <c r="T24" s="124">
        <f>IF((J24-O24)&lt;=0,0,IF((G24-L24)*tab!$E$29+(H24-M24)*tab!$F$29+(I24-N24)*tab!$G$29&lt;=0,0,(G24-L24)*tab!$E$29+(H24-M24)*tab!$F$29+(I24-N24)*tab!$G$29))</f>
        <v>0</v>
      </c>
      <c r="U24" s="124">
        <f t="shared" ref="U24:U52" si="2">IF(SUM(S24:T24)&lt;0,0,SUM(S24:T24))</f>
        <v>3783.6167600000003</v>
      </c>
      <c r="V24" s="182"/>
      <c r="W24" s="124">
        <f>IF(R24="nee",0,IF((J24-O24)&lt;0,0,(J24-O24)*tab!$C$57))</f>
        <v>639.42999999999995</v>
      </c>
      <c r="X24" s="124">
        <f>IF(R24="nee",0,IF((J24-O24)&lt;=0,0,IF((G24-L24)*tab!$G$57+(H24-M24)*tab!$H$57+(I24-N24)*tab!$I$57&lt;=0,0,(G24-L24)*tab!$G$57+(H24-M24)*tab!$H$57+(I24-N24)*tab!$I$57)))</f>
        <v>0</v>
      </c>
      <c r="Y24" s="124">
        <f t="shared" ref="Y24:Y52" si="3">SUM(W24:X24)</f>
        <v>639.42999999999995</v>
      </c>
      <c r="Z24" s="5"/>
      <c r="AA24" s="22"/>
    </row>
    <row r="25" spans="2:27" ht="12" customHeight="1" x14ac:dyDescent="0.2">
      <c r="B25" s="18"/>
      <c r="C25" s="1">
        <v>3</v>
      </c>
      <c r="D25" s="212">
        <f>+'1 febr 2019'!D25</f>
        <v>0</v>
      </c>
      <c r="E25" s="212">
        <f>+'1 febr 2019'!E25</f>
        <v>0</v>
      </c>
      <c r="F25" s="43"/>
      <c r="G25" s="44">
        <v>0</v>
      </c>
      <c r="H25" s="44">
        <v>0</v>
      </c>
      <c r="I25" s="44">
        <v>1</v>
      </c>
      <c r="J25" s="68">
        <f t="shared" si="0"/>
        <v>1</v>
      </c>
      <c r="K25" s="42"/>
      <c r="L25" s="44">
        <v>2</v>
      </c>
      <c r="M25" s="44">
        <v>0</v>
      </c>
      <c r="N25" s="44">
        <v>0</v>
      </c>
      <c r="O25" s="68">
        <f t="shared" si="1"/>
        <v>2</v>
      </c>
      <c r="P25" s="42"/>
      <c r="Q25" s="93" t="s">
        <v>55</v>
      </c>
      <c r="R25" s="93" t="s">
        <v>55</v>
      </c>
      <c r="S25" s="124">
        <f>IF(Q25="nee",0,IF((J25-O25)&lt;0,0,(J25-O25)*(tab!$C$19*tab!$I$8+tab!$D$23)))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f>+'1 febr 2019'!D26</f>
        <v>0</v>
      </c>
      <c r="E26" s="212">
        <f>+'1 febr 2019'!E26</f>
        <v>0</v>
      </c>
      <c r="F26" s="43"/>
      <c r="G26" s="44">
        <v>0</v>
      </c>
      <c r="H26" s="44">
        <v>0</v>
      </c>
      <c r="I26" s="44">
        <v>2</v>
      </c>
      <c r="J26" s="68">
        <f t="shared" si="0"/>
        <v>2</v>
      </c>
      <c r="K26" s="42"/>
      <c r="L26" s="44">
        <v>3</v>
      </c>
      <c r="M26" s="44">
        <v>0</v>
      </c>
      <c r="N26" s="44">
        <v>0</v>
      </c>
      <c r="O26" s="68">
        <f t="shared" si="1"/>
        <v>3</v>
      </c>
      <c r="P26" s="42"/>
      <c r="Q26" s="93" t="s">
        <v>55</v>
      </c>
      <c r="R26" s="93" t="s">
        <v>55</v>
      </c>
      <c r="S26" s="124">
        <f>IF(Q26="nee",0,IF((J26-O26)&lt;0,0,(J26-O26)*(tab!$C$19*tab!$I$8+tab!$D$23)))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f>+'1 febr 2019'!D27</f>
        <v>0</v>
      </c>
      <c r="E27" s="212">
        <f>+'1 febr 2019'!E27</f>
        <v>0</v>
      </c>
      <c r="F27" s="43"/>
      <c r="G27" s="44">
        <v>4</v>
      </c>
      <c r="H27" s="44">
        <v>0</v>
      </c>
      <c r="I27" s="44">
        <v>0</v>
      </c>
      <c r="J27" s="68">
        <f t="shared" si="0"/>
        <v>4</v>
      </c>
      <c r="K27" s="42"/>
      <c r="L27" s="44">
        <v>0</v>
      </c>
      <c r="M27" s="44">
        <v>0</v>
      </c>
      <c r="N27" s="44">
        <v>3</v>
      </c>
      <c r="O27" s="68">
        <f t="shared" si="1"/>
        <v>3</v>
      </c>
      <c r="P27" s="42"/>
      <c r="Q27" s="93" t="s">
        <v>55</v>
      </c>
      <c r="R27" s="93" t="s">
        <v>55</v>
      </c>
      <c r="S27" s="124">
        <f>IF(Q27="nee",0,IF((J27-O27)&lt;0,0,(J27-O27)*(tab!$C$19*tab!$I$8+tab!$D$23)))</f>
        <v>3783.6167600000003</v>
      </c>
      <c r="T27" s="124">
        <f>IF((J27-O27)&lt;=0,0,IF((G27-L27)*tab!$E$29+(H27-M27)*tab!$F$29+(I27-N27)*tab!$G$29&lt;=0,0,(G27-L27)*tab!$E$29+(H27-M27)*tab!$F$29+(I27-N27)*tab!$G$29))</f>
        <v>0</v>
      </c>
      <c r="U27" s="124">
        <f t="shared" si="2"/>
        <v>3783.6167600000003</v>
      </c>
      <c r="V27" s="182"/>
      <c r="W27" s="124">
        <f>IF(R27="nee",0,IF((J27-O27)&lt;0,0,(J27-O27)*tab!$C$57))</f>
        <v>639.42999999999995</v>
      </c>
      <c r="X27" s="124">
        <f>IF(R27="nee",0,IF((J27-O27)&lt;=0,0,IF((G27-L27)*tab!$G$57+(H27-M27)*tab!$H$57+(I27-N27)*tab!$I$57&lt;=0,0,(G27-L27)*tab!$G$57+(H27-M27)*tab!$H$57+(I27-N27)*tab!$I$57)))</f>
        <v>0</v>
      </c>
      <c r="Y27" s="124">
        <f t="shared" si="3"/>
        <v>639.42999999999995</v>
      </c>
      <c r="Z27" s="5"/>
      <c r="AA27" s="22"/>
    </row>
    <row r="28" spans="2:27" ht="12" customHeight="1" x14ac:dyDescent="0.2">
      <c r="B28" s="18"/>
      <c r="C28" s="1">
        <v>6</v>
      </c>
      <c r="D28" s="212">
        <f>+'1 febr 2019'!D28</f>
        <v>0</v>
      </c>
      <c r="E28" s="212">
        <f>+'1 febr 2019'!E28</f>
        <v>0</v>
      </c>
      <c r="F28" s="43"/>
      <c r="G28" s="44">
        <v>4</v>
      </c>
      <c r="H28" s="44">
        <v>0</v>
      </c>
      <c r="I28" s="44">
        <v>0</v>
      </c>
      <c r="J28" s="68">
        <f t="shared" si="0"/>
        <v>4</v>
      </c>
      <c r="K28" s="42"/>
      <c r="L28" s="44">
        <v>0</v>
      </c>
      <c r="M28" s="44">
        <v>0</v>
      </c>
      <c r="N28" s="44">
        <v>5</v>
      </c>
      <c r="O28" s="68">
        <f t="shared" si="1"/>
        <v>5</v>
      </c>
      <c r="P28" s="42"/>
      <c r="Q28" s="93" t="s">
        <v>55</v>
      </c>
      <c r="R28" s="93" t="s">
        <v>55</v>
      </c>
      <c r="S28" s="124">
        <f>IF(Q28="nee",0,IF((J28-O28)&lt;0,0,(J28-O28)*(tab!$C$19*tab!$I$8+tab!$D$23)))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f>+'1 febr 2019'!D29</f>
        <v>0</v>
      </c>
      <c r="E29" s="212">
        <f>+'1 febr 2019'!E29</f>
        <v>0</v>
      </c>
      <c r="F29" s="43"/>
      <c r="G29" s="44">
        <v>0</v>
      </c>
      <c r="H29" s="44">
        <v>0</v>
      </c>
      <c r="I29" s="44">
        <v>5</v>
      </c>
      <c r="J29" s="68">
        <f t="shared" si="0"/>
        <v>5</v>
      </c>
      <c r="K29" s="42"/>
      <c r="L29" s="44">
        <v>4</v>
      </c>
      <c r="M29" s="44">
        <v>0</v>
      </c>
      <c r="N29" s="44">
        <v>0</v>
      </c>
      <c r="O29" s="68">
        <f t="shared" si="1"/>
        <v>4</v>
      </c>
      <c r="P29" s="42"/>
      <c r="Q29" s="93" t="s">
        <v>55</v>
      </c>
      <c r="R29" s="93" t="s">
        <v>55</v>
      </c>
      <c r="S29" s="124">
        <f>IF(Q29="nee",0,IF((J29-O29)&lt;0,0,(J29-O29)*(tab!$C$19*tab!$I$8+tab!$D$23)))</f>
        <v>3783.6167600000003</v>
      </c>
      <c r="T29" s="124">
        <f>IF((J29-O29)&lt;=0,0,IF((G29-L29)*tab!$E$29+(H29-M29)*tab!$F$29+(I29-N29)*tab!$G$29&lt;=0,0,(G29-L29)*tab!$E$29+(H29-M29)*tab!$F$29+(I29-N29)*tab!$G$29))</f>
        <v>61915.363663999982</v>
      </c>
      <c r="U29" s="124">
        <f t="shared" si="2"/>
        <v>65698.980423999979</v>
      </c>
      <c r="V29" s="182"/>
      <c r="W29" s="124">
        <f>IF(R29="nee",0,IF((J29-O29)&lt;0,0,(J29-O29)*tab!$C$57))</f>
        <v>639.42999999999995</v>
      </c>
      <c r="X29" s="124">
        <f>IF(R29="nee",0,IF((J29-O29)&lt;=0,0,IF((G29-L29)*tab!$G$57+(H29-M29)*tab!$H$57+(I29-N29)*tab!$I$57&lt;=0,0,(G29-L29)*tab!$G$57+(H29-M29)*tab!$H$57+(I29-N29)*tab!$I$57)))</f>
        <v>4918.1600000000008</v>
      </c>
      <c r="Y29" s="124">
        <f t="shared" si="3"/>
        <v>5557.5900000000011</v>
      </c>
      <c r="Z29" s="5"/>
      <c r="AA29" s="22"/>
    </row>
    <row r="30" spans="2:27" ht="12" customHeight="1" x14ac:dyDescent="0.2">
      <c r="B30" s="18"/>
      <c r="C30" s="1">
        <v>8</v>
      </c>
      <c r="D30" s="212">
        <f>+'1 febr 2019'!D30</f>
        <v>0</v>
      </c>
      <c r="E30" s="212">
        <f>+'1 febr 2019'!E30</f>
        <v>0</v>
      </c>
      <c r="F30" s="43"/>
      <c r="G30" s="44">
        <v>0</v>
      </c>
      <c r="H30" s="44">
        <v>0</v>
      </c>
      <c r="I30" s="44">
        <v>0</v>
      </c>
      <c r="J30" s="68">
        <f t="shared" si="0"/>
        <v>0</v>
      </c>
      <c r="K30" s="42"/>
      <c r="L30" s="44">
        <v>0</v>
      </c>
      <c r="M30" s="44">
        <v>0</v>
      </c>
      <c r="N30" s="44">
        <v>0</v>
      </c>
      <c r="O30" s="68">
        <f t="shared" si="1"/>
        <v>0</v>
      </c>
      <c r="P30" s="42"/>
      <c r="Q30" s="93" t="s">
        <v>55</v>
      </c>
      <c r="R30" s="93" t="s">
        <v>55</v>
      </c>
      <c r="S30" s="124">
        <f>IF(Q30="nee",0,IF((J30-O30)&lt;0,0,(J30-O30)*(tab!$C$19*tab!$I$8+tab!$D$23)))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f>+'1 febr 2019'!D31</f>
        <v>0</v>
      </c>
      <c r="E31" s="212">
        <f>+'1 febr 2019'!E31</f>
        <v>0</v>
      </c>
      <c r="F31" s="43"/>
      <c r="G31" s="44">
        <v>0</v>
      </c>
      <c r="H31" s="44">
        <v>0</v>
      </c>
      <c r="I31" s="44">
        <v>0</v>
      </c>
      <c r="J31" s="68">
        <f t="shared" si="0"/>
        <v>0</v>
      </c>
      <c r="K31" s="42"/>
      <c r="L31" s="44">
        <v>0</v>
      </c>
      <c r="M31" s="44">
        <v>0</v>
      </c>
      <c r="N31" s="44">
        <v>0</v>
      </c>
      <c r="O31" s="68">
        <f t="shared" si="1"/>
        <v>0</v>
      </c>
      <c r="P31" s="42"/>
      <c r="Q31" s="93" t="s">
        <v>55</v>
      </c>
      <c r="R31" s="93" t="s">
        <v>55</v>
      </c>
      <c r="S31" s="124">
        <f>IF(Q31="nee",0,IF((J31-O31)&lt;0,0,(J31-O31)*(tab!$C$19*tab!$I$8+tab!$D$23)))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f>+'1 febr 2019'!D32</f>
        <v>0</v>
      </c>
      <c r="E32" s="212">
        <f>+'1 febr 2019'!E32</f>
        <v>0</v>
      </c>
      <c r="F32" s="43"/>
      <c r="G32" s="44">
        <v>0</v>
      </c>
      <c r="H32" s="44">
        <v>0</v>
      </c>
      <c r="I32" s="44">
        <v>0</v>
      </c>
      <c r="J32" s="68">
        <f t="shared" si="0"/>
        <v>0</v>
      </c>
      <c r="K32" s="42"/>
      <c r="L32" s="44">
        <v>0</v>
      </c>
      <c r="M32" s="44">
        <v>0</v>
      </c>
      <c r="N32" s="44">
        <v>0</v>
      </c>
      <c r="O32" s="68">
        <f t="shared" si="1"/>
        <v>0</v>
      </c>
      <c r="P32" s="42"/>
      <c r="Q32" s="93" t="s">
        <v>55</v>
      </c>
      <c r="R32" s="93" t="s">
        <v>55</v>
      </c>
      <c r="S32" s="124">
        <f>IF(Q32="nee",0,IF((J32-O32)&lt;0,0,(J32-O32)*(tab!$C$19*tab!$I$8+tab!$D$23)))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f>+'1 febr 2019'!D33</f>
        <v>0</v>
      </c>
      <c r="E33" s="212">
        <f>+'1 febr 2019'!E33</f>
        <v>0</v>
      </c>
      <c r="F33" s="43"/>
      <c r="G33" s="44">
        <v>0</v>
      </c>
      <c r="H33" s="44">
        <v>0</v>
      </c>
      <c r="I33" s="44">
        <v>0</v>
      </c>
      <c r="J33" s="68">
        <f t="shared" si="0"/>
        <v>0</v>
      </c>
      <c r="K33" s="42"/>
      <c r="L33" s="44">
        <v>0</v>
      </c>
      <c r="M33" s="44">
        <v>0</v>
      </c>
      <c r="N33" s="44">
        <v>0</v>
      </c>
      <c r="O33" s="68">
        <f t="shared" si="1"/>
        <v>0</v>
      </c>
      <c r="P33" s="42"/>
      <c r="Q33" s="93" t="s">
        <v>55</v>
      </c>
      <c r="R33" s="93" t="s">
        <v>55</v>
      </c>
      <c r="S33" s="124">
        <f>IF(Q33="nee",0,IF((J33-O33)&lt;0,0,(J33-O33)*(tab!$C$19*tab!$I$8+tab!$D$23)))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f>+'1 febr 2019'!D34</f>
        <v>0</v>
      </c>
      <c r="E34" s="212">
        <f>+'1 febr 2019'!E34</f>
        <v>0</v>
      </c>
      <c r="F34" s="43"/>
      <c r="G34" s="44">
        <v>2</v>
      </c>
      <c r="H34" s="44">
        <v>2</v>
      </c>
      <c r="I34" s="44">
        <v>2</v>
      </c>
      <c r="J34" s="68">
        <f t="shared" si="0"/>
        <v>6</v>
      </c>
      <c r="K34" s="42"/>
      <c r="L34" s="44">
        <v>1</v>
      </c>
      <c r="M34" s="44">
        <v>1</v>
      </c>
      <c r="N34" s="44">
        <v>1</v>
      </c>
      <c r="O34" s="68">
        <f t="shared" si="1"/>
        <v>3</v>
      </c>
      <c r="P34" s="42"/>
      <c r="Q34" s="93" t="s">
        <v>55</v>
      </c>
      <c r="R34" s="93" t="s">
        <v>55</v>
      </c>
      <c r="S34" s="124">
        <f>IF(Q34="nee",0,IF((J34-O34)&lt;0,0,(J34-O34)*(tab!$C$19*tab!$I$8+tab!$D$23)))</f>
        <v>11350.850280000001</v>
      </c>
      <c r="T34" s="124">
        <f>IF((J34-O34)&lt;=0,0,IF((G34-L34)*tab!$E$29+(H34-M34)*tab!$F$29+(I34-N34)*tab!$G$29&lt;=0,0,(G34-L34)*tab!$E$29+(H34-M34)*tab!$F$29+(I34-N34)*tab!$G$29))</f>
        <v>40600.642447999999</v>
      </c>
      <c r="U34" s="124">
        <f t="shared" si="2"/>
        <v>51951.492727999997</v>
      </c>
      <c r="V34" s="182"/>
      <c r="W34" s="124">
        <f>IF(R34="nee",0,IF((J34-O34)&lt;0,0,(J34-O34)*tab!$C$57))</f>
        <v>1918.29</v>
      </c>
      <c r="X34" s="124">
        <f>IF(R34="nee",0,IF((J34-O34)&lt;=0,0,IF((G34-L34)*tab!$G$57+(H34-M34)*tab!$H$57+(I34-N34)*tab!$I$57&lt;=0,0,(G34-L34)*tab!$G$57+(H34-M34)*tab!$H$57+(I34-N34)*tab!$I$57)))</f>
        <v>3419.42</v>
      </c>
      <c r="Y34" s="124">
        <f t="shared" si="3"/>
        <v>5337.71</v>
      </c>
      <c r="Z34" s="5"/>
      <c r="AA34" s="22"/>
    </row>
    <row r="35" spans="2:27" ht="12" customHeight="1" x14ac:dyDescent="0.2">
      <c r="B35" s="18"/>
      <c r="C35" s="1">
        <v>13</v>
      </c>
      <c r="D35" s="212">
        <f>+'1 febr 2019'!D35</f>
        <v>0</v>
      </c>
      <c r="E35" s="212">
        <f>+'1 febr 2019'!E35</f>
        <v>0</v>
      </c>
      <c r="F35" s="43"/>
      <c r="G35" s="44"/>
      <c r="H35" s="44"/>
      <c r="I35" s="44"/>
      <c r="J35" s="68">
        <f t="shared" si="0"/>
        <v>0</v>
      </c>
      <c r="K35" s="42"/>
      <c r="L35" s="44"/>
      <c r="M35" s="44"/>
      <c r="N35" s="44"/>
      <c r="O35" s="68">
        <f t="shared" si="1"/>
        <v>0</v>
      </c>
      <c r="P35" s="42"/>
      <c r="Q35" s="93" t="s">
        <v>55</v>
      </c>
      <c r="R35" s="93" t="s">
        <v>55</v>
      </c>
      <c r="S35" s="124">
        <f>IF(Q35="nee",0,IF((J35-O35)&lt;0,0,(J35-O35)*(tab!$C$19*tab!$I$8+tab!$D$23)))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f>+'1 febr 2019'!D36</f>
        <v>0</v>
      </c>
      <c r="E36" s="212">
        <f>+'1 febr 2019'!E36</f>
        <v>0</v>
      </c>
      <c r="F36" s="43"/>
      <c r="G36" s="44"/>
      <c r="H36" s="44"/>
      <c r="I36" s="44"/>
      <c r="J36" s="68">
        <f t="shared" si="0"/>
        <v>0</v>
      </c>
      <c r="K36" s="42"/>
      <c r="L36" s="44"/>
      <c r="M36" s="44"/>
      <c r="N36" s="44"/>
      <c r="O36" s="68">
        <f t="shared" si="1"/>
        <v>0</v>
      </c>
      <c r="P36" s="42"/>
      <c r="Q36" s="93" t="s">
        <v>55</v>
      </c>
      <c r="R36" s="93" t="s">
        <v>55</v>
      </c>
      <c r="S36" s="124">
        <f>IF(Q36="nee",0,IF((J36-O36)&lt;0,0,(J36-O36)*(tab!$C$19*tab!$I$8+tab!$D$23)))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f>+'1 febr 2019'!D37</f>
        <v>0</v>
      </c>
      <c r="E37" s="212">
        <f>+'1 febr 2019'!E37</f>
        <v>0</v>
      </c>
      <c r="F37" s="43"/>
      <c r="G37" s="44"/>
      <c r="H37" s="44"/>
      <c r="I37" s="44"/>
      <c r="J37" s="68">
        <f t="shared" si="0"/>
        <v>0</v>
      </c>
      <c r="K37" s="42"/>
      <c r="L37" s="44"/>
      <c r="M37" s="44"/>
      <c r="N37" s="44"/>
      <c r="O37" s="68">
        <f t="shared" si="1"/>
        <v>0</v>
      </c>
      <c r="P37" s="42"/>
      <c r="Q37" s="93" t="s">
        <v>55</v>
      </c>
      <c r="R37" s="93" t="s">
        <v>55</v>
      </c>
      <c r="S37" s="124">
        <f>IF(Q37="nee",0,IF((J37-O37)&lt;0,0,(J37-O37)*(tab!$C$19*tab!$I$8+tab!$D$23)))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f>+'1 febr 2019'!D38</f>
        <v>0</v>
      </c>
      <c r="E38" s="212">
        <f>+'1 febr 2019'!E38</f>
        <v>0</v>
      </c>
      <c r="F38" s="43"/>
      <c r="G38" s="44"/>
      <c r="H38" s="44"/>
      <c r="I38" s="44"/>
      <c r="J38" s="68">
        <f t="shared" si="0"/>
        <v>0</v>
      </c>
      <c r="K38" s="42"/>
      <c r="L38" s="44"/>
      <c r="M38" s="44"/>
      <c r="N38" s="44"/>
      <c r="O38" s="68">
        <f t="shared" si="1"/>
        <v>0</v>
      </c>
      <c r="P38" s="42"/>
      <c r="Q38" s="93" t="s">
        <v>55</v>
      </c>
      <c r="R38" s="93" t="s">
        <v>55</v>
      </c>
      <c r="S38" s="124">
        <f>IF(Q38="nee",0,IF((J38-O38)&lt;0,0,(J38-O38)*(tab!$C$19*tab!$I$8+tab!$D$23)))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f>+'1 febr 2019'!D39</f>
        <v>0</v>
      </c>
      <c r="E39" s="212">
        <f>+'1 febr 2019'!E39</f>
        <v>0</v>
      </c>
      <c r="F39" s="43"/>
      <c r="G39" s="44"/>
      <c r="H39" s="44"/>
      <c r="I39" s="44"/>
      <c r="J39" s="68">
        <f t="shared" si="0"/>
        <v>0</v>
      </c>
      <c r="K39" s="42"/>
      <c r="L39" s="44"/>
      <c r="M39" s="44"/>
      <c r="N39" s="44"/>
      <c r="O39" s="68">
        <f t="shared" si="1"/>
        <v>0</v>
      </c>
      <c r="P39" s="42"/>
      <c r="Q39" s="93" t="s">
        <v>55</v>
      </c>
      <c r="R39" s="93" t="s">
        <v>55</v>
      </c>
      <c r="S39" s="124">
        <f>IF(Q39="nee",0,IF((J39-O39)&lt;0,0,(J39-O39)*(tab!$C$19*tab!$I$8+tab!$D$23)))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f>+'1 febr 2019'!D40</f>
        <v>0</v>
      </c>
      <c r="E40" s="212">
        <f>+'1 febr 2019'!E40</f>
        <v>0</v>
      </c>
      <c r="F40" s="43"/>
      <c r="G40" s="44"/>
      <c r="H40" s="44"/>
      <c r="I40" s="44"/>
      <c r="J40" s="68">
        <f t="shared" si="0"/>
        <v>0</v>
      </c>
      <c r="K40" s="42"/>
      <c r="L40" s="44"/>
      <c r="M40" s="44"/>
      <c r="N40" s="44"/>
      <c r="O40" s="68">
        <f t="shared" si="1"/>
        <v>0</v>
      </c>
      <c r="P40" s="42"/>
      <c r="Q40" s="93" t="s">
        <v>55</v>
      </c>
      <c r="R40" s="93" t="s">
        <v>55</v>
      </c>
      <c r="S40" s="124">
        <f>IF(Q40="nee",0,IF((J40-O40)&lt;0,0,(J40-O40)*(tab!$C$19*tab!$I$8+tab!$D$23)))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f>+'1 febr 2019'!D41</f>
        <v>0</v>
      </c>
      <c r="E41" s="212">
        <f>+'1 febr 2019'!E41</f>
        <v>0</v>
      </c>
      <c r="F41" s="43"/>
      <c r="G41" s="44"/>
      <c r="H41" s="44"/>
      <c r="I41" s="44"/>
      <c r="J41" s="68">
        <f t="shared" si="0"/>
        <v>0</v>
      </c>
      <c r="K41" s="42"/>
      <c r="L41" s="44"/>
      <c r="M41" s="44"/>
      <c r="N41" s="44"/>
      <c r="O41" s="68">
        <f t="shared" si="1"/>
        <v>0</v>
      </c>
      <c r="P41" s="42"/>
      <c r="Q41" s="93" t="s">
        <v>55</v>
      </c>
      <c r="R41" s="93" t="s">
        <v>55</v>
      </c>
      <c r="S41" s="124">
        <f>IF(Q41="nee",0,IF((J41-O41)&lt;0,0,(J41-O41)*(tab!$C$19*tab!$I$8+tab!$D$23)))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f>+'1 febr 2019'!D42</f>
        <v>0</v>
      </c>
      <c r="E42" s="212">
        <f>+'1 febr 2019'!E42</f>
        <v>0</v>
      </c>
      <c r="F42" s="43"/>
      <c r="G42" s="44"/>
      <c r="H42" s="44"/>
      <c r="I42" s="44"/>
      <c r="J42" s="68">
        <f t="shared" si="0"/>
        <v>0</v>
      </c>
      <c r="K42" s="42"/>
      <c r="L42" s="44"/>
      <c r="M42" s="44"/>
      <c r="N42" s="44"/>
      <c r="O42" s="68">
        <f t="shared" si="1"/>
        <v>0</v>
      </c>
      <c r="P42" s="42"/>
      <c r="Q42" s="93" t="s">
        <v>55</v>
      </c>
      <c r="R42" s="93" t="s">
        <v>55</v>
      </c>
      <c r="S42" s="124">
        <f>IF(Q42="nee",0,IF((J42-O42)&lt;0,0,(J42-O42)*(tab!$C$19*tab!$I$8+tab!$D$23)))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f>+'1 febr 2019'!D43</f>
        <v>0</v>
      </c>
      <c r="E43" s="212">
        <f>+'1 febr 2019'!E43</f>
        <v>0</v>
      </c>
      <c r="F43" s="43"/>
      <c r="G43" s="44"/>
      <c r="H43" s="44"/>
      <c r="I43" s="44"/>
      <c r="J43" s="68">
        <f t="shared" si="0"/>
        <v>0</v>
      </c>
      <c r="K43" s="42"/>
      <c r="L43" s="44"/>
      <c r="M43" s="44"/>
      <c r="N43" s="44"/>
      <c r="O43" s="68">
        <f t="shared" si="1"/>
        <v>0</v>
      </c>
      <c r="P43" s="42"/>
      <c r="Q43" s="93" t="s">
        <v>55</v>
      </c>
      <c r="R43" s="93" t="s">
        <v>55</v>
      </c>
      <c r="S43" s="124">
        <f>IF(Q43="nee",0,IF((J43-O43)&lt;0,0,(J43-O43)*(tab!$C$19*tab!$I$8+tab!$D$23)))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f>+'1 febr 2019'!D44</f>
        <v>0</v>
      </c>
      <c r="E44" s="212">
        <f>+'1 febr 2019'!E44</f>
        <v>0</v>
      </c>
      <c r="F44" s="43"/>
      <c r="G44" s="44"/>
      <c r="H44" s="44"/>
      <c r="I44" s="44"/>
      <c r="J44" s="68">
        <f t="shared" si="0"/>
        <v>0</v>
      </c>
      <c r="K44" s="42"/>
      <c r="L44" s="44"/>
      <c r="M44" s="44"/>
      <c r="N44" s="44"/>
      <c r="O44" s="68">
        <f t="shared" si="1"/>
        <v>0</v>
      </c>
      <c r="P44" s="42"/>
      <c r="Q44" s="93" t="s">
        <v>55</v>
      </c>
      <c r="R44" s="93" t="s">
        <v>55</v>
      </c>
      <c r="S44" s="124">
        <f>IF(Q44="nee",0,IF((J44-O44)&lt;0,0,(J44-O44)*(tab!$C$19*tab!$I$8+tab!$D$23)))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f>+'1 febr 2019'!D45</f>
        <v>0</v>
      </c>
      <c r="E45" s="212">
        <f>+'1 febr 2019'!E45</f>
        <v>0</v>
      </c>
      <c r="F45" s="43"/>
      <c r="G45" s="44"/>
      <c r="H45" s="44"/>
      <c r="I45" s="44"/>
      <c r="J45" s="68">
        <f t="shared" si="0"/>
        <v>0</v>
      </c>
      <c r="K45" s="42"/>
      <c r="L45" s="44"/>
      <c r="M45" s="44"/>
      <c r="N45" s="44"/>
      <c r="O45" s="68">
        <f t="shared" si="1"/>
        <v>0</v>
      </c>
      <c r="P45" s="42"/>
      <c r="Q45" s="93" t="s">
        <v>55</v>
      </c>
      <c r="R45" s="93" t="s">
        <v>55</v>
      </c>
      <c r="S45" s="124">
        <f>IF(Q45="nee",0,IF((J45-O45)&lt;0,0,(J45-O45)*(tab!$C$19*tab!$I$8+tab!$D$23)))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f>+'1 febr 2019'!D46</f>
        <v>0</v>
      </c>
      <c r="E46" s="212">
        <f>+'1 febr 2019'!E46</f>
        <v>0</v>
      </c>
      <c r="F46" s="43"/>
      <c r="G46" s="44"/>
      <c r="H46" s="44"/>
      <c r="I46" s="44"/>
      <c r="J46" s="68">
        <f t="shared" si="0"/>
        <v>0</v>
      </c>
      <c r="K46" s="42"/>
      <c r="L46" s="44"/>
      <c r="M46" s="44"/>
      <c r="N46" s="44"/>
      <c r="O46" s="68">
        <f t="shared" si="1"/>
        <v>0</v>
      </c>
      <c r="P46" s="42"/>
      <c r="Q46" s="93" t="s">
        <v>55</v>
      </c>
      <c r="R46" s="93" t="s">
        <v>55</v>
      </c>
      <c r="S46" s="124">
        <f>IF(Q46="nee",0,IF((J46-O46)&lt;0,0,(J46-O46)*(tab!$C$19*tab!$I$8+tab!$D$23)))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f>+'1 febr 2019'!D47</f>
        <v>0</v>
      </c>
      <c r="E47" s="212">
        <f>+'1 febr 2019'!E47</f>
        <v>0</v>
      </c>
      <c r="F47" s="43"/>
      <c r="G47" s="44"/>
      <c r="H47" s="44"/>
      <c r="I47" s="44"/>
      <c r="J47" s="68">
        <f t="shared" si="0"/>
        <v>0</v>
      </c>
      <c r="K47" s="42"/>
      <c r="L47" s="44"/>
      <c r="M47" s="44"/>
      <c r="N47" s="44"/>
      <c r="O47" s="68">
        <f t="shared" si="1"/>
        <v>0</v>
      </c>
      <c r="P47" s="42"/>
      <c r="Q47" s="93" t="s">
        <v>55</v>
      </c>
      <c r="R47" s="93" t="s">
        <v>55</v>
      </c>
      <c r="S47" s="124">
        <f>IF(Q47="nee",0,IF((J47-O47)&lt;0,0,(J47-O47)*(tab!$C$19*tab!$I$8+tab!$D$23)))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f>+'1 febr 2019'!D48</f>
        <v>0</v>
      </c>
      <c r="E48" s="212">
        <f>+'1 febr 2019'!E48</f>
        <v>0</v>
      </c>
      <c r="F48" s="43"/>
      <c r="G48" s="44"/>
      <c r="H48" s="44"/>
      <c r="I48" s="44"/>
      <c r="J48" s="68">
        <f t="shared" si="0"/>
        <v>0</v>
      </c>
      <c r="K48" s="42"/>
      <c r="L48" s="44"/>
      <c r="M48" s="44"/>
      <c r="N48" s="44"/>
      <c r="O48" s="68">
        <f t="shared" si="1"/>
        <v>0</v>
      </c>
      <c r="P48" s="42"/>
      <c r="Q48" s="93" t="s">
        <v>55</v>
      </c>
      <c r="R48" s="93" t="s">
        <v>55</v>
      </c>
      <c r="S48" s="124">
        <f>IF(Q48="nee",0,IF((J48-O48)&lt;0,0,(J48-O48)*(tab!$C$19*tab!$I$8+tab!$D$23)))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f>+'1 febr 2019'!D49</f>
        <v>0</v>
      </c>
      <c r="E49" s="212">
        <f>+'1 febr 2019'!E49</f>
        <v>0</v>
      </c>
      <c r="F49" s="43"/>
      <c r="G49" s="44"/>
      <c r="H49" s="44"/>
      <c r="I49" s="44"/>
      <c r="J49" s="68">
        <f t="shared" si="0"/>
        <v>0</v>
      </c>
      <c r="K49" s="42"/>
      <c r="L49" s="44"/>
      <c r="M49" s="44"/>
      <c r="N49" s="44"/>
      <c r="O49" s="68">
        <f t="shared" si="1"/>
        <v>0</v>
      </c>
      <c r="P49" s="42"/>
      <c r="Q49" s="93" t="s">
        <v>55</v>
      </c>
      <c r="R49" s="93" t="s">
        <v>55</v>
      </c>
      <c r="S49" s="124">
        <f>IF(Q49="nee",0,IF((J49-O49)&lt;0,0,(J49-O49)*(tab!$C$19*tab!$I$8+tab!$D$23)))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f>+'1 febr 2019'!D50</f>
        <v>0</v>
      </c>
      <c r="E50" s="212">
        <f>+'1 febr 2019'!E50</f>
        <v>0</v>
      </c>
      <c r="F50" s="43"/>
      <c r="G50" s="44"/>
      <c r="H50" s="44"/>
      <c r="I50" s="44"/>
      <c r="J50" s="68">
        <f t="shared" si="0"/>
        <v>0</v>
      </c>
      <c r="K50" s="42"/>
      <c r="L50" s="44"/>
      <c r="M50" s="44"/>
      <c r="N50" s="44"/>
      <c r="O50" s="68">
        <f t="shared" si="1"/>
        <v>0</v>
      </c>
      <c r="P50" s="42"/>
      <c r="Q50" s="93" t="s">
        <v>55</v>
      </c>
      <c r="R50" s="93" t="s">
        <v>55</v>
      </c>
      <c r="S50" s="124">
        <f>IF(Q50="nee",0,IF((J50-O50)&lt;0,0,(J50-O50)*(tab!$C$19*tab!$I$8+tab!$D$23)))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f>+'1 febr 2019'!D51</f>
        <v>0</v>
      </c>
      <c r="E51" s="212">
        <f>+'1 febr 2019'!E51</f>
        <v>0</v>
      </c>
      <c r="F51" s="43"/>
      <c r="G51" s="44"/>
      <c r="H51" s="44"/>
      <c r="I51" s="44"/>
      <c r="J51" s="68">
        <f t="shared" si="0"/>
        <v>0</v>
      </c>
      <c r="K51" s="42"/>
      <c r="L51" s="44"/>
      <c r="M51" s="44"/>
      <c r="N51" s="44"/>
      <c r="O51" s="68">
        <f t="shared" si="1"/>
        <v>0</v>
      </c>
      <c r="P51" s="42"/>
      <c r="Q51" s="93" t="s">
        <v>55</v>
      </c>
      <c r="R51" s="93" t="s">
        <v>55</v>
      </c>
      <c r="S51" s="124">
        <f>IF(Q51="nee",0,IF((J51-O51)&lt;0,0,(J51-O51)*(tab!$C$19*tab!$I$8+tab!$D$23)))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f>+'1 febr 2019'!D52</f>
        <v>0</v>
      </c>
      <c r="E52" s="212">
        <f>+'1 febr 2019'!E52</f>
        <v>0</v>
      </c>
      <c r="F52" s="43"/>
      <c r="G52" s="44"/>
      <c r="H52" s="44"/>
      <c r="I52" s="44"/>
      <c r="J52" s="68">
        <f t="shared" si="0"/>
        <v>0</v>
      </c>
      <c r="K52" s="42"/>
      <c r="L52" s="44"/>
      <c r="M52" s="44"/>
      <c r="N52" s="44"/>
      <c r="O52" s="68">
        <f t="shared" si="1"/>
        <v>0</v>
      </c>
      <c r="P52" s="42"/>
      <c r="Q52" s="93" t="s">
        <v>55</v>
      </c>
      <c r="R52" s="93" t="s">
        <v>55</v>
      </c>
      <c r="S52" s="124">
        <f>IF(Q52="nee",0,IF((J52-O52)&lt;0,0,(J52-O52)*(tab!$C$19*tab!$I$8+tab!$D$23)))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26485.317320000002</v>
      </c>
      <c r="T53" s="196">
        <f t="shared" si="4"/>
        <v>102516.00611199997</v>
      </c>
      <c r="U53" s="196">
        <f t="shared" si="4"/>
        <v>129001.32343199998</v>
      </c>
      <c r="V53" s="114"/>
      <c r="W53" s="197">
        <f>SUM(W23:W52)</f>
        <v>4476.01</v>
      </c>
      <c r="X53" s="197">
        <f>SUM(X23:X52)</f>
        <v>8337.5800000000017</v>
      </c>
      <c r="Y53" s="197">
        <f>SUM(Y23:Y52)</f>
        <v>12813.59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63</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87</v>
      </c>
      <c r="R56" s="81" t="s">
        <v>87</v>
      </c>
      <c r="S56" s="181" t="s">
        <v>78</v>
      </c>
      <c r="T56" s="106"/>
      <c r="U56" s="106"/>
      <c r="V56" s="106"/>
      <c r="W56" s="81" t="s">
        <v>76</v>
      </c>
      <c r="X56" s="35"/>
      <c r="Y56" s="35"/>
      <c r="Z56" s="41"/>
      <c r="AA56" s="16"/>
    </row>
    <row r="57" spans="2:27" ht="12" customHeight="1" x14ac:dyDescent="0.2">
      <c r="B57" s="18"/>
      <c r="C57" s="97"/>
      <c r="D57" s="38" t="s">
        <v>57</v>
      </c>
      <c r="E57" s="28"/>
      <c r="F57" s="27"/>
      <c r="G57" s="76" t="s">
        <v>107</v>
      </c>
      <c r="H57" s="39"/>
      <c r="I57" s="39"/>
      <c r="J57" s="39"/>
      <c r="K57" s="39"/>
      <c r="L57" s="76" t="s">
        <v>108</v>
      </c>
      <c r="M57" s="39"/>
      <c r="N57" s="39"/>
      <c r="O57" s="39"/>
      <c r="P57" s="39"/>
      <c r="Q57" s="81" t="s">
        <v>88</v>
      </c>
      <c r="R57" s="81" t="s">
        <v>90</v>
      </c>
      <c r="S57" s="76" t="s">
        <v>110</v>
      </c>
      <c r="T57" s="81"/>
      <c r="U57" s="40" t="s">
        <v>58</v>
      </c>
      <c r="V57" s="40"/>
      <c r="W57" s="76" t="s">
        <v>129</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89</v>
      </c>
      <c r="R58" s="81" t="s">
        <v>89</v>
      </c>
      <c r="S58" s="74" t="s">
        <v>67</v>
      </c>
      <c r="T58" s="74" t="s">
        <v>68</v>
      </c>
      <c r="U58" s="40" t="s">
        <v>111</v>
      </c>
      <c r="V58" s="40"/>
      <c r="W58" s="42" t="s">
        <v>67</v>
      </c>
      <c r="X58" s="42" t="s">
        <v>68</v>
      </c>
      <c r="Y58" s="40" t="s">
        <v>62</v>
      </c>
      <c r="Z58" s="5"/>
      <c r="AA58" s="22"/>
    </row>
    <row r="59" spans="2:27" ht="12" customHeight="1" x14ac:dyDescent="0.2">
      <c r="B59" s="18"/>
      <c r="C59" s="1">
        <v>1</v>
      </c>
      <c r="D59" s="67">
        <f t="shared" ref="D59:E88" si="5">+D23</f>
        <v>0</v>
      </c>
      <c r="E59" s="68">
        <f t="shared" si="5"/>
        <v>0</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IF(Q23="nee",0,IF((J23-O23)&lt;0,0,(J23-O23)*(tab!$C$20*tab!$I$8+tab!$D$23)))</f>
        <v>2735.2244720000003</v>
      </c>
      <c r="T59" s="124">
        <f>IF((J59-O59)&lt;=0,0,IF((G59-L59)*tab!$E$30+(H59-M59)*tab!$F$30+(I59-N59)*tab!$G$30&lt;=0,0,(G59-L59)*tab!$E$30+(H59-M59)*tab!$F$30+(I59-N59)*tab!$G$30))</f>
        <v>0</v>
      </c>
      <c r="U59" s="124">
        <f>IF(SUM(S59:T59)&lt;0,0,SUM(S59:T59))</f>
        <v>2735.2244720000003</v>
      </c>
      <c r="V59" s="182"/>
      <c r="W59" s="124">
        <f>IF(R59="nee",0,IF((J59-O59)&lt;0,0,(J59-O59)*tab!$C$58))</f>
        <v>559.23</v>
      </c>
      <c r="X59" s="124">
        <f>IF(R59="nee",0,IF((J59-O59)&lt;=0,0,IF((G59-L59)*tab!$G$57+(H59-M59)*tab!$H$57+(I59-N59)*tab!$I$57&lt;=0,0,(G59-L59)*tab!$G$57+(H59-M59)*tab!$H$57+(I59-N59)*tab!$I$57)))</f>
        <v>0</v>
      </c>
      <c r="Y59" s="124">
        <f>SUM(W59:X59)</f>
        <v>559.23</v>
      </c>
      <c r="Z59" s="5"/>
      <c r="AA59" s="22"/>
    </row>
    <row r="60" spans="2:27" ht="12" customHeight="1" x14ac:dyDescent="0.2">
      <c r="B60" s="18"/>
      <c r="C60" s="1">
        <v>2</v>
      </c>
      <c r="D60" s="67">
        <f t="shared" si="5"/>
        <v>0</v>
      </c>
      <c r="E60" s="68">
        <f t="shared" si="5"/>
        <v>0</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IF(Q24="nee",0,IF((J24-O24)&lt;0,0,(J24-O24)*(tab!$C$20*tab!$I$8+tab!$D$23)))</f>
        <v>2735.2244720000003</v>
      </c>
      <c r="T60" s="124">
        <f>IF((J60-O60)&lt;=0,0,IF((G60-L60)*tab!$E$30+(H60-M60)*tab!$F$30+(I60-N60)*tab!$G$30&lt;=0,0,(G60-L60)*tab!$E$30+(H60-M60)*tab!$F$30+(I60-N60)*tab!$G$30))</f>
        <v>0</v>
      </c>
      <c r="U60" s="124">
        <f t="shared" ref="U60:U88" si="9">IF(SUM(S60:T60)&lt;0,0,SUM(S60:T60))</f>
        <v>2735.2244720000003</v>
      </c>
      <c r="V60" s="182"/>
      <c r="W60" s="124">
        <f>IF(R60="nee",0,IF((J60-O60)&lt;0,0,(J60-O60)*tab!$C$58))</f>
        <v>559.23</v>
      </c>
      <c r="X60" s="124">
        <f>IF(R60="nee",0,IF((J60-O60)&lt;=0,0,IF((G60-L60)*tab!$G$57+(H60-M60)*tab!$H$57+(I60-N60)*tab!$I$57&lt;=0,0,(G60-L60)*tab!$G$57+(H60-M60)*tab!$H$57+(I60-N60)*tab!$I$57)))</f>
        <v>0</v>
      </c>
      <c r="Y60" s="124">
        <f t="shared" ref="Y60:Y88" si="10">SUM(W60:X60)</f>
        <v>559.23</v>
      </c>
      <c r="Z60" s="5"/>
      <c r="AA60" s="22"/>
    </row>
    <row r="61" spans="2:27" ht="12" customHeight="1" x14ac:dyDescent="0.2">
      <c r="B61" s="18"/>
      <c r="C61" s="1">
        <v>3</v>
      </c>
      <c r="D61" s="67">
        <f t="shared" si="5"/>
        <v>0</v>
      </c>
      <c r="E61" s="68">
        <f t="shared" si="5"/>
        <v>0</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IF(Q25="nee",0,IF((J25-O25)&lt;0,0,(J25-O25)*(tab!$C$20*tab!$I$8+tab!$D$23)))</f>
        <v>0</v>
      </c>
      <c r="T61" s="124">
        <f>IF((J61-O61)&lt;=0,0,IF((G61-L61)*tab!$E$30+(H61-M61)*tab!$F$30+(I61-N61)*tab!$G$30&lt;=0,0,(G61-L61)*tab!$E$30+(H61-M61)*tab!$F$30+(I61-N61)*tab!$G$30))</f>
        <v>0</v>
      </c>
      <c r="U61" s="124">
        <f t="shared" si="9"/>
        <v>0</v>
      </c>
      <c r="V61" s="182"/>
      <c r="W61" s="124">
        <f>IF(R61="nee",0,IF((J61-O61)&lt;0,0,(J61-O61)*tab!$C$58))</f>
        <v>0</v>
      </c>
      <c r="X61" s="124">
        <f>IF(R61="nee",0,IF((J61-O61)&lt;=0,0,IF((G61-L61)*tab!$G$57+(H61-M61)*tab!$H$57+(I61-N61)*tab!$I$57&lt;=0,0,(G61-L61)*tab!$G$57+(H61-M61)*tab!$H$57+(I61-N61)*tab!$I$57)))</f>
        <v>0</v>
      </c>
      <c r="Y61" s="124">
        <f t="shared" si="10"/>
        <v>0</v>
      </c>
      <c r="Z61" s="5"/>
      <c r="AA61" s="22"/>
    </row>
    <row r="62" spans="2:27" ht="12" customHeight="1" x14ac:dyDescent="0.2">
      <c r="B62" s="18"/>
      <c r="C62" s="1">
        <v>4</v>
      </c>
      <c r="D62" s="67">
        <f t="shared" si="5"/>
        <v>0</v>
      </c>
      <c r="E62" s="68">
        <f t="shared" si="5"/>
        <v>0</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IF(Q26="nee",0,IF((J26-O26)&lt;0,0,(J26-O26)*(tab!$C$20*tab!$I$8+tab!$D$23)))</f>
        <v>0</v>
      </c>
      <c r="T62" s="124">
        <f>IF((J62-O62)&lt;=0,0,IF((G62-L62)*tab!$E$30+(H62-M62)*tab!$F$30+(I62-N62)*tab!$G$30&lt;=0,0,(G62-L62)*tab!$E$30+(H62-M62)*tab!$F$30+(I62-N62)*tab!$G$30))</f>
        <v>0</v>
      </c>
      <c r="U62" s="124">
        <f t="shared" si="9"/>
        <v>0</v>
      </c>
      <c r="V62" s="182"/>
      <c r="W62" s="124">
        <f>IF(R62="nee",0,IF((J62-O62)&lt;0,0,(J62-O62)*tab!$C$58))</f>
        <v>0</v>
      </c>
      <c r="X62" s="124">
        <f>IF(R62="nee",0,IF((J62-O62)&lt;=0,0,IF((G62-L62)*tab!$G$57+(H62-M62)*tab!$H$57+(I62-N62)*tab!$I$57&lt;=0,0,(G62-L62)*tab!$G$57+(H62-M62)*tab!$H$57+(I62-N62)*tab!$I$57)))</f>
        <v>0</v>
      </c>
      <c r="Y62" s="124">
        <f t="shared" si="10"/>
        <v>0</v>
      </c>
      <c r="Z62" s="5"/>
      <c r="AA62" s="22"/>
    </row>
    <row r="63" spans="2:27" ht="12" customHeight="1" x14ac:dyDescent="0.2">
      <c r="B63" s="18"/>
      <c r="C63" s="1">
        <v>5</v>
      </c>
      <c r="D63" s="67">
        <f t="shared" si="5"/>
        <v>0</v>
      </c>
      <c r="E63" s="68">
        <f t="shared" si="5"/>
        <v>0</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IF(Q27="nee",0,IF((J27-O27)&lt;0,0,(J27-O27)*(tab!$C$20*tab!$I$8+tab!$D$23)))</f>
        <v>2735.2244720000003</v>
      </c>
      <c r="T63" s="124">
        <f>IF((J63-O63)&lt;=0,0,IF((G63-L63)*tab!$E$30+(H63-M63)*tab!$F$30+(I63-N63)*tab!$G$30&lt;=0,0,(G63-L63)*tab!$E$30+(H63-M63)*tab!$F$30+(I63-N63)*tab!$G$30))</f>
        <v>0</v>
      </c>
      <c r="U63" s="124">
        <f t="shared" si="9"/>
        <v>2735.2244720000003</v>
      </c>
      <c r="V63" s="182"/>
      <c r="W63" s="124">
        <f>IF(R63="nee",0,IF((J63-O63)&lt;0,0,(J63-O63)*tab!$C$58))</f>
        <v>0</v>
      </c>
      <c r="X63" s="124">
        <f>IF(R63="nee",0,IF((J63-O63)&lt;=0,0,IF((G63-L63)*tab!$G$57+(H63-M63)*tab!$H$57+(I63-N63)*tab!$I$57&lt;=0,0,(G63-L63)*tab!$G$57+(H63-M63)*tab!$H$57+(I63-N63)*tab!$I$57)))</f>
        <v>0</v>
      </c>
      <c r="Y63" s="124">
        <f t="shared" si="10"/>
        <v>0</v>
      </c>
      <c r="Z63" s="5"/>
      <c r="AA63" s="22"/>
    </row>
    <row r="64" spans="2:27" ht="12" customHeight="1" x14ac:dyDescent="0.2">
      <c r="B64" s="18"/>
      <c r="C64" s="1">
        <v>6</v>
      </c>
      <c r="D64" s="67">
        <f t="shared" si="5"/>
        <v>0</v>
      </c>
      <c r="E64" s="68">
        <f t="shared" si="5"/>
        <v>0</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IF(Q28="nee",0,IF((J28-O28)&lt;0,0,(J28-O28)*(tab!$C$20*tab!$I$8+tab!$D$23)))</f>
        <v>0</v>
      </c>
      <c r="T64" s="124">
        <f>IF((J64-O64)&lt;=0,0,IF((G64-L64)*tab!$E$30+(H64-M64)*tab!$F$30+(I64-N64)*tab!$G$30&lt;=0,0,(G64-L64)*tab!$E$30+(H64-M64)*tab!$F$30+(I64-N64)*tab!$G$30))</f>
        <v>0</v>
      </c>
      <c r="U64" s="124">
        <f t="shared" si="9"/>
        <v>0</v>
      </c>
      <c r="V64" s="182"/>
      <c r="W64" s="124">
        <f>IF(R64="nee",0,IF((J64-O64)&lt;0,0,(J64-O64)*tab!$C$58))</f>
        <v>0</v>
      </c>
      <c r="X64" s="124">
        <f>IF(R64="nee",0,IF((J64-O64)&lt;=0,0,IF((G64-L64)*tab!$G$57+(H64-M64)*tab!$H$57+(I64-N64)*tab!$I$57&lt;=0,0,(G64-L64)*tab!$G$57+(H64-M64)*tab!$H$57+(I64-N64)*tab!$I$57)))</f>
        <v>0</v>
      </c>
      <c r="Y64" s="124">
        <f t="shared" si="10"/>
        <v>0</v>
      </c>
      <c r="Z64" s="5"/>
      <c r="AA64" s="22"/>
    </row>
    <row r="65" spans="2:27" ht="12" customHeight="1" x14ac:dyDescent="0.2">
      <c r="B65" s="18"/>
      <c r="C65" s="1">
        <v>7</v>
      </c>
      <c r="D65" s="67">
        <f t="shared" si="5"/>
        <v>0</v>
      </c>
      <c r="E65" s="68">
        <f t="shared" si="5"/>
        <v>0</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IF(Q29="nee",0,IF((J29-O29)&lt;0,0,(J29-O29)*(tab!$C$20*tab!$I$8+tab!$D$23)))</f>
        <v>2735.2244720000003</v>
      </c>
      <c r="T65" s="124">
        <f>IF((J65-O65)&lt;=0,0,IF((G65-L65)*tab!$E$30+(H65-M65)*tab!$F$30+(I65-N65)*tab!$G$30&lt;=0,0,(G65-L65)*tab!$E$30+(H65-M65)*tab!$F$30+(I65-N65)*tab!$G$30))</f>
        <v>0</v>
      </c>
      <c r="U65" s="124">
        <f t="shared" si="9"/>
        <v>2735.2244720000003</v>
      </c>
      <c r="V65" s="182"/>
      <c r="W65" s="124">
        <f>IF(R65="nee",0,IF((J65-O65)&lt;0,0,(J65-O65)*tab!$C$58))</f>
        <v>0</v>
      </c>
      <c r="X65" s="124">
        <f>IF(R65="nee",0,IF((J65-O65)&lt;=0,0,IF((G65-L65)*tab!$G$57+(H65-M65)*tab!$H$57+(I65-N65)*tab!$I$57&lt;=0,0,(G65-L65)*tab!$G$57+(H65-M65)*tab!$H$57+(I65-N65)*tab!$I$57)))</f>
        <v>0</v>
      </c>
      <c r="Y65" s="124">
        <f t="shared" si="10"/>
        <v>0</v>
      </c>
      <c r="Z65" s="5"/>
      <c r="AA65" s="22"/>
    </row>
    <row r="66" spans="2:27" ht="12" customHeight="1" x14ac:dyDescent="0.2">
      <c r="B66" s="18"/>
      <c r="C66" s="1">
        <v>8</v>
      </c>
      <c r="D66" s="67">
        <f t="shared" si="5"/>
        <v>0</v>
      </c>
      <c r="E66" s="68">
        <f t="shared" si="5"/>
        <v>0</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IF(Q30="nee",0,IF((J30-O30)&lt;0,0,(J30-O30)*(tab!$C$20*tab!$I$8+tab!$D$23)))</f>
        <v>0</v>
      </c>
      <c r="T66" s="124">
        <f>IF((J66-O66)&lt;=0,0,IF((G66-L66)*tab!$E$30+(H66-M66)*tab!$F$30+(I66-N66)*tab!$G$30&lt;=0,0,(G66-L66)*tab!$E$30+(H66-M66)*tab!$F$30+(I66-N66)*tab!$G$30))</f>
        <v>0</v>
      </c>
      <c r="U66" s="124">
        <f t="shared" si="9"/>
        <v>0</v>
      </c>
      <c r="V66" s="182"/>
      <c r="W66" s="124">
        <f>IF(R66="nee",0,IF((J66-O66)&lt;0,0,(J66-O66)*tab!$C$58))</f>
        <v>0</v>
      </c>
      <c r="X66" s="124">
        <f>IF(R66="nee",0,IF((J66-O66)&lt;=0,0,IF((G66-L66)*tab!$G$57+(H66-M66)*tab!$H$57+(I66-N66)*tab!$I$57&lt;=0,0,(G66-L66)*tab!$G$57+(H66-M66)*tab!$H$57+(I66-N66)*tab!$I$57)))</f>
        <v>0</v>
      </c>
      <c r="Y66" s="124">
        <f t="shared" si="10"/>
        <v>0</v>
      </c>
      <c r="Z66" s="5"/>
      <c r="AA66" s="22"/>
    </row>
    <row r="67" spans="2:27" ht="12" customHeight="1" x14ac:dyDescent="0.2">
      <c r="B67" s="18"/>
      <c r="C67" s="1">
        <v>9</v>
      </c>
      <c r="D67" s="67">
        <f t="shared" si="5"/>
        <v>0</v>
      </c>
      <c r="E67" s="68">
        <f t="shared" si="5"/>
        <v>0</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IF(Q31="nee",0,IF((J31-O31)&lt;0,0,(J31-O31)*(tab!$C$20*tab!$I$8+tab!$D$23)))</f>
        <v>0</v>
      </c>
      <c r="T67" s="124">
        <f>IF((J67-O67)&lt;=0,0,IF((G67-L67)*tab!$E$30+(H67-M67)*tab!$F$30+(I67-N67)*tab!$G$30&lt;=0,0,(G67-L67)*tab!$E$30+(H67-M67)*tab!$F$30+(I67-N67)*tab!$G$30))</f>
        <v>0</v>
      </c>
      <c r="U67" s="124">
        <f t="shared" si="9"/>
        <v>0</v>
      </c>
      <c r="V67" s="182"/>
      <c r="W67" s="124">
        <f>IF(R67="nee",0,IF((J67-O67)&lt;0,0,(J67-O67)*tab!$C$58))</f>
        <v>0</v>
      </c>
      <c r="X67" s="124">
        <f>IF(R67="nee",0,IF((J67-O67)&lt;=0,0,IF((G67-L67)*tab!$G$57+(H67-M67)*tab!$H$57+(I67-N67)*tab!$I$57&lt;=0,0,(G67-L67)*tab!$G$57+(H67-M67)*tab!$H$57+(I67-N67)*tab!$I$57)))</f>
        <v>0</v>
      </c>
      <c r="Y67" s="124">
        <f t="shared" si="10"/>
        <v>0</v>
      </c>
      <c r="Z67" s="5"/>
      <c r="AA67" s="22"/>
    </row>
    <row r="68" spans="2:27" ht="12" customHeight="1" x14ac:dyDescent="0.2">
      <c r="B68" s="18"/>
      <c r="C68" s="1">
        <v>10</v>
      </c>
      <c r="D68" s="67">
        <f t="shared" si="5"/>
        <v>0</v>
      </c>
      <c r="E68" s="68">
        <f t="shared" si="5"/>
        <v>0</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IF(Q32="nee",0,IF((J32-O32)&lt;0,0,(J32-O32)*(tab!$C$20*tab!$I$8+tab!$D$23)))</f>
        <v>0</v>
      </c>
      <c r="T68" s="124">
        <f>IF((J68-O68)&lt;=0,0,IF((G68-L68)*tab!$E$30+(H68-M68)*tab!$F$30+(I68-N68)*tab!$G$30&lt;=0,0,(G68-L68)*tab!$E$30+(H68-M68)*tab!$F$30+(I68-N68)*tab!$G$30))</f>
        <v>0</v>
      </c>
      <c r="U68" s="124">
        <f t="shared" si="9"/>
        <v>0</v>
      </c>
      <c r="V68" s="182"/>
      <c r="W68" s="124">
        <f>IF(R68="nee",0,IF((J68-O68)&lt;0,0,(J68-O68)*tab!$C$58))</f>
        <v>0</v>
      </c>
      <c r="X68" s="124">
        <f>IF(R68="nee",0,IF((J68-O68)&lt;=0,0,IF((G68-L68)*tab!$G$57+(H68-M68)*tab!$H$57+(I68-N68)*tab!$I$57&lt;=0,0,(G68-L68)*tab!$G$57+(H68-M68)*tab!$H$57+(I68-N68)*tab!$I$57)))</f>
        <v>0</v>
      </c>
      <c r="Y68" s="124">
        <f t="shared" si="10"/>
        <v>0</v>
      </c>
      <c r="Z68" s="5"/>
      <c r="AA68" s="22"/>
    </row>
    <row r="69" spans="2:27" ht="12" customHeight="1" x14ac:dyDescent="0.2">
      <c r="B69" s="18"/>
      <c r="C69" s="1">
        <v>11</v>
      </c>
      <c r="D69" s="67">
        <f t="shared" si="5"/>
        <v>0</v>
      </c>
      <c r="E69" s="68">
        <f t="shared" si="5"/>
        <v>0</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IF(Q33="nee",0,IF((J33-O33)&lt;0,0,(J33-O33)*(tab!$C$20*tab!$I$8+tab!$D$23)))</f>
        <v>0</v>
      </c>
      <c r="T69" s="124">
        <f>IF((J69-O69)&lt;=0,0,IF((G69-L69)*tab!$E$30+(H69-M69)*tab!$F$30+(I69-N69)*tab!$G$30&lt;=0,0,(G69-L69)*tab!$E$30+(H69-M69)*tab!$F$30+(I69-N69)*tab!$G$30))</f>
        <v>0</v>
      </c>
      <c r="U69" s="124">
        <f t="shared" si="9"/>
        <v>0</v>
      </c>
      <c r="V69" s="182"/>
      <c r="W69" s="124">
        <f>IF(R69="nee",0,IF((J69-O69)&lt;0,0,(J69-O69)*tab!$C$58))</f>
        <v>0</v>
      </c>
      <c r="X69" s="124">
        <f>IF(R69="nee",0,IF((J69-O69)&lt;=0,0,IF((G69-L69)*tab!$G$57+(H69-M69)*tab!$H$57+(I69-N69)*tab!$I$57&lt;=0,0,(G69-L69)*tab!$G$57+(H69-M69)*tab!$H$57+(I69-N69)*tab!$I$57)))</f>
        <v>0</v>
      </c>
      <c r="Y69" s="124">
        <f t="shared" si="10"/>
        <v>0</v>
      </c>
      <c r="Z69" s="5"/>
      <c r="AA69" s="22"/>
    </row>
    <row r="70" spans="2:27" ht="12" customHeight="1" x14ac:dyDescent="0.2">
      <c r="B70" s="18"/>
      <c r="C70" s="1">
        <v>12</v>
      </c>
      <c r="D70" s="67">
        <f t="shared" si="5"/>
        <v>0</v>
      </c>
      <c r="E70" s="68">
        <f t="shared" si="5"/>
        <v>0</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IF(Q34="nee",0,IF((J34-O34)&lt;0,0,(J34-O34)*(tab!$C$20*tab!$I$8+tab!$D$23)))</f>
        <v>8205.6734160000015</v>
      </c>
      <c r="T70" s="124">
        <f>IF((J70-O70)&lt;=0,0,IF((G70-L70)*tab!$E$30+(H70-M70)*tab!$F$30+(I70-N70)*tab!$G$30&lt;=0,0,(G70-L70)*tab!$E$30+(H70-M70)*tab!$F$30+(I70-N70)*tab!$G$30))</f>
        <v>41893.233319999999</v>
      </c>
      <c r="U70" s="124">
        <f t="shared" si="9"/>
        <v>50098.906736000004</v>
      </c>
      <c r="V70" s="182"/>
      <c r="W70" s="124">
        <f>IF(R70="nee",0,IF((J70-O70)&lt;0,0,(J70-O70)*tab!$C$58))</f>
        <v>1677.69</v>
      </c>
      <c r="X70" s="124">
        <f>IF(R70="nee",0,IF((J70-O70)&lt;=0,0,IF((G70-L70)*tab!$G$57+(H70-M70)*tab!$H$57+(I70-N70)*tab!$I$57&lt;=0,0,(G70-L70)*tab!$G$57+(H70-M70)*tab!$H$57+(I70-N70)*tab!$I$57)))</f>
        <v>3419.42</v>
      </c>
      <c r="Y70" s="124">
        <f t="shared" si="10"/>
        <v>5097.1100000000006</v>
      </c>
      <c r="Z70" s="5"/>
      <c r="AA70" s="22"/>
    </row>
    <row r="71" spans="2:27" ht="12" customHeight="1" x14ac:dyDescent="0.2">
      <c r="B71" s="18"/>
      <c r="C71" s="1">
        <v>13</v>
      </c>
      <c r="D71" s="67">
        <f t="shared" si="5"/>
        <v>0</v>
      </c>
      <c r="E71" s="68">
        <f t="shared" si="5"/>
        <v>0</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IF(Q35="nee",0,IF((J35-O35)&lt;0,0,(J35-O35)*(tab!$C$20*tab!$I$8+tab!$D$23)))</f>
        <v>0</v>
      </c>
      <c r="T71" s="124">
        <f>IF((J71-O71)&lt;=0,0,IF((G71-L71)*tab!$E$30+(H71-M71)*tab!$F$30+(I71-N71)*tab!$G$30&lt;=0,0,(G71-L71)*tab!$E$30+(H71-M71)*tab!$F$30+(I71-N71)*tab!$G$30))</f>
        <v>0</v>
      </c>
      <c r="U71" s="124">
        <f t="shared" si="9"/>
        <v>0</v>
      </c>
      <c r="V71" s="182"/>
      <c r="W71" s="124">
        <f>IF(R71="nee",0,IF((J71-O71)&lt;0,0,(J71-O71)*tab!$C$58))</f>
        <v>0</v>
      </c>
      <c r="X71" s="124">
        <f>IF(R71="nee",0,IF((J71-O71)&lt;=0,0,IF((G71-L71)*tab!$G$57+(H71-M71)*tab!$H$57+(I71-N71)*tab!$I$57&lt;=0,0,(G71-L71)*tab!$G$57+(H71-M71)*tab!$H$57+(I71-N71)*tab!$I$57)))</f>
        <v>0</v>
      </c>
      <c r="Y71" s="124">
        <f t="shared" si="10"/>
        <v>0</v>
      </c>
      <c r="Z71" s="5"/>
      <c r="AA71" s="22"/>
    </row>
    <row r="72" spans="2:27" ht="12" customHeight="1" x14ac:dyDescent="0.2">
      <c r="B72" s="18"/>
      <c r="C72" s="1">
        <v>14</v>
      </c>
      <c r="D72" s="67">
        <f t="shared" si="5"/>
        <v>0</v>
      </c>
      <c r="E72" s="68">
        <f t="shared" si="5"/>
        <v>0</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IF(Q36="nee",0,IF((J36-O36)&lt;0,0,(J36-O36)*(tab!$C$20*tab!$I$8+tab!$D$23)))</f>
        <v>0</v>
      </c>
      <c r="T72" s="124">
        <f>IF((J72-O72)&lt;=0,0,IF((G72-L72)*tab!$E$30+(H72-M72)*tab!$F$30+(I72-N72)*tab!$G$30&lt;=0,0,(G72-L72)*tab!$E$30+(H72-M72)*tab!$F$30+(I72-N72)*tab!$G$30))</f>
        <v>0</v>
      </c>
      <c r="U72" s="124">
        <f t="shared" si="9"/>
        <v>0</v>
      </c>
      <c r="V72" s="182"/>
      <c r="W72" s="124">
        <f>IF(R72="nee",0,IF((J72-O72)&lt;0,0,(J72-O72)*tab!$C$58))</f>
        <v>0</v>
      </c>
      <c r="X72" s="124">
        <f>IF(R72="nee",0,IF((J72-O72)&lt;=0,0,IF((G72-L72)*tab!$G$57+(H72-M72)*tab!$H$57+(I72-N72)*tab!$I$57&lt;=0,0,(G72-L72)*tab!$G$57+(H72-M72)*tab!$H$57+(I72-N72)*tab!$I$57)))</f>
        <v>0</v>
      </c>
      <c r="Y72" s="124">
        <f t="shared" si="10"/>
        <v>0</v>
      </c>
      <c r="Z72" s="5"/>
      <c r="AA72" s="22"/>
    </row>
    <row r="73" spans="2:27" ht="12" customHeight="1" x14ac:dyDescent="0.2">
      <c r="B73" s="18"/>
      <c r="C73" s="1">
        <v>15</v>
      </c>
      <c r="D73" s="67">
        <f t="shared" si="5"/>
        <v>0</v>
      </c>
      <c r="E73" s="68">
        <f t="shared" si="5"/>
        <v>0</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IF(Q37="nee",0,IF((J37-O37)&lt;0,0,(J37-O37)*(tab!$C$20*tab!$I$8+tab!$D$23)))</f>
        <v>0</v>
      </c>
      <c r="T73" s="124">
        <f>IF((J73-O73)&lt;=0,0,IF((G73-L73)*tab!$E$30+(H73-M73)*tab!$F$30+(I73-N73)*tab!$G$30&lt;=0,0,(G73-L73)*tab!$E$30+(H73-M73)*tab!$F$30+(I73-N73)*tab!$G$30))</f>
        <v>0</v>
      </c>
      <c r="U73" s="124">
        <f t="shared" si="9"/>
        <v>0</v>
      </c>
      <c r="V73" s="182"/>
      <c r="W73" s="124">
        <f>IF(R73="nee",0,IF((J73-O73)&lt;0,0,(J73-O73)*tab!$C$58))</f>
        <v>0</v>
      </c>
      <c r="X73" s="124">
        <f>IF(R73="nee",0,IF((J73-O73)&lt;=0,0,IF((G73-L73)*tab!$G$57+(H73-M73)*tab!$H$57+(I73-N73)*tab!$I$57&lt;=0,0,(G73-L73)*tab!$G$57+(H73-M73)*tab!$H$57+(I73-N73)*tab!$I$57)))</f>
        <v>0</v>
      </c>
      <c r="Y73" s="124">
        <f t="shared" si="10"/>
        <v>0</v>
      </c>
      <c r="Z73" s="5"/>
      <c r="AA73" s="22"/>
    </row>
    <row r="74" spans="2:27" ht="12" customHeight="1" x14ac:dyDescent="0.2">
      <c r="B74" s="18"/>
      <c r="C74" s="1">
        <v>16</v>
      </c>
      <c r="D74" s="67">
        <f t="shared" si="5"/>
        <v>0</v>
      </c>
      <c r="E74" s="68">
        <f t="shared" si="5"/>
        <v>0</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IF(Q38="nee",0,IF((J38-O38)&lt;0,0,(J38-O38)*(tab!$C$20*tab!$I$8+tab!$D$23)))</f>
        <v>0</v>
      </c>
      <c r="T74" s="124">
        <f>IF((J74-O74)&lt;=0,0,IF((G74-L74)*tab!$E$30+(H74-M74)*tab!$F$30+(I74-N74)*tab!$G$30&lt;=0,0,(G74-L74)*tab!$E$30+(H74-M74)*tab!$F$30+(I74-N74)*tab!$G$30))</f>
        <v>0</v>
      </c>
      <c r="U74" s="124">
        <f t="shared" si="9"/>
        <v>0</v>
      </c>
      <c r="V74" s="182"/>
      <c r="W74" s="124">
        <f>IF(R74="nee",0,IF((J74-O74)&lt;0,0,(J74-O74)*tab!$C$58))</f>
        <v>0</v>
      </c>
      <c r="X74" s="124">
        <f>IF(R74="nee",0,IF((J74-O74)&lt;=0,0,IF((G74-L74)*tab!$G$57+(H74-M74)*tab!$H$57+(I74-N74)*tab!$I$57&lt;=0,0,(G74-L74)*tab!$G$57+(H74-M74)*tab!$H$57+(I74-N74)*tab!$I$57)))</f>
        <v>0</v>
      </c>
      <c r="Y74" s="124">
        <f t="shared" si="10"/>
        <v>0</v>
      </c>
      <c r="Z74" s="5"/>
      <c r="AA74" s="22"/>
    </row>
    <row r="75" spans="2:27" ht="12" customHeight="1" x14ac:dyDescent="0.2">
      <c r="B75" s="18"/>
      <c r="C75" s="1">
        <v>17</v>
      </c>
      <c r="D75" s="67">
        <f t="shared" si="5"/>
        <v>0</v>
      </c>
      <c r="E75" s="68">
        <f t="shared" si="5"/>
        <v>0</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IF(Q39="nee",0,IF((J39-O39)&lt;0,0,(J39-O39)*(tab!$C$20*tab!$I$8+tab!$D$23)))</f>
        <v>0</v>
      </c>
      <c r="T75" s="124">
        <f>IF((J75-O75)&lt;=0,0,IF((G75-L75)*tab!$E$30+(H75-M75)*tab!$F$30+(I75-N75)*tab!$G$30&lt;=0,0,(G75-L75)*tab!$E$30+(H75-M75)*tab!$F$30+(I75-N75)*tab!$G$30))</f>
        <v>0</v>
      </c>
      <c r="U75" s="124">
        <f t="shared" si="9"/>
        <v>0</v>
      </c>
      <c r="V75" s="182"/>
      <c r="W75" s="124">
        <f>IF(R75="nee",0,IF((J75-O75)&lt;0,0,(J75-O75)*tab!$C$58))</f>
        <v>0</v>
      </c>
      <c r="X75" s="124">
        <f>IF(R75="nee",0,IF((J75-O75)&lt;=0,0,IF((G75-L75)*tab!$G$57+(H75-M75)*tab!$H$57+(I75-N75)*tab!$I$57&lt;=0,0,(G75-L75)*tab!$G$57+(H75-M75)*tab!$H$57+(I75-N75)*tab!$I$57)))</f>
        <v>0</v>
      </c>
      <c r="Y75" s="124">
        <f t="shared" si="10"/>
        <v>0</v>
      </c>
      <c r="Z75" s="5"/>
      <c r="AA75" s="22"/>
    </row>
    <row r="76" spans="2:27" ht="12" customHeight="1" x14ac:dyDescent="0.2">
      <c r="B76" s="18"/>
      <c r="C76" s="1">
        <v>18</v>
      </c>
      <c r="D76" s="67">
        <f t="shared" si="5"/>
        <v>0</v>
      </c>
      <c r="E76" s="68">
        <f t="shared" si="5"/>
        <v>0</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IF(Q40="nee",0,IF((J40-O40)&lt;0,0,(J40-O40)*(tab!$C$20*tab!$I$8+tab!$D$23)))</f>
        <v>0</v>
      </c>
      <c r="T76" s="124">
        <f>IF((J76-O76)&lt;=0,0,IF((G76-L76)*tab!$E$30+(H76-M76)*tab!$F$30+(I76-N76)*tab!$G$30&lt;=0,0,(G76-L76)*tab!$E$30+(H76-M76)*tab!$F$30+(I76-N76)*tab!$G$30))</f>
        <v>0</v>
      </c>
      <c r="U76" s="124">
        <f t="shared" si="9"/>
        <v>0</v>
      </c>
      <c r="V76" s="182"/>
      <c r="W76" s="124">
        <f>IF(R76="nee",0,IF((J76-O76)&lt;0,0,(J76-O76)*tab!$C$58))</f>
        <v>0</v>
      </c>
      <c r="X76" s="124">
        <f>IF(R76="nee",0,IF((J76-O76)&lt;=0,0,IF((G76-L76)*tab!$G$57+(H76-M76)*tab!$H$57+(I76-N76)*tab!$I$57&lt;=0,0,(G76-L76)*tab!$G$57+(H76-M76)*tab!$H$57+(I76-N76)*tab!$I$57)))</f>
        <v>0</v>
      </c>
      <c r="Y76" s="124">
        <f t="shared" si="10"/>
        <v>0</v>
      </c>
      <c r="Z76" s="5"/>
      <c r="AA76" s="22"/>
    </row>
    <row r="77" spans="2:27" ht="12" customHeight="1" x14ac:dyDescent="0.2">
      <c r="B77" s="18"/>
      <c r="C77" s="1">
        <v>19</v>
      </c>
      <c r="D77" s="67">
        <f t="shared" si="5"/>
        <v>0</v>
      </c>
      <c r="E77" s="68">
        <f t="shared" si="5"/>
        <v>0</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IF(Q41="nee",0,IF((J41-O41)&lt;0,0,(J41-O41)*(tab!$C$20*tab!$I$8+tab!$D$23)))</f>
        <v>0</v>
      </c>
      <c r="T77" s="124">
        <f>IF((J77-O77)&lt;=0,0,IF((G77-L77)*tab!$E$30+(H77-M77)*tab!$F$30+(I77-N77)*tab!$G$30&lt;=0,0,(G77-L77)*tab!$E$30+(H77-M77)*tab!$F$30+(I77-N77)*tab!$G$30))</f>
        <v>0</v>
      </c>
      <c r="U77" s="124">
        <f t="shared" si="9"/>
        <v>0</v>
      </c>
      <c r="V77" s="182"/>
      <c r="W77" s="124">
        <f>IF(R77="nee",0,IF((J77-O77)&lt;0,0,(J77-O77)*tab!$C$58))</f>
        <v>0</v>
      </c>
      <c r="X77" s="124">
        <f>IF(R77="nee",0,IF((J77-O77)&lt;=0,0,IF((G77-L77)*tab!$G$57+(H77-M77)*tab!$H$57+(I77-N77)*tab!$I$57&lt;=0,0,(G77-L77)*tab!$G$57+(H77-M77)*tab!$H$57+(I77-N77)*tab!$I$57)))</f>
        <v>0</v>
      </c>
      <c r="Y77" s="124">
        <f t="shared" si="10"/>
        <v>0</v>
      </c>
      <c r="Z77" s="5"/>
      <c r="AA77" s="22"/>
    </row>
    <row r="78" spans="2:27" ht="12" customHeight="1" x14ac:dyDescent="0.2">
      <c r="B78" s="18"/>
      <c r="C78" s="1">
        <v>20</v>
      </c>
      <c r="D78" s="67">
        <f t="shared" si="5"/>
        <v>0</v>
      </c>
      <c r="E78" s="68">
        <f t="shared" si="5"/>
        <v>0</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IF(Q42="nee",0,IF((J42-O42)&lt;0,0,(J42-O42)*(tab!$C$20*tab!$I$8+tab!$D$23)))</f>
        <v>0</v>
      </c>
      <c r="T78" s="124">
        <f>IF((J78-O78)&lt;=0,0,IF((G78-L78)*tab!$E$30+(H78-M78)*tab!$F$30+(I78-N78)*tab!$G$30&lt;=0,0,(G78-L78)*tab!$E$30+(H78-M78)*tab!$F$30+(I78-N78)*tab!$G$30))</f>
        <v>0</v>
      </c>
      <c r="U78" s="124">
        <f t="shared" si="9"/>
        <v>0</v>
      </c>
      <c r="V78" s="182"/>
      <c r="W78" s="124">
        <f>IF(R78="nee",0,IF((J78-O78)&lt;0,0,(J78-O78)*tab!$C$58))</f>
        <v>0</v>
      </c>
      <c r="X78" s="124">
        <f>IF(R78="nee",0,IF((J78-O78)&lt;=0,0,IF((G78-L78)*tab!$G$57+(H78-M78)*tab!$H$57+(I78-N78)*tab!$I$57&lt;=0,0,(G78-L78)*tab!$G$57+(H78-M78)*tab!$H$57+(I78-N78)*tab!$I$57)))</f>
        <v>0</v>
      </c>
      <c r="Y78" s="124">
        <f t="shared" si="10"/>
        <v>0</v>
      </c>
      <c r="Z78" s="5"/>
      <c r="AA78" s="22"/>
    </row>
    <row r="79" spans="2:27" ht="12" customHeight="1" x14ac:dyDescent="0.2">
      <c r="B79" s="18"/>
      <c r="C79" s="1">
        <v>21</v>
      </c>
      <c r="D79" s="67">
        <f t="shared" si="5"/>
        <v>0</v>
      </c>
      <c r="E79" s="68">
        <f t="shared" si="5"/>
        <v>0</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IF(Q43="nee",0,IF((J43-O43)&lt;0,0,(J43-O43)*(tab!$C$20*tab!$I$8+tab!$D$23)))</f>
        <v>0</v>
      </c>
      <c r="T79" s="124">
        <f>IF((J79-O79)&lt;=0,0,IF((G79-L79)*tab!$E$30+(H79-M79)*tab!$F$30+(I79-N79)*tab!$G$30&lt;=0,0,(G79-L79)*tab!$E$30+(H79-M79)*tab!$F$30+(I79-N79)*tab!$G$30))</f>
        <v>0</v>
      </c>
      <c r="U79" s="124">
        <f t="shared" si="9"/>
        <v>0</v>
      </c>
      <c r="V79" s="182"/>
      <c r="W79" s="124">
        <f>IF(R79="nee",0,IF((J79-O79)&lt;0,0,(J79-O79)*tab!$C$58))</f>
        <v>0</v>
      </c>
      <c r="X79" s="124">
        <f>IF(R79="nee",0,IF((J79-O79)&lt;=0,0,IF((G79-L79)*tab!$G$57+(H79-M79)*tab!$H$57+(I79-N79)*tab!$I$57&lt;=0,0,(G79-L79)*tab!$G$57+(H79-M79)*tab!$H$57+(I79-N79)*tab!$I$57)))</f>
        <v>0</v>
      </c>
      <c r="Y79" s="124">
        <f t="shared" si="10"/>
        <v>0</v>
      </c>
      <c r="Z79" s="5"/>
      <c r="AA79" s="22"/>
    </row>
    <row r="80" spans="2:27" ht="12" customHeight="1" x14ac:dyDescent="0.2">
      <c r="B80" s="18"/>
      <c r="C80" s="1">
        <v>22</v>
      </c>
      <c r="D80" s="67">
        <f t="shared" si="5"/>
        <v>0</v>
      </c>
      <c r="E80" s="68">
        <f t="shared" si="5"/>
        <v>0</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IF(Q44="nee",0,IF((J44-O44)&lt;0,0,(J44-O44)*(tab!$C$20*tab!$I$8+tab!$D$23)))</f>
        <v>0</v>
      </c>
      <c r="T80" s="124">
        <f>IF((J80-O80)&lt;=0,0,IF((G80-L80)*tab!$E$30+(H80-M80)*tab!$F$30+(I80-N80)*tab!$G$30&lt;=0,0,(G80-L80)*tab!$E$30+(H80-M80)*tab!$F$30+(I80-N80)*tab!$G$30))</f>
        <v>0</v>
      </c>
      <c r="U80" s="124">
        <f t="shared" si="9"/>
        <v>0</v>
      </c>
      <c r="V80" s="182"/>
      <c r="W80" s="124">
        <f>IF(R80="nee",0,IF((J80-O80)&lt;0,0,(J80-O80)*tab!$C$58))</f>
        <v>0</v>
      </c>
      <c r="X80" s="124">
        <f>IF(R80="nee",0,IF((J80-O80)&lt;=0,0,IF((G80-L80)*tab!$G$57+(H80-M80)*tab!$H$57+(I80-N80)*tab!$I$57&lt;=0,0,(G80-L80)*tab!$G$57+(H80-M80)*tab!$H$57+(I80-N80)*tab!$I$57)))</f>
        <v>0</v>
      </c>
      <c r="Y80" s="124">
        <f t="shared" si="10"/>
        <v>0</v>
      </c>
      <c r="Z80" s="5"/>
      <c r="AA80" s="22"/>
    </row>
    <row r="81" spans="2:27" ht="12" customHeight="1" x14ac:dyDescent="0.2">
      <c r="B81" s="18"/>
      <c r="C81" s="1">
        <v>23</v>
      </c>
      <c r="D81" s="67">
        <f t="shared" si="5"/>
        <v>0</v>
      </c>
      <c r="E81" s="68">
        <f t="shared" si="5"/>
        <v>0</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IF(Q45="nee",0,IF((J45-O45)&lt;0,0,(J45-O45)*(tab!$C$20*tab!$I$8+tab!$D$23)))</f>
        <v>0</v>
      </c>
      <c r="T81" s="124">
        <f>IF((J81-O81)&lt;=0,0,IF((G81-L81)*tab!$E$30+(H81-M81)*tab!$F$30+(I81-N81)*tab!$G$30&lt;=0,0,(G81-L81)*tab!$E$30+(H81-M81)*tab!$F$30+(I81-N81)*tab!$G$30))</f>
        <v>0</v>
      </c>
      <c r="U81" s="124">
        <f t="shared" si="9"/>
        <v>0</v>
      </c>
      <c r="V81" s="182"/>
      <c r="W81" s="124">
        <f>IF(R81="nee",0,IF((J81-O81)&lt;0,0,(J81-O81)*tab!$C$58))</f>
        <v>0</v>
      </c>
      <c r="X81" s="124">
        <f>IF(R81="nee",0,IF((J81-O81)&lt;=0,0,IF((G81-L81)*tab!$G$57+(H81-M81)*tab!$H$57+(I81-N81)*tab!$I$57&lt;=0,0,(G81-L81)*tab!$G$57+(H81-M81)*tab!$H$57+(I81-N81)*tab!$I$57)))</f>
        <v>0</v>
      </c>
      <c r="Y81" s="124">
        <f t="shared" si="10"/>
        <v>0</v>
      </c>
      <c r="Z81" s="5"/>
      <c r="AA81" s="22"/>
    </row>
    <row r="82" spans="2:27" ht="12" customHeight="1" x14ac:dyDescent="0.2">
      <c r="B82" s="18"/>
      <c r="C82" s="1">
        <v>24</v>
      </c>
      <c r="D82" s="67">
        <f t="shared" si="5"/>
        <v>0</v>
      </c>
      <c r="E82" s="68">
        <f t="shared" si="5"/>
        <v>0</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IF(Q46="nee",0,IF((J46-O46)&lt;0,0,(J46-O46)*(tab!$C$20*tab!$I$8+tab!$D$23)))</f>
        <v>0</v>
      </c>
      <c r="T82" s="124">
        <f>IF((J82-O82)&lt;=0,0,IF((G82-L82)*tab!$E$30+(H82-M82)*tab!$F$30+(I82-N82)*tab!$G$30&lt;=0,0,(G82-L82)*tab!$E$30+(H82-M82)*tab!$F$30+(I82-N82)*tab!$G$30))</f>
        <v>0</v>
      </c>
      <c r="U82" s="124">
        <f t="shared" si="9"/>
        <v>0</v>
      </c>
      <c r="V82" s="182"/>
      <c r="W82" s="124">
        <f>IF(R82="nee",0,IF((J82-O82)&lt;0,0,(J82-O82)*tab!$C$58))</f>
        <v>0</v>
      </c>
      <c r="X82" s="124">
        <f>IF(R82="nee",0,IF((J82-O82)&lt;=0,0,IF((G82-L82)*tab!$G$57+(H82-M82)*tab!$H$57+(I82-N82)*tab!$I$57&lt;=0,0,(G82-L82)*tab!$G$57+(H82-M82)*tab!$H$57+(I82-N82)*tab!$I$57)))</f>
        <v>0</v>
      </c>
      <c r="Y82" s="124">
        <f t="shared" si="10"/>
        <v>0</v>
      </c>
      <c r="Z82" s="5"/>
      <c r="AA82" s="22"/>
    </row>
    <row r="83" spans="2:27" ht="12" customHeight="1" x14ac:dyDescent="0.2">
      <c r="B83" s="18"/>
      <c r="C83" s="1">
        <v>25</v>
      </c>
      <c r="D83" s="67">
        <f t="shared" si="5"/>
        <v>0</v>
      </c>
      <c r="E83" s="68">
        <f t="shared" si="5"/>
        <v>0</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IF(Q47="nee",0,IF((J47-O47)&lt;0,0,(J47-O47)*(tab!$C$20*tab!$I$8+tab!$D$23)))</f>
        <v>0</v>
      </c>
      <c r="T83" s="124">
        <f>IF((J83-O83)&lt;=0,0,IF((G83-L83)*tab!$E$30+(H83-M83)*tab!$F$30+(I83-N83)*tab!$G$30&lt;=0,0,(G83-L83)*tab!$E$30+(H83-M83)*tab!$F$30+(I83-N83)*tab!$G$30))</f>
        <v>0</v>
      </c>
      <c r="U83" s="124">
        <f t="shared" si="9"/>
        <v>0</v>
      </c>
      <c r="V83" s="182"/>
      <c r="W83" s="124">
        <f>IF(R83="nee",0,IF((J83-O83)&lt;0,0,(J83-O83)*tab!$C$58))</f>
        <v>0</v>
      </c>
      <c r="X83" s="124">
        <f>IF(R83="nee",0,IF((J83-O83)&lt;=0,0,IF((G83-L83)*tab!$G$57+(H83-M83)*tab!$H$57+(I83-N83)*tab!$I$57&lt;=0,0,(G83-L83)*tab!$G$57+(H83-M83)*tab!$H$57+(I83-N83)*tab!$I$57)))</f>
        <v>0</v>
      </c>
      <c r="Y83" s="124">
        <f t="shared" si="10"/>
        <v>0</v>
      </c>
      <c r="Z83" s="5"/>
      <c r="AA83" s="22"/>
    </row>
    <row r="84" spans="2:27" ht="12" customHeight="1" x14ac:dyDescent="0.2">
      <c r="B84" s="18"/>
      <c r="C84" s="1">
        <v>26</v>
      </c>
      <c r="D84" s="67">
        <f t="shared" si="5"/>
        <v>0</v>
      </c>
      <c r="E84" s="68">
        <f t="shared" si="5"/>
        <v>0</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IF(Q48="nee",0,IF((J48-O48)&lt;0,0,(J48-O48)*(tab!$C$20*tab!$I$8+tab!$D$23)))</f>
        <v>0</v>
      </c>
      <c r="T84" s="124">
        <f>IF((J84-O84)&lt;=0,0,IF((G84-L84)*tab!$E$30+(H84-M84)*tab!$F$30+(I84-N84)*tab!$G$30&lt;=0,0,(G84-L84)*tab!$E$30+(H84-M84)*tab!$F$30+(I84-N84)*tab!$G$30))</f>
        <v>0</v>
      </c>
      <c r="U84" s="124">
        <f t="shared" si="9"/>
        <v>0</v>
      </c>
      <c r="V84" s="182"/>
      <c r="W84" s="124">
        <f>IF(R84="nee",0,IF((J84-O84)&lt;0,0,(J84-O84)*tab!$C$58))</f>
        <v>0</v>
      </c>
      <c r="X84" s="124">
        <f>IF(R84="nee",0,IF((J84-O84)&lt;=0,0,IF((G84-L84)*tab!$G$57+(H84-M84)*tab!$H$57+(I84-N84)*tab!$I$57&lt;=0,0,(G84-L84)*tab!$G$57+(H84-M84)*tab!$H$57+(I84-N84)*tab!$I$57)))</f>
        <v>0</v>
      </c>
      <c r="Y84" s="124">
        <f t="shared" si="10"/>
        <v>0</v>
      </c>
      <c r="Z84" s="5"/>
      <c r="AA84" s="22"/>
    </row>
    <row r="85" spans="2:27" ht="12" customHeight="1" x14ac:dyDescent="0.2">
      <c r="B85" s="18"/>
      <c r="C85" s="1">
        <v>27</v>
      </c>
      <c r="D85" s="67">
        <f t="shared" si="5"/>
        <v>0</v>
      </c>
      <c r="E85" s="68">
        <f t="shared" si="5"/>
        <v>0</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IF(Q49="nee",0,IF((J49-O49)&lt;0,0,(J49-O49)*(tab!$C$20*tab!$I$8+tab!$D$23)))</f>
        <v>0</v>
      </c>
      <c r="T85" s="124">
        <f>IF((J85-O85)&lt;=0,0,IF((G85-L85)*tab!$E$30+(H85-M85)*tab!$F$30+(I85-N85)*tab!$G$30&lt;=0,0,(G85-L85)*tab!$E$30+(H85-M85)*tab!$F$30+(I85-N85)*tab!$G$30))</f>
        <v>0</v>
      </c>
      <c r="U85" s="124">
        <f t="shared" si="9"/>
        <v>0</v>
      </c>
      <c r="V85" s="182"/>
      <c r="W85" s="124">
        <f>IF(R85="nee",0,IF((J85-O85)&lt;0,0,(J85-O85)*tab!$C$58))</f>
        <v>0</v>
      </c>
      <c r="X85" s="124">
        <f>IF(R85="nee",0,IF((J85-O85)&lt;=0,0,IF((G85-L85)*tab!$G$57+(H85-M85)*tab!$H$57+(I85-N85)*tab!$I$57&lt;=0,0,(G85-L85)*tab!$G$57+(H85-M85)*tab!$H$57+(I85-N85)*tab!$I$57)))</f>
        <v>0</v>
      </c>
      <c r="Y85" s="124">
        <f t="shared" si="10"/>
        <v>0</v>
      </c>
      <c r="Z85" s="5"/>
      <c r="AA85" s="22"/>
    </row>
    <row r="86" spans="2:27" ht="12" customHeight="1" x14ac:dyDescent="0.2">
      <c r="B86" s="18"/>
      <c r="C86" s="1">
        <v>28</v>
      </c>
      <c r="D86" s="67">
        <f t="shared" si="5"/>
        <v>0</v>
      </c>
      <c r="E86" s="68">
        <f t="shared" si="5"/>
        <v>0</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IF(Q50="nee",0,IF((J50-O50)&lt;0,0,(J50-O50)*(tab!$C$20*tab!$I$8+tab!$D$23)))</f>
        <v>0</v>
      </c>
      <c r="T86" s="124">
        <f>IF((J86-O86)&lt;=0,0,IF((G86-L86)*tab!$E$30+(H86-M86)*tab!$F$30+(I86-N86)*tab!$G$30&lt;=0,0,(G86-L86)*tab!$E$30+(H86-M86)*tab!$F$30+(I86-N86)*tab!$G$30))</f>
        <v>0</v>
      </c>
      <c r="U86" s="124">
        <f t="shared" si="9"/>
        <v>0</v>
      </c>
      <c r="V86" s="182"/>
      <c r="W86" s="124">
        <f>IF(R86="nee",0,IF((J86-O86)&lt;0,0,(J86-O86)*tab!$C$58))</f>
        <v>0</v>
      </c>
      <c r="X86" s="124">
        <f>IF(R86="nee",0,IF((J86-O86)&lt;=0,0,IF((G86-L86)*tab!$G$57+(H86-M86)*tab!$H$57+(I86-N86)*tab!$I$57&lt;=0,0,(G86-L86)*tab!$G$57+(H86-M86)*tab!$H$57+(I86-N86)*tab!$I$57)))</f>
        <v>0</v>
      </c>
      <c r="Y86" s="124">
        <f t="shared" si="10"/>
        <v>0</v>
      </c>
      <c r="Z86" s="5"/>
      <c r="AA86" s="22"/>
    </row>
    <row r="87" spans="2:27" ht="12" customHeight="1" x14ac:dyDescent="0.2">
      <c r="B87" s="18"/>
      <c r="C87" s="1">
        <v>29</v>
      </c>
      <c r="D87" s="67">
        <f t="shared" si="5"/>
        <v>0</v>
      </c>
      <c r="E87" s="68">
        <f t="shared" si="5"/>
        <v>0</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IF(Q51="nee",0,IF((J51-O51)&lt;0,0,(J51-O51)*(tab!$C$20*tab!$I$8+tab!$D$23)))</f>
        <v>0</v>
      </c>
      <c r="T87" s="124">
        <f>IF((J87-O87)&lt;=0,0,IF((G87-L87)*tab!$E$30+(H87-M87)*tab!$F$30+(I87-N87)*tab!$G$30&lt;=0,0,(G87-L87)*tab!$E$30+(H87-M87)*tab!$F$30+(I87-N87)*tab!$G$30))</f>
        <v>0</v>
      </c>
      <c r="U87" s="124">
        <f t="shared" si="9"/>
        <v>0</v>
      </c>
      <c r="V87" s="182"/>
      <c r="W87" s="124">
        <f>IF(R87="nee",0,IF((J87-O87)&lt;0,0,(J87-O87)*tab!$C$58))</f>
        <v>0</v>
      </c>
      <c r="X87" s="124">
        <f>IF(R87="nee",0,IF((J87-O87)&lt;=0,0,IF((G87-L87)*tab!$G$57+(H87-M87)*tab!$H$57+(I87-N87)*tab!$I$57&lt;=0,0,(G87-L87)*tab!$G$57+(H87-M87)*tab!$H$57+(I87-N87)*tab!$I$57)))</f>
        <v>0</v>
      </c>
      <c r="Y87" s="124">
        <f t="shared" si="10"/>
        <v>0</v>
      </c>
      <c r="Z87" s="5"/>
      <c r="AA87" s="22"/>
    </row>
    <row r="88" spans="2:27" ht="12" customHeight="1" x14ac:dyDescent="0.2">
      <c r="B88" s="18"/>
      <c r="C88" s="1">
        <v>30</v>
      </c>
      <c r="D88" s="67">
        <f t="shared" si="5"/>
        <v>0</v>
      </c>
      <c r="E88" s="68">
        <f t="shared" si="5"/>
        <v>0</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IF(Q52="nee",0,IF((J52-O52)&lt;0,0,(J52-O52)*(tab!$C$20*tab!$I$8+tab!$D$23)))</f>
        <v>0</v>
      </c>
      <c r="T88" s="124">
        <f>IF((J88-O88)&lt;=0,0,IF((G88-L88)*tab!$E$30+(H88-M88)*tab!$F$30+(I88-N88)*tab!$G$30&lt;=0,0,(G88-L88)*tab!$E$30+(H88-M88)*tab!$F$30+(I88-N88)*tab!$G$30))</f>
        <v>0</v>
      </c>
      <c r="U88" s="124">
        <f t="shared" si="9"/>
        <v>0</v>
      </c>
      <c r="V88" s="182"/>
      <c r="W88" s="124">
        <f>IF(R88="nee",0,IF((J88-O88)&lt;0,0,(J88-O88)*tab!$C$58))</f>
        <v>0</v>
      </c>
      <c r="X88" s="124">
        <f>IF(R88="nee",0,IF((J88-O88)&lt;=0,0,IF((G88-L88)*tab!$G$57+(H88-M88)*tab!$H$57+(I88-N88)*tab!$I$57&lt;=0,0,(G88-L88)*tab!$G$57+(H88-M88)*tab!$H$57+(I88-N88)*tab!$I$57)))</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19146.571304000005</v>
      </c>
      <c r="T89" s="196">
        <f t="shared" si="11"/>
        <v>41893.233319999999</v>
      </c>
      <c r="U89" s="196">
        <f t="shared" si="11"/>
        <v>61039.804624000004</v>
      </c>
      <c r="V89" s="114"/>
      <c r="W89" s="197">
        <f>SUM(W59:W88)</f>
        <v>2796.15</v>
      </c>
      <c r="X89" s="197">
        <f>SUM(X59:X88)</f>
        <v>3419.42</v>
      </c>
      <c r="Y89" s="197">
        <f>SUM(Y59:Y88)</f>
        <v>6215.5700000000006</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87</v>
      </c>
      <c r="R92" s="81" t="s">
        <v>87</v>
      </c>
      <c r="S92" s="181" t="s">
        <v>78</v>
      </c>
      <c r="T92" s="106"/>
      <c r="U92" s="106"/>
      <c r="V92" s="106"/>
      <c r="W92" s="81" t="s">
        <v>76</v>
      </c>
      <c r="X92" s="35"/>
      <c r="Y92" s="35"/>
      <c r="Z92" s="41"/>
      <c r="AA92" s="16"/>
    </row>
    <row r="93" spans="2:27" ht="12" customHeight="1" x14ac:dyDescent="0.2">
      <c r="B93" s="18"/>
      <c r="C93" s="97"/>
      <c r="D93" s="38" t="s">
        <v>57</v>
      </c>
      <c r="E93" s="28"/>
      <c r="F93" s="27"/>
      <c r="G93" s="76" t="s">
        <v>107</v>
      </c>
      <c r="H93" s="39"/>
      <c r="I93" s="39"/>
      <c r="J93" s="39"/>
      <c r="K93" s="39"/>
      <c r="L93" s="76" t="s">
        <v>108</v>
      </c>
      <c r="M93" s="39"/>
      <c r="N93" s="39"/>
      <c r="O93" s="39"/>
      <c r="P93" s="39"/>
      <c r="Q93" s="81" t="s">
        <v>88</v>
      </c>
      <c r="R93" s="81" t="s">
        <v>90</v>
      </c>
      <c r="S93" s="76" t="s">
        <v>110</v>
      </c>
      <c r="T93" s="81"/>
      <c r="U93" s="40" t="s">
        <v>58</v>
      </c>
      <c r="V93" s="40"/>
      <c r="W93" s="76" t="s">
        <v>129</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89</v>
      </c>
      <c r="R94" s="81" t="s">
        <v>89</v>
      </c>
      <c r="S94" s="74" t="s">
        <v>67</v>
      </c>
      <c r="T94" s="74" t="s">
        <v>68</v>
      </c>
      <c r="U94" s="40" t="s">
        <v>111</v>
      </c>
      <c r="V94" s="40"/>
      <c r="W94" s="42" t="s">
        <v>67</v>
      </c>
      <c r="X94" s="42" t="s">
        <v>68</v>
      </c>
      <c r="Y94" s="40" t="s">
        <v>62</v>
      </c>
      <c r="Z94" s="5"/>
      <c r="AA94" s="22"/>
    </row>
    <row r="95" spans="2:27" ht="12" customHeight="1" x14ac:dyDescent="0.2">
      <c r="B95" s="18"/>
      <c r="C95" s="1">
        <v>1</v>
      </c>
      <c r="D95" s="119">
        <f>+D59</f>
        <v>0</v>
      </c>
      <c r="E95" s="119">
        <f>+E59</f>
        <v>0</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IF(Q23="nee",0,IF((J23-O23)&lt;0,0,(J23-O23)*(tab!$C$21*tab!$I$8+tab!$D$23)))</f>
        <v>5002.6775600000001</v>
      </c>
      <c r="T95" s="124">
        <f>IF((J95-O95)&lt;=0,0,IF((G95-L95)*tab!$E$31+(H95-M95)*tab!$F$31+(I95-N95)*tab!$G$31&lt;=0,0,(G95-L95)*tab!$E$31+(H95-M95)*tab!$F$31+(I95-N95)*tab!$G$31))</f>
        <v>0</v>
      </c>
      <c r="U95" s="124">
        <f>IF(SUM(S95:T95)&lt;0,0,SUM(S95:T95))</f>
        <v>5002.6775600000001</v>
      </c>
      <c r="V95" s="182"/>
      <c r="W95" s="124">
        <f>IF(R95="nee",0,IF((J95-O95)&lt;0,0,(J95-O95)*tab!$C$59))</f>
        <v>1177.4100000000001</v>
      </c>
      <c r="X95" s="124">
        <f>IF(R95="nee",0,IF((J95-O95)&lt;=0,0,IF((G95-L95)*tab!$G$57+(H95-M95)*tab!$H$57+(I95-N95)*tab!$I$57&lt;=0,0,(G95-L95)*tab!$G$57+(H95-M95)*tab!$H$57+(I95-N95)*tab!$I$57)))</f>
        <v>0</v>
      </c>
      <c r="Y95" s="124">
        <f>SUM(W95:X95)</f>
        <v>1177.4100000000001</v>
      </c>
      <c r="Z95" s="5"/>
      <c r="AA95" s="22"/>
    </row>
    <row r="96" spans="2:27" ht="12" customHeight="1" x14ac:dyDescent="0.2">
      <c r="B96" s="18"/>
      <c r="C96" s="1">
        <v>2</v>
      </c>
      <c r="D96" s="119" t="s">
        <v>93</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IF(Q24="nee",0,IF((J24-O24)&lt;0,0,(J24-O24)*(tab!$C$21*tab!$I$8+tab!$D$23)))</f>
        <v>5002.6775600000001</v>
      </c>
      <c r="T96" s="124">
        <f>IF((J96-O96)&lt;=0,0,IF((G96-L96)*tab!$E$31+(H96-M96)*tab!$F$31+(I96-N96)*tab!$G$31&lt;=0,0,(G96-L96)*tab!$E$31+(H96-M96)*tab!$F$31+(I96-N96)*tab!$G$31))</f>
        <v>0</v>
      </c>
      <c r="U96" s="124">
        <f t="shared" ref="U96:U124" si="15">IF(SUM(S96:T96)&lt;0,0,SUM(S96:T96))</f>
        <v>5002.6775600000001</v>
      </c>
      <c r="V96" s="182"/>
      <c r="W96" s="124">
        <f>IF(R96="nee",0,IF((J96-O96)&lt;0,0,(J96-O96)*tab!$C$59))</f>
        <v>1177.4100000000001</v>
      </c>
      <c r="X96" s="124">
        <f>IF(R96="nee",0,IF((J96-O96)&lt;=0,0,IF((G96-L96)*tab!$G$57+(H96-M96)*tab!$H$57+(I96-N96)*tab!$I$57&lt;=0,0,(G96-L96)*tab!$G$57+(H96-M96)*tab!$H$57+(I96-N96)*tab!$I$57)))</f>
        <v>0</v>
      </c>
      <c r="Y96" s="124">
        <f t="shared" ref="Y96:Y124" si="16">SUM(W96:X96)</f>
        <v>1177.4100000000001</v>
      </c>
      <c r="Z96" s="5"/>
      <c r="AA96" s="22"/>
    </row>
    <row r="97" spans="2:27" ht="12" customHeight="1" x14ac:dyDescent="0.2">
      <c r="B97" s="18"/>
      <c r="C97" s="1">
        <v>3</v>
      </c>
      <c r="D97" s="119" t="s">
        <v>94</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IF(Q25="nee",0,IF((J25-O25)&lt;0,0,(J25-O25)*(tab!$C$21*tab!$I$8+tab!$D$23)))</f>
        <v>0</v>
      </c>
      <c r="T97" s="124">
        <f>IF((J97-O97)&lt;=0,0,IF((G97-L97)*tab!$E$31+(H97-M97)*tab!$F$31+(I97-N97)*tab!$G$31&lt;=0,0,(G97-L97)*tab!$E$31+(H97-M97)*tab!$F$31+(I97-N97)*tab!$G$31))</f>
        <v>0</v>
      </c>
      <c r="U97" s="124">
        <f t="shared" si="15"/>
        <v>0</v>
      </c>
      <c r="V97" s="182"/>
      <c r="W97" s="124">
        <f>IF(R97="nee",0,IF((J97-O97)&lt;0,0,(J97-O97)*tab!$C$59))</f>
        <v>0</v>
      </c>
      <c r="X97" s="124">
        <f>IF(R97="nee",0,IF((J97-O97)&lt;=0,0,IF((G97-L97)*tab!$G$57+(H97-M97)*tab!$H$57+(I97-N97)*tab!$I$57&lt;=0,0,(G97-L97)*tab!$G$57+(H97-M97)*tab!$H$57+(I97-N97)*tab!$I$57)))</f>
        <v>0</v>
      </c>
      <c r="Y97" s="124">
        <f t="shared" si="16"/>
        <v>0</v>
      </c>
      <c r="Z97" s="5"/>
      <c r="AA97" s="22"/>
    </row>
    <row r="98" spans="2:27" ht="12" customHeight="1" x14ac:dyDescent="0.2">
      <c r="B98" s="18"/>
      <c r="C98" s="1">
        <v>4</v>
      </c>
      <c r="D98" s="119" t="s">
        <v>95</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IF(Q26="nee",0,IF((J26-O26)&lt;0,0,(J26-O26)*(tab!$C$21*tab!$I$8+tab!$D$23)))</f>
        <v>0</v>
      </c>
      <c r="T98" s="124">
        <f>IF((J98-O98)&lt;=0,0,IF((G98-L98)*tab!$E$31+(H98-M98)*tab!$F$31+(I98-N98)*tab!$G$31&lt;=0,0,(G98-L98)*tab!$E$31+(H98-M98)*tab!$F$31+(I98-N98)*tab!$G$31))</f>
        <v>0</v>
      </c>
      <c r="U98" s="124">
        <f t="shared" si="15"/>
        <v>0</v>
      </c>
      <c r="V98" s="182"/>
      <c r="W98" s="124">
        <f>IF(R98="nee",0,IF((J98-O98)&lt;0,0,(J98-O98)*tab!$C$59))</f>
        <v>0</v>
      </c>
      <c r="X98" s="124">
        <f>IF(R98="nee",0,IF((J98-O98)&lt;=0,0,IF((G98-L98)*tab!$G$57+(H98-M98)*tab!$H$57+(I98-N98)*tab!$I$57&lt;=0,0,(G98-L98)*tab!$G$57+(H98-M98)*tab!$H$57+(I98-N98)*tab!$I$57)))</f>
        <v>0</v>
      </c>
      <c r="Y98" s="124">
        <f t="shared" si="16"/>
        <v>0</v>
      </c>
      <c r="Z98" s="5"/>
      <c r="AA98" s="22"/>
    </row>
    <row r="99" spans="2:27" ht="12" customHeight="1" x14ac:dyDescent="0.2">
      <c r="B99" s="18"/>
      <c r="C99" s="1">
        <v>5</v>
      </c>
      <c r="D99" s="119" t="s">
        <v>96</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IF(Q27="nee",0,IF((J27-O27)&lt;0,0,(J27-O27)*(tab!$C$21*tab!$I$8+tab!$D$23)))</f>
        <v>5002.6775600000001</v>
      </c>
      <c r="T99" s="124">
        <f>IF((J99-O99)&lt;=0,0,IF((G99-L99)*tab!$E$31+(H99-M99)*tab!$F$31+(I99-N99)*tab!$G$31&lt;=0,0,(G99-L99)*tab!$E$31+(H99-M99)*tab!$F$31+(I99-N99)*tab!$G$31))</f>
        <v>0</v>
      </c>
      <c r="U99" s="124">
        <f t="shared" si="15"/>
        <v>5002.6775600000001</v>
      </c>
      <c r="V99" s="182"/>
      <c r="W99" s="124">
        <f>IF(R99="nee",0,IF((J99-O99)&lt;0,0,(J99-O99)*tab!$C$59))</f>
        <v>0</v>
      </c>
      <c r="X99" s="124">
        <f>IF(R99="nee",0,IF((J99-O99)&lt;=0,0,IF((G99-L99)*tab!$G$57+(H99-M99)*tab!$H$57+(I99-N99)*tab!$I$57&lt;=0,0,(G99-L99)*tab!$G$57+(H99-M99)*tab!$H$57+(I99-N99)*tab!$I$57)))</f>
        <v>0</v>
      </c>
      <c r="Y99" s="124">
        <f t="shared" si="16"/>
        <v>0</v>
      </c>
      <c r="Z99" s="5"/>
      <c r="AA99" s="22"/>
    </row>
    <row r="100" spans="2:27" ht="12" customHeight="1" x14ac:dyDescent="0.2">
      <c r="B100" s="18"/>
      <c r="C100" s="1">
        <v>6</v>
      </c>
      <c r="D100" s="119" t="s">
        <v>97</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IF(Q28="nee",0,IF((J28-O28)&lt;0,0,(J28-O28)*(tab!$C$21*tab!$I$8+tab!$D$23)))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IF(R100="nee",0,IF((J100-O100)&lt;=0,0,IF((G100-L100)*tab!$G$57+(H100-M100)*tab!$H$57+(I100-N100)*tab!$I$57&lt;=0,0,(G100-L100)*tab!$G$57+(H100-M100)*tab!$H$57+(I100-N100)*tab!$I$57)))</f>
        <v>0</v>
      </c>
      <c r="Y100" s="124">
        <f t="shared" si="16"/>
        <v>0</v>
      </c>
      <c r="Z100" s="5"/>
      <c r="AA100" s="22"/>
    </row>
    <row r="101" spans="2:27" ht="12" customHeight="1" x14ac:dyDescent="0.2">
      <c r="B101" s="18"/>
      <c r="C101" s="1">
        <v>7</v>
      </c>
      <c r="D101" s="119" t="s">
        <v>98</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IF(Q29="nee",0,IF((J29-O29)&lt;0,0,(J29-O29)*(tab!$C$21*tab!$I$8+tab!$D$23)))</f>
        <v>5002.6775600000001</v>
      </c>
      <c r="T101" s="124">
        <f>IF((J101-O101)&lt;=0,0,IF((G101-L101)*tab!$E$31+(H101-M101)*tab!$F$31+(I101-N101)*tab!$G$31&lt;=0,0,(G101-L101)*tab!$E$31+(H101-M101)*tab!$F$31+(I101-N101)*tab!$G$31))</f>
        <v>0</v>
      </c>
      <c r="U101" s="124">
        <f t="shared" si="15"/>
        <v>5002.6775600000001</v>
      </c>
      <c r="V101" s="182"/>
      <c r="W101" s="124">
        <f>IF(R101="nee",0,IF((J101-O101)&lt;0,0,(J101-O101)*tab!$C$59))</f>
        <v>0</v>
      </c>
      <c r="X101" s="124">
        <f>IF(R101="nee",0,IF((J101-O101)&lt;=0,0,IF((G101-L101)*tab!$G$57+(H101-M101)*tab!$H$57+(I101-N101)*tab!$I$57&lt;=0,0,(G101-L101)*tab!$G$57+(H101-M101)*tab!$H$57+(I101-N101)*tab!$I$57)))</f>
        <v>0</v>
      </c>
      <c r="Y101" s="124">
        <f t="shared" si="16"/>
        <v>0</v>
      </c>
      <c r="Z101" s="5"/>
      <c r="AA101" s="22"/>
    </row>
    <row r="102" spans="2:27" ht="12" customHeight="1" x14ac:dyDescent="0.2">
      <c r="B102" s="18"/>
      <c r="C102" s="1">
        <v>8</v>
      </c>
      <c r="D102" s="119" t="s">
        <v>99</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IF(Q30="nee",0,IF((J30-O30)&lt;0,0,(J30-O30)*(tab!$C$21*tab!$I$8+tab!$D$23)))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IF(R102="nee",0,IF((J102-O102)&lt;=0,0,IF((G102-L102)*tab!$G$57+(H102-M102)*tab!$H$57+(I102-N102)*tab!$I$57&lt;=0,0,(G102-L102)*tab!$G$57+(H102-M102)*tab!$H$57+(I102-N102)*tab!$I$57)))</f>
        <v>0</v>
      </c>
      <c r="Y102" s="124">
        <f t="shared" si="16"/>
        <v>0</v>
      </c>
      <c r="Z102" s="5"/>
      <c r="AA102" s="22"/>
    </row>
    <row r="103" spans="2:27" ht="12" customHeight="1" x14ac:dyDescent="0.2">
      <c r="B103" s="18"/>
      <c r="C103" s="1">
        <v>9</v>
      </c>
      <c r="D103" s="119" t="s">
        <v>100</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IF(Q31="nee",0,IF((J31-O31)&lt;0,0,(J31-O31)*(tab!$C$21*tab!$I$8+tab!$D$23)))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IF(R103="nee",0,IF((J103-O103)&lt;=0,0,IF((G103-L103)*tab!$G$57+(H103-M103)*tab!$H$57+(I103-N103)*tab!$I$57&lt;=0,0,(G103-L103)*tab!$G$57+(H103-M103)*tab!$H$57+(I103-N103)*tab!$I$57)))</f>
        <v>0</v>
      </c>
      <c r="Y103" s="124">
        <f t="shared" si="16"/>
        <v>0</v>
      </c>
      <c r="Z103" s="5"/>
      <c r="AA103" s="22"/>
    </row>
    <row r="104" spans="2:27" ht="12" customHeight="1" x14ac:dyDescent="0.2">
      <c r="B104" s="18"/>
      <c r="C104" s="1">
        <v>10</v>
      </c>
      <c r="D104" s="119" t="s">
        <v>101</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IF(Q32="nee",0,IF((J32-O32)&lt;0,0,(J32-O32)*(tab!$C$21*tab!$I$8+tab!$D$23)))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IF(R104="nee",0,IF((J104-O104)&lt;=0,0,IF((G104-L104)*tab!$G$57+(H104-M104)*tab!$H$57+(I104-N104)*tab!$I$57&lt;=0,0,(G104-L104)*tab!$G$57+(H104-M104)*tab!$H$57+(I104-N104)*tab!$I$57)))</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IF(Q33="nee",0,IF((J33-O33)&lt;0,0,(J33-O33)*(tab!$C$21*tab!$I$8+tab!$D$23)))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IF(R105="nee",0,IF((J105-O105)&lt;=0,0,IF((G105-L105)*tab!$G$57+(H105-M105)*tab!$H$57+(I105-N105)*tab!$I$57&lt;=0,0,(G105-L105)*tab!$G$57+(H105-M105)*tab!$H$57+(I105-N105)*tab!$I$57)))</f>
        <v>0</v>
      </c>
      <c r="Y105" s="124">
        <f t="shared" si="16"/>
        <v>0</v>
      </c>
      <c r="Z105" s="5"/>
      <c r="AA105" s="22"/>
    </row>
    <row r="106" spans="2:27" ht="12" customHeight="1" x14ac:dyDescent="0.2">
      <c r="B106" s="18"/>
      <c r="C106" s="1">
        <v>12</v>
      </c>
      <c r="D106" s="119" t="s">
        <v>102</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IF(Q34="nee",0,IF((J34-O34)&lt;0,0,(J34-O34)*(tab!$C$21*tab!$I$8+tab!$D$23)))</f>
        <v>15008.03268</v>
      </c>
      <c r="T106" s="124">
        <f>IF((J106-O106)&lt;=0,0,IF((G106-L106)*tab!$E$31+(H106-M106)*tab!$F$31+(I106-N106)*tab!$G$31&lt;=0,0,(G106-L106)*tab!$E$31+(H106-M106)*tab!$F$31+(I106-N106)*tab!$G$31))</f>
        <v>43438.434024000002</v>
      </c>
      <c r="U106" s="124">
        <f t="shared" si="15"/>
        <v>58446.466704000006</v>
      </c>
      <c r="V106" s="182"/>
      <c r="W106" s="124">
        <f>IF(R106="nee",0,IF((J106-O106)&lt;0,0,(J106-O106)*tab!$C$59))</f>
        <v>3532.2300000000005</v>
      </c>
      <c r="X106" s="124">
        <f>IF(R106="nee",0,IF((J106-O106)&lt;=0,0,IF((G106-L106)*tab!$G$57+(H106-M106)*tab!$H$57+(I106-N106)*tab!$I$57&lt;=0,0,(G106-L106)*tab!$G$57+(H106-M106)*tab!$H$57+(I106-N106)*tab!$I$57)))</f>
        <v>3419.42</v>
      </c>
      <c r="Y106" s="124">
        <f t="shared" si="16"/>
        <v>6951.6500000000005</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IF(Q35="nee",0,IF((J35-O35)&lt;0,0,(J35-O35)*(tab!$C$21*tab!$I$8+tab!$D$23)))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IF(R107="nee",0,IF((J107-O107)&lt;=0,0,IF((G107-L107)*tab!$G$57+(H107-M107)*tab!$H$57+(I107-N107)*tab!$I$57&lt;=0,0,(G107-L107)*tab!$G$57+(H107-M107)*tab!$H$57+(I107-N107)*tab!$I$57)))</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IF(Q36="nee",0,IF((J36-O36)&lt;0,0,(J36-O36)*(tab!$C$21*tab!$I$8+tab!$D$23)))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IF(R108="nee",0,IF((J108-O108)&lt;=0,0,IF((G108-L108)*tab!$G$57+(H108-M108)*tab!$H$57+(I108-N108)*tab!$I$57&lt;=0,0,(G108-L108)*tab!$G$57+(H108-M108)*tab!$H$57+(I108-N108)*tab!$I$57)))</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IF(Q37="nee",0,IF((J37-O37)&lt;0,0,(J37-O37)*(tab!$C$21*tab!$I$8+tab!$D$23)))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IF(R109="nee",0,IF((J109-O109)&lt;=0,0,IF((G109-L109)*tab!$G$57+(H109-M109)*tab!$H$57+(I109-N109)*tab!$I$57&lt;=0,0,(G109-L109)*tab!$G$57+(H109-M109)*tab!$H$57+(I109-N109)*tab!$I$57)))</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IF(Q38="nee",0,IF((J38-O38)&lt;0,0,(J38-O38)*(tab!$C$21*tab!$I$8+tab!$D$23)))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IF(R110="nee",0,IF((J110-O110)&lt;=0,0,IF((G110-L110)*tab!$G$57+(H110-M110)*tab!$H$57+(I110-N110)*tab!$I$57&lt;=0,0,(G110-L110)*tab!$G$57+(H110-M110)*tab!$H$57+(I110-N110)*tab!$I$57)))</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IF(Q39="nee",0,IF((J39-O39)&lt;0,0,(J39-O39)*(tab!$C$21*tab!$I$8+tab!$D$23)))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IF(R111="nee",0,IF((J111-O111)&lt;=0,0,IF((G111-L111)*tab!$G$57+(H111-M111)*tab!$H$57+(I111-N111)*tab!$I$57&lt;=0,0,(G111-L111)*tab!$G$57+(H111-M111)*tab!$H$57+(I111-N111)*tab!$I$57)))</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IF(Q40="nee",0,IF((J40-O40)&lt;0,0,(J40-O40)*(tab!$C$21*tab!$I$8+tab!$D$23)))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IF(R112="nee",0,IF((J112-O112)&lt;=0,0,IF((G112-L112)*tab!$G$57+(H112-M112)*tab!$H$57+(I112-N112)*tab!$I$57&lt;=0,0,(G112-L112)*tab!$G$57+(H112-M112)*tab!$H$57+(I112-N112)*tab!$I$57)))</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IF(Q41="nee",0,IF((J41-O41)&lt;0,0,(J41-O41)*(tab!$C$21*tab!$I$8+tab!$D$23)))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IF(R113="nee",0,IF((J113-O113)&lt;=0,0,IF((G113-L113)*tab!$G$57+(H113-M113)*tab!$H$57+(I113-N113)*tab!$I$57&lt;=0,0,(G113-L113)*tab!$G$57+(H113-M113)*tab!$H$57+(I113-N113)*tab!$I$57)))</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IF(Q42="nee",0,IF((J42-O42)&lt;0,0,(J42-O42)*(tab!$C$21*tab!$I$8+tab!$D$23)))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IF(R114="nee",0,IF((J114-O114)&lt;=0,0,IF((G114-L114)*tab!$G$57+(H114-M114)*tab!$H$57+(I114-N114)*tab!$I$57&lt;=0,0,(G114-L114)*tab!$G$57+(H114-M114)*tab!$H$57+(I114-N114)*tab!$I$57)))</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IF(Q43="nee",0,IF((J43-O43)&lt;0,0,(J43-O43)*(tab!$C$21*tab!$I$8+tab!$D$23)))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IF(R115="nee",0,IF((J115-O115)&lt;=0,0,IF((G115-L115)*tab!$G$57+(H115-M115)*tab!$H$57+(I115-N115)*tab!$I$57&lt;=0,0,(G115-L115)*tab!$G$57+(H115-M115)*tab!$H$57+(I115-N115)*tab!$I$57)))</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IF(Q44="nee",0,IF((J44-O44)&lt;0,0,(J44-O44)*(tab!$C$21*tab!$I$8+tab!$D$23)))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IF(R116="nee",0,IF((J116-O116)&lt;=0,0,IF((G116-L116)*tab!$G$57+(H116-M116)*tab!$H$57+(I116-N116)*tab!$I$57&lt;=0,0,(G116-L116)*tab!$G$57+(H116-M116)*tab!$H$57+(I116-N116)*tab!$I$57)))</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IF(Q45="nee",0,IF((J45-O45)&lt;0,0,(J45-O45)*(tab!$C$21*tab!$I$8+tab!$D$23)))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IF(R117="nee",0,IF((J117-O117)&lt;=0,0,IF((G117-L117)*tab!$G$57+(H117-M117)*tab!$H$57+(I117-N117)*tab!$I$57&lt;=0,0,(G117-L117)*tab!$G$57+(H117-M117)*tab!$H$57+(I117-N117)*tab!$I$57)))</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IF(Q46="nee",0,IF((J46-O46)&lt;0,0,(J46-O46)*(tab!$C$21*tab!$I$8+tab!$D$23)))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IF(R118="nee",0,IF((J118-O118)&lt;=0,0,IF((G118-L118)*tab!$G$57+(H118-M118)*tab!$H$57+(I118-N118)*tab!$I$57&lt;=0,0,(G118-L118)*tab!$G$57+(H118-M118)*tab!$H$57+(I118-N118)*tab!$I$57)))</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IF(Q47="nee",0,IF((J47-O47)&lt;0,0,(J47-O47)*(tab!$C$21*tab!$I$8+tab!$D$23)))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IF(R119="nee",0,IF((J119-O119)&lt;=0,0,IF((G119-L119)*tab!$G$57+(H119-M119)*tab!$H$57+(I119-N119)*tab!$I$57&lt;=0,0,(G119-L119)*tab!$G$57+(H119-M119)*tab!$H$57+(I119-N119)*tab!$I$57)))</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IF(Q48="nee",0,IF((J48-O48)&lt;0,0,(J48-O48)*(tab!$C$21*tab!$I$8+tab!$D$23)))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IF(R120="nee",0,IF((J120-O120)&lt;=0,0,IF((G120-L120)*tab!$G$57+(H120-M120)*tab!$H$57+(I120-N120)*tab!$I$57&lt;=0,0,(G120-L120)*tab!$G$57+(H120-M120)*tab!$H$57+(I120-N120)*tab!$I$57)))</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IF(Q49="nee",0,IF((J49-O49)&lt;0,0,(J49-O49)*(tab!$C$21*tab!$I$8+tab!$D$23)))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IF(R121="nee",0,IF((J121-O121)&lt;=0,0,IF((G121-L121)*tab!$G$57+(H121-M121)*tab!$H$57+(I121-N121)*tab!$I$57&lt;=0,0,(G121-L121)*tab!$G$57+(H121-M121)*tab!$H$57+(I121-N121)*tab!$I$57)))</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IF(Q50="nee",0,IF((J50-O50)&lt;0,0,(J50-O50)*(tab!$C$21*tab!$I$8+tab!$D$23)))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IF(R122="nee",0,IF((J122-O122)&lt;=0,0,IF((G122-L122)*tab!$G$57+(H122-M122)*tab!$H$57+(I122-N122)*tab!$I$57&lt;=0,0,(G122-L122)*tab!$G$57+(H122-M122)*tab!$H$57+(I122-N122)*tab!$I$57)))</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IF(Q51="nee",0,IF((J51-O51)&lt;0,0,(J51-O51)*(tab!$C$21*tab!$I$8+tab!$D$23)))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IF(R123="nee",0,IF((J123-O123)&lt;=0,0,IF((G123-L123)*tab!$G$57+(H123-M123)*tab!$H$57+(I123-N123)*tab!$I$57&lt;=0,0,(G123-L123)*tab!$G$57+(H123-M123)*tab!$H$57+(I123-N123)*tab!$I$57)))</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IF(Q52="nee",0,IF((J52-O52)&lt;0,0,(J52-O52)*(tab!$C$21*tab!$I$8+tab!$D$23)))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IF(R124="nee",0,IF((J124-O124)&lt;=0,0,IF((G124-L124)*tab!$G$57+(H124-M124)*tab!$H$57+(I124-N124)*tab!$I$57&lt;=0,0,(G124-L124)*tab!$G$57+(H124-M124)*tab!$H$57+(I124-N124)*tab!$I$57)))</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35018.742920000004</v>
      </c>
      <c r="T125" s="198">
        <f t="shared" si="17"/>
        <v>43438.434024000002</v>
      </c>
      <c r="U125" s="198">
        <f t="shared" si="17"/>
        <v>78457.176944000006</v>
      </c>
      <c r="V125" s="117"/>
      <c r="W125" s="197">
        <f>SUM(W95:W124)</f>
        <v>5887.0500000000011</v>
      </c>
      <c r="X125" s="197">
        <f>SUM(X95:X124)</f>
        <v>3419.42</v>
      </c>
      <c r="Y125" s="197">
        <f>SUM(Y95:Y124)</f>
        <v>9306.4700000000012</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110</v>
      </c>
      <c r="T128" s="81"/>
      <c r="U128" s="40" t="s">
        <v>58</v>
      </c>
      <c r="V128" s="40"/>
      <c r="W128" s="76" t="s">
        <v>129</v>
      </c>
      <c r="X128" s="40"/>
      <c r="Y128" s="40" t="s">
        <v>58</v>
      </c>
      <c r="Z128" s="51"/>
      <c r="AA128" s="22"/>
    </row>
    <row r="129" spans="1:71"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111</v>
      </c>
      <c r="V129" s="40"/>
      <c r="W129" s="42" t="s">
        <v>67</v>
      </c>
      <c r="X129" s="42" t="s">
        <v>68</v>
      </c>
      <c r="Y129" s="40" t="s">
        <v>62</v>
      </c>
      <c r="Z129" s="51"/>
      <c r="AA129" s="22"/>
    </row>
    <row r="130" spans="1:71" ht="12" customHeight="1" x14ac:dyDescent="0.2">
      <c r="B130" s="18"/>
      <c r="C130" s="1"/>
      <c r="D130" s="38" t="s">
        <v>65</v>
      </c>
      <c r="E130" s="38"/>
      <c r="F130" s="45"/>
      <c r="G130" s="98"/>
      <c r="H130" s="98"/>
      <c r="I130" s="98"/>
      <c r="J130" s="47"/>
      <c r="K130" s="47"/>
      <c r="L130" s="98"/>
      <c r="M130" s="98"/>
      <c r="N130" s="98"/>
      <c r="O130" s="47"/>
      <c r="P130" s="47"/>
      <c r="Q130" s="82"/>
      <c r="R130" s="82"/>
      <c r="S130" s="199">
        <f>+S53</f>
        <v>26485.317320000002</v>
      </c>
      <c r="T130" s="199">
        <f>+T53</f>
        <v>102516.00611199997</v>
      </c>
      <c r="U130" s="199">
        <f>+U53</f>
        <v>129001.32343199998</v>
      </c>
      <c r="V130" s="94"/>
      <c r="W130" s="53">
        <f>+W53</f>
        <v>4476.01</v>
      </c>
      <c r="X130" s="53">
        <f>+X53</f>
        <v>8337.5800000000017</v>
      </c>
      <c r="Y130" s="53">
        <f>+Y53</f>
        <v>12813.59</v>
      </c>
      <c r="Z130" s="48"/>
      <c r="AA130" s="22"/>
    </row>
    <row r="131" spans="1:71" ht="12" customHeight="1" x14ac:dyDescent="0.2">
      <c r="B131" s="18"/>
      <c r="C131" s="1"/>
      <c r="D131" s="38" t="s">
        <v>69</v>
      </c>
      <c r="E131" s="38"/>
      <c r="F131" s="45"/>
      <c r="G131" s="98"/>
      <c r="H131" s="98"/>
      <c r="I131" s="98"/>
      <c r="J131" s="47"/>
      <c r="K131" s="47"/>
      <c r="L131" s="98"/>
      <c r="M131" s="98"/>
      <c r="N131" s="98"/>
      <c r="O131" s="47"/>
      <c r="P131" s="47"/>
      <c r="Q131" s="82"/>
      <c r="R131" s="82"/>
      <c r="S131" s="199">
        <f>+S89</f>
        <v>19146.571304000005</v>
      </c>
      <c r="T131" s="199">
        <f>+T89</f>
        <v>41893.233319999999</v>
      </c>
      <c r="U131" s="199">
        <f>+U89</f>
        <v>61039.804624000004</v>
      </c>
      <c r="V131" s="94"/>
      <c r="W131" s="53">
        <f>+W89</f>
        <v>2796.15</v>
      </c>
      <c r="X131" s="53">
        <f>+X89</f>
        <v>3419.42</v>
      </c>
      <c r="Y131" s="53">
        <f>+Y89</f>
        <v>6215.5700000000006</v>
      </c>
      <c r="Z131" s="48"/>
      <c r="AA131" s="22"/>
    </row>
    <row r="132" spans="1:71" ht="12" customHeight="1" x14ac:dyDescent="0.2">
      <c r="B132" s="18"/>
      <c r="C132" s="1"/>
      <c r="D132" s="38" t="s">
        <v>66</v>
      </c>
      <c r="E132" s="38"/>
      <c r="F132" s="45"/>
      <c r="G132" s="98"/>
      <c r="H132" s="98"/>
      <c r="I132" s="98"/>
      <c r="J132" s="47"/>
      <c r="K132" s="47"/>
      <c r="L132" s="98"/>
      <c r="M132" s="98"/>
      <c r="N132" s="98"/>
      <c r="O132" s="47"/>
      <c r="P132" s="47"/>
      <c r="Q132" s="82"/>
      <c r="R132" s="82"/>
      <c r="S132" s="199">
        <f t="shared" ref="S132:U132" si="18">+S125</f>
        <v>35018.742920000004</v>
      </c>
      <c r="T132" s="199">
        <f t="shared" si="18"/>
        <v>43438.434024000002</v>
      </c>
      <c r="U132" s="199">
        <f t="shared" si="18"/>
        <v>78457.176944000006</v>
      </c>
      <c r="V132" s="94"/>
      <c r="W132" s="60">
        <f>+W125</f>
        <v>5887.0500000000011</v>
      </c>
      <c r="X132" s="60">
        <f>+X125</f>
        <v>3419.42</v>
      </c>
      <c r="Y132" s="60">
        <f>+Y125</f>
        <v>9306.4700000000012</v>
      </c>
      <c r="Z132" s="48"/>
      <c r="AA132" s="22"/>
    </row>
    <row r="133" spans="1:71"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71" ht="12" customHeight="1" x14ac:dyDescent="0.2">
      <c r="B134" s="18"/>
      <c r="C134" s="1"/>
      <c r="D134" s="38" t="s">
        <v>112</v>
      </c>
      <c r="E134" s="38"/>
      <c r="F134" s="45"/>
      <c r="G134" s="98"/>
      <c r="H134" s="98"/>
      <c r="I134" s="98"/>
      <c r="J134" s="47"/>
      <c r="K134" s="47"/>
      <c r="L134" s="98"/>
      <c r="M134" s="98"/>
      <c r="N134" s="98"/>
      <c r="O134" s="47"/>
      <c r="P134" s="47"/>
      <c r="Q134" s="47"/>
      <c r="R134" s="47"/>
      <c r="S134" s="197">
        <f>SUM(S130:S133)</f>
        <v>80650.631544000003</v>
      </c>
      <c r="T134" s="197">
        <f>SUM(T130:T133)</f>
        <v>187847.67345599999</v>
      </c>
      <c r="U134" s="197">
        <f>SUM(U130:U133)</f>
        <v>268498.30499999999</v>
      </c>
      <c r="V134" s="54"/>
      <c r="W134" s="200">
        <f>SUM(W130:W133)</f>
        <v>13159.210000000001</v>
      </c>
      <c r="X134" s="200">
        <f>SUM(X130:X133)</f>
        <v>15176.420000000002</v>
      </c>
      <c r="Y134" s="200">
        <f>SUM(Y130:Y133)</f>
        <v>28335.63</v>
      </c>
      <c r="Z134" s="48"/>
      <c r="AA134" s="22"/>
    </row>
    <row r="135" spans="1:71"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71"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row>
    <row r="137" spans="1:71"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71" ht="12" customHeight="1" x14ac:dyDescent="0.2">
      <c r="Z138" s="48"/>
      <c r="AA138" s="48"/>
    </row>
    <row r="139" spans="1:71" ht="12" customHeight="1" x14ac:dyDescent="0.2">
      <c r="A139" s="12"/>
      <c r="Z139" s="48"/>
      <c r="AA139" s="48"/>
    </row>
    <row r="140" spans="1:71" ht="12" customHeight="1" x14ac:dyDescent="0.2">
      <c r="A140" s="12"/>
      <c r="Z140" s="48"/>
      <c r="AA140" s="48"/>
    </row>
    <row r="141" spans="1:71" ht="12" customHeight="1" x14ac:dyDescent="0.2">
      <c r="A141" s="12"/>
      <c r="Z141" s="48"/>
      <c r="AA141" s="48"/>
    </row>
    <row r="142" spans="1:71" ht="12" customHeight="1" x14ac:dyDescent="0.2">
      <c r="A142" s="12"/>
    </row>
    <row r="143" spans="1:71"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768"/>
  <sheetViews>
    <sheetView zoomScale="90" zoomScaleNormal="90" zoomScaleSheetLayoutView="85" workbookViewId="0">
      <selection activeCell="E16" sqref="E16"/>
    </sheetView>
  </sheetViews>
  <sheetFormatPr defaultRowHeight="12.75" customHeight="1" x14ac:dyDescent="0.2"/>
  <cols>
    <col min="1" max="1" width="3.7109375" style="6" customWidth="1"/>
    <col min="2" max="2" width="3" style="6" customWidth="1"/>
    <col min="3" max="3" width="21.85546875" style="62" customWidth="1"/>
    <col min="4" max="4" width="15.140625" style="7" customWidth="1"/>
    <col min="5" max="5" width="14.140625" style="7" customWidth="1"/>
    <col min="6" max="8" width="13.7109375" style="7" customWidth="1"/>
    <col min="9" max="9" width="15.5703125" style="7" customWidth="1"/>
    <col min="10" max="10" width="13.7109375" style="7" customWidth="1"/>
    <col min="11" max="11" width="5.28515625" style="7" customWidth="1"/>
    <col min="12" max="12" width="4.5703125" style="7" customWidth="1"/>
    <col min="13" max="13" width="1.7109375" style="7" customWidth="1"/>
    <col min="14" max="14" width="3.140625" style="7" customWidth="1"/>
    <col min="15" max="15" width="13.7109375" style="227" customWidth="1"/>
    <col min="16" max="16" width="13.85546875" style="227" customWidth="1"/>
    <col min="17" max="17" width="14.5703125" style="227" customWidth="1"/>
    <col min="18" max="18" width="2.28515625" style="227" customWidth="1"/>
    <col min="19" max="19" width="12.28515625" style="227" customWidth="1"/>
    <col min="20" max="20" width="13.42578125" style="227" customWidth="1"/>
    <col min="21" max="21" width="12.7109375" style="227" customWidth="1"/>
    <col min="22" max="22" width="2.7109375" style="227" customWidth="1"/>
    <col min="23" max="23" width="2.85546875" style="227" customWidth="1"/>
    <col min="24" max="53" width="9.140625" style="227"/>
    <col min="54" max="16384" width="9.140625" style="6"/>
  </cols>
  <sheetData>
    <row r="2" spans="2:53" ht="12.75" customHeight="1" x14ac:dyDescent="0.2">
      <c r="B2" s="8"/>
      <c r="C2" s="63"/>
      <c r="D2" s="10"/>
      <c r="E2" s="10"/>
      <c r="F2" s="10"/>
      <c r="G2" s="10"/>
      <c r="H2" s="10"/>
      <c r="I2" s="10"/>
      <c r="J2" s="10"/>
      <c r="K2" s="10"/>
      <c r="L2" s="10"/>
      <c r="M2" s="10"/>
      <c r="N2" s="263"/>
    </row>
    <row r="3" spans="2:53" s="12" customFormat="1" ht="12.75" customHeight="1" x14ac:dyDescent="0.2">
      <c r="B3" s="13"/>
      <c r="C3" s="64"/>
      <c r="D3" s="15"/>
      <c r="E3" s="15"/>
      <c r="F3" s="15"/>
      <c r="G3" s="15"/>
      <c r="H3" s="15"/>
      <c r="I3" s="15"/>
      <c r="J3" s="15"/>
      <c r="K3" s="15"/>
      <c r="L3" s="15"/>
      <c r="M3" s="15"/>
      <c r="N3" s="264"/>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row>
    <row r="4" spans="2:53" s="12" customFormat="1" ht="18.75" x14ac:dyDescent="0.3">
      <c r="B4" s="13"/>
      <c r="C4" s="231"/>
      <c r="D4" s="232" t="s">
        <v>109</v>
      </c>
      <c r="E4" s="69"/>
      <c r="F4" s="69"/>
      <c r="G4" s="233"/>
      <c r="H4" s="69"/>
      <c r="I4" s="69"/>
      <c r="J4" s="69"/>
      <c r="K4" s="69"/>
      <c r="L4" s="233"/>
      <c r="M4" s="69"/>
      <c r="N4" s="264"/>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row>
    <row r="5" spans="2:53" s="12" customFormat="1" ht="15.75" x14ac:dyDescent="0.25">
      <c r="B5" s="13"/>
      <c r="C5" s="231"/>
      <c r="D5" s="234" t="str">
        <f>+E8</f>
        <v>SWV VO ergens</v>
      </c>
      <c r="E5" s="69"/>
      <c r="F5" s="69"/>
      <c r="G5" s="233"/>
      <c r="H5" s="69"/>
      <c r="I5" s="69"/>
      <c r="J5" s="69"/>
      <c r="K5" s="69"/>
      <c r="L5" s="233"/>
      <c r="M5" s="69"/>
      <c r="N5" s="264"/>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row>
    <row r="6" spans="2:53" s="12" customFormat="1" ht="12.75" customHeight="1" x14ac:dyDescent="0.25">
      <c r="B6" s="13"/>
      <c r="C6" s="231"/>
      <c r="D6" s="234"/>
      <c r="E6" s="69"/>
      <c r="F6" s="69"/>
      <c r="G6" s="233"/>
      <c r="H6" s="69"/>
      <c r="I6" s="69"/>
      <c r="J6" s="69"/>
      <c r="K6" s="69"/>
      <c r="L6" s="233"/>
      <c r="M6" s="69"/>
      <c r="N6" s="264"/>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row>
    <row r="7" spans="2:53" s="12" customFormat="1" ht="12.75" customHeight="1" x14ac:dyDescent="0.2">
      <c r="B7" s="13"/>
      <c r="C7" s="231"/>
      <c r="D7" s="85"/>
      <c r="E7" s="86"/>
      <c r="F7" s="86"/>
      <c r="G7" s="86"/>
      <c r="H7" s="206"/>
      <c r="I7" s="235"/>
      <c r="J7" s="235"/>
      <c r="K7" s="235"/>
      <c r="L7" s="236"/>
      <c r="M7" s="69"/>
      <c r="N7" s="264"/>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row>
    <row r="8" spans="2:53" s="12" customFormat="1" ht="15.75" x14ac:dyDescent="0.25">
      <c r="B8" s="13"/>
      <c r="C8" s="231"/>
      <c r="D8" s="244" t="s">
        <v>136</v>
      </c>
      <c r="E8" s="228" t="str">
        <f>+'1 februari'!G8</f>
        <v>SWV VO ergens</v>
      </c>
      <c r="F8" s="229"/>
      <c r="G8" s="86"/>
      <c r="H8" s="69"/>
      <c r="I8" s="69"/>
      <c r="J8" s="69"/>
      <c r="K8" s="69"/>
      <c r="L8" s="69"/>
      <c r="M8" s="69"/>
      <c r="N8" s="264"/>
      <c r="O8" s="69"/>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row>
    <row r="9" spans="2:53" s="12" customFormat="1" ht="15.75" x14ac:dyDescent="0.25">
      <c r="B9" s="13"/>
      <c r="C9" s="231"/>
      <c r="D9" s="244" t="s">
        <v>49</v>
      </c>
      <c r="E9" s="228" t="str">
        <f>+'1 februari'!G9</f>
        <v>VO5502</v>
      </c>
      <c r="F9" s="86"/>
      <c r="G9" s="86"/>
      <c r="H9" s="69"/>
      <c r="I9" s="69"/>
      <c r="J9" s="69"/>
      <c r="K9" s="69"/>
      <c r="L9" s="69"/>
      <c r="M9" s="69"/>
      <c r="N9" s="264"/>
      <c r="O9" s="69"/>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row>
    <row r="10" spans="2:53" s="12" customFormat="1" ht="12.75" customHeight="1" x14ac:dyDescent="0.2">
      <c r="B10" s="13"/>
      <c r="C10" s="231"/>
      <c r="D10" s="85"/>
      <c r="E10" s="86"/>
      <c r="F10" s="86"/>
      <c r="G10" s="86"/>
      <c r="H10" s="69"/>
      <c r="I10" s="69"/>
      <c r="J10" s="69"/>
      <c r="K10" s="69"/>
      <c r="L10" s="69"/>
      <c r="M10" s="69"/>
      <c r="N10" s="264"/>
      <c r="O10" s="69"/>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row>
    <row r="11" spans="2:53" s="12" customFormat="1" ht="12.75" customHeight="1" x14ac:dyDescent="0.25">
      <c r="B11" s="13"/>
      <c r="C11" s="231"/>
      <c r="D11" s="234"/>
      <c r="E11" s="69"/>
      <c r="F11" s="69"/>
      <c r="G11" s="233"/>
      <c r="H11" s="69"/>
      <c r="I11" s="69"/>
      <c r="J11" s="69"/>
      <c r="K11" s="69"/>
      <c r="L11" s="69"/>
      <c r="M11" s="69"/>
      <c r="N11" s="264"/>
      <c r="O11" s="69"/>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row>
    <row r="12" spans="2:53" s="12" customFormat="1" ht="12.75" customHeight="1" x14ac:dyDescent="0.2">
      <c r="B12" s="13"/>
      <c r="C12" s="231"/>
      <c r="D12" s="237"/>
      <c r="E12" s="237"/>
      <c r="F12" s="237"/>
      <c r="G12" s="237"/>
      <c r="H12" s="69"/>
      <c r="I12" s="69"/>
      <c r="J12" s="69"/>
      <c r="K12" s="69"/>
      <c r="L12" s="69"/>
      <c r="M12" s="69"/>
      <c r="N12" s="264"/>
      <c r="O12" s="69"/>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row>
    <row r="13" spans="2:53" s="183" customFormat="1" ht="15.75" x14ac:dyDescent="0.25">
      <c r="B13" s="78"/>
      <c r="C13" s="238"/>
      <c r="D13" s="239" t="s">
        <v>128</v>
      </c>
      <c r="E13" s="237"/>
      <c r="F13" s="237"/>
      <c r="G13" s="237"/>
      <c r="H13" s="69"/>
      <c r="I13" s="69"/>
      <c r="J13" s="69"/>
      <c r="K13" s="69"/>
      <c r="L13" s="69"/>
      <c r="M13" s="69"/>
      <c r="N13" s="264"/>
      <c r="O13" s="69"/>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row>
    <row r="14" spans="2:53" ht="12.75" customHeight="1" x14ac:dyDescent="0.2">
      <c r="B14" s="18"/>
      <c r="C14" s="48"/>
      <c r="D14" s="237"/>
      <c r="E14" s="237"/>
      <c r="F14" s="237"/>
      <c r="G14" s="237"/>
      <c r="H14" s="69"/>
      <c r="I14" s="69"/>
      <c r="J14" s="69"/>
      <c r="K14" s="69"/>
      <c r="L14" s="69"/>
      <c r="M14" s="69"/>
      <c r="N14" s="264"/>
      <c r="O14" s="69"/>
    </row>
    <row r="15" spans="2:53" ht="15" x14ac:dyDescent="0.25">
      <c r="B15" s="18"/>
      <c r="C15" s="48"/>
      <c r="D15" s="240"/>
      <c r="E15" s="241" t="s">
        <v>33</v>
      </c>
      <c r="F15" s="241" t="s">
        <v>117</v>
      </c>
      <c r="G15" s="241" t="s">
        <v>35</v>
      </c>
      <c r="H15" s="241" t="s">
        <v>36</v>
      </c>
      <c r="I15" s="241" t="s">
        <v>37</v>
      </c>
      <c r="J15" s="241" t="s">
        <v>46</v>
      </c>
      <c r="K15" s="237"/>
      <c r="L15" s="237"/>
      <c r="M15" s="237"/>
      <c r="N15" s="265"/>
    </row>
    <row r="16" spans="2:53" s="99" customFormat="1" ht="12.75" customHeight="1" x14ac:dyDescent="0.2">
      <c r="B16" s="80"/>
      <c r="C16" s="242"/>
      <c r="D16" s="240" t="s">
        <v>147</v>
      </c>
      <c r="E16" s="230">
        <f>+'1 februari'!U50</f>
        <v>0</v>
      </c>
      <c r="F16" s="230">
        <f>+'1 februari'!U93</f>
        <v>0</v>
      </c>
      <c r="G16" s="230">
        <f>+'1 februari'!U147</f>
        <v>0</v>
      </c>
      <c r="H16" s="230">
        <f>+'1 februari'!U190</f>
        <v>0</v>
      </c>
      <c r="I16" s="230">
        <f>+'1 februari'!U244</f>
        <v>0</v>
      </c>
      <c r="J16" s="230">
        <f>+'1 februari'!U287</f>
        <v>0</v>
      </c>
      <c r="K16" s="237"/>
      <c r="L16" s="237"/>
      <c r="M16" s="237"/>
      <c r="N16" s="265"/>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row>
    <row r="17" spans="2:14" ht="15" x14ac:dyDescent="0.25">
      <c r="B17" s="18"/>
      <c r="C17" s="48"/>
      <c r="D17" s="240"/>
      <c r="E17" s="243">
        <f>+tab!D4</f>
        <v>2015</v>
      </c>
      <c r="F17" s="243">
        <f>+tab!E4</f>
        <v>2016</v>
      </c>
      <c r="G17" s="243">
        <f>+tab!F4</f>
        <v>2017</v>
      </c>
      <c r="H17" s="243">
        <f>+tab!G4</f>
        <v>2018</v>
      </c>
      <c r="I17" s="243">
        <f>+tab!H4</f>
        <v>2019</v>
      </c>
      <c r="J17" s="243">
        <f>+tab!I4</f>
        <v>2020</v>
      </c>
      <c r="K17" s="237"/>
      <c r="L17" s="237"/>
      <c r="M17" s="237"/>
      <c r="N17" s="265"/>
    </row>
    <row r="18" spans="2:14" ht="12.75" customHeight="1" x14ac:dyDescent="0.2">
      <c r="B18" s="18"/>
      <c r="C18" s="48"/>
      <c r="D18" s="240" t="s">
        <v>148</v>
      </c>
      <c r="E18" s="230">
        <f>+'1 februari'!Y50</f>
        <v>0</v>
      </c>
      <c r="F18" s="230">
        <f>+'1 februari'!Y93</f>
        <v>0</v>
      </c>
      <c r="G18" s="230">
        <f>+'1 februari'!Y147</f>
        <v>0</v>
      </c>
      <c r="H18" s="230">
        <f>+'1 februari'!Y190</f>
        <v>0</v>
      </c>
      <c r="I18" s="230">
        <f>+'1 februari'!Y244</f>
        <v>0</v>
      </c>
      <c r="J18" s="230">
        <f>+'1 februari'!Y287</f>
        <v>0</v>
      </c>
      <c r="K18" s="237"/>
      <c r="L18" s="237"/>
      <c r="M18" s="237"/>
      <c r="N18" s="265"/>
    </row>
    <row r="19" spans="2:14" ht="12.75" customHeight="1" x14ac:dyDescent="0.2">
      <c r="B19" s="18"/>
      <c r="C19" s="48"/>
      <c r="D19" s="237"/>
      <c r="E19" s="237"/>
      <c r="F19" s="237"/>
      <c r="G19" s="237"/>
      <c r="H19" s="237"/>
      <c r="I19" s="237"/>
      <c r="J19" s="237"/>
      <c r="K19" s="237"/>
      <c r="L19" s="237"/>
      <c r="M19" s="237"/>
      <c r="N19" s="265"/>
    </row>
    <row r="20" spans="2:14" ht="12.75" customHeight="1" x14ac:dyDescent="0.2">
      <c r="B20" s="18"/>
      <c r="C20" s="19"/>
      <c r="D20" s="267"/>
      <c r="E20" s="267"/>
      <c r="F20" s="267"/>
      <c r="G20" s="267"/>
      <c r="H20" s="267"/>
      <c r="I20" s="267"/>
      <c r="J20" s="267"/>
      <c r="K20" s="267"/>
      <c r="L20" s="267"/>
      <c r="M20" s="267"/>
      <c r="N20" s="265"/>
    </row>
    <row r="21" spans="2:14" ht="12.75" customHeight="1" x14ac:dyDescent="0.2">
      <c r="B21" s="55"/>
      <c r="C21" s="268"/>
      <c r="D21" s="268"/>
      <c r="E21" s="268"/>
      <c r="F21" s="268"/>
      <c r="G21" s="268"/>
      <c r="H21" s="268"/>
      <c r="I21" s="268"/>
      <c r="J21" s="268"/>
      <c r="K21" s="268"/>
      <c r="L21" s="268"/>
      <c r="M21" s="268"/>
      <c r="N21" s="266"/>
    </row>
    <row r="22" spans="2:14" s="227" customFormat="1" ht="12.75" customHeight="1" x14ac:dyDescent="0.2"/>
    <row r="23" spans="2:14" s="227" customFormat="1" ht="12.75" customHeight="1" x14ac:dyDescent="0.2"/>
    <row r="24" spans="2:14" s="227" customFormat="1" ht="12.75" customHeight="1" x14ac:dyDescent="0.2"/>
    <row r="25" spans="2:14" s="227" customFormat="1" ht="12.75" customHeight="1" x14ac:dyDescent="0.2"/>
    <row r="26" spans="2:14" s="227" customFormat="1" ht="12.75" customHeight="1" x14ac:dyDescent="0.2"/>
    <row r="27" spans="2:14" s="227" customFormat="1" ht="12.75" customHeight="1" x14ac:dyDescent="0.2"/>
    <row r="28" spans="2:14" s="227" customFormat="1" ht="12.75" customHeight="1" x14ac:dyDescent="0.2"/>
    <row r="29" spans="2:14" s="227" customFormat="1" ht="12.75" customHeight="1" x14ac:dyDescent="0.2"/>
    <row r="30" spans="2:14" s="227" customFormat="1" ht="12.75" customHeight="1" x14ac:dyDescent="0.2"/>
    <row r="31" spans="2:14" s="227" customFormat="1" ht="12.75" customHeight="1" x14ac:dyDescent="0.2"/>
    <row r="32" spans="2:14" s="227" customFormat="1" ht="12.75" customHeight="1" x14ac:dyDescent="0.2"/>
    <row r="33" spans="1:1" s="227" customFormat="1" ht="12.75" customHeight="1" x14ac:dyDescent="0.2"/>
    <row r="34" spans="1:1" s="227" customFormat="1" ht="12.75" customHeight="1" x14ac:dyDescent="0.2"/>
    <row r="35" spans="1:1" s="227" customFormat="1" ht="12.75" customHeight="1" x14ac:dyDescent="0.2"/>
    <row r="36" spans="1:1" s="227" customFormat="1" ht="12.75" customHeight="1" x14ac:dyDescent="0.2"/>
    <row r="37" spans="1:1" s="227" customFormat="1" ht="12.75" customHeight="1" x14ac:dyDescent="0.2"/>
    <row r="38" spans="1:1" s="227" customFormat="1" ht="12.75" customHeight="1" x14ac:dyDescent="0.2"/>
    <row r="39" spans="1:1" s="227" customFormat="1" ht="12.75" customHeight="1" x14ac:dyDescent="0.2"/>
    <row r="40" spans="1:1" s="227" customFormat="1" ht="12.75" customHeight="1" x14ac:dyDescent="0.2"/>
    <row r="41" spans="1:1" s="227" customFormat="1" ht="12.75" customHeight="1" x14ac:dyDescent="0.2"/>
    <row r="42" spans="1:1" s="227" customFormat="1" ht="12.75" customHeight="1" x14ac:dyDescent="0.2"/>
    <row r="43" spans="1:1" s="227" customFormat="1" ht="12.75" customHeight="1" x14ac:dyDescent="0.2"/>
    <row r="44" spans="1:1" s="227" customFormat="1" ht="12.75" customHeight="1" x14ac:dyDescent="0.2"/>
    <row r="46" spans="1:1" ht="12.75" customHeight="1" x14ac:dyDescent="0.2">
      <c r="A46" s="12"/>
    </row>
    <row r="47" spans="1:1" ht="12.75" customHeight="1" x14ac:dyDescent="0.2">
      <c r="A47" s="12"/>
    </row>
    <row r="48" spans="1:1" ht="12.75" customHeight="1" x14ac:dyDescent="0.2">
      <c r="A48" s="12"/>
    </row>
    <row r="49" spans="1:53" ht="12.75" customHeight="1" x14ac:dyDescent="0.2">
      <c r="A49" s="12"/>
    </row>
    <row r="50" spans="1:53" ht="12.75" customHeight="1" x14ac:dyDescent="0.2">
      <c r="A50" s="12"/>
    </row>
    <row r="53" spans="1:53" ht="12.75" customHeight="1" x14ac:dyDescent="0.2">
      <c r="A53" s="25"/>
    </row>
    <row r="54" spans="1:53" ht="12.75" customHeight="1" x14ac:dyDescent="0.2">
      <c r="A54" s="33"/>
      <c r="C54" s="84" t="s">
        <v>47</v>
      </c>
    </row>
    <row r="55" spans="1:53" ht="12.75" customHeight="1" x14ac:dyDescent="0.2">
      <c r="A55" s="12"/>
      <c r="C55" s="84" t="s">
        <v>1</v>
      </c>
    </row>
    <row r="56" spans="1:53" ht="12.75" customHeight="1" x14ac:dyDescent="0.2">
      <c r="C56" s="84" t="s">
        <v>26</v>
      </c>
    </row>
    <row r="57" spans="1:53" ht="12.75" customHeight="1" x14ac:dyDescent="0.2">
      <c r="C57" s="84"/>
    </row>
    <row r="58" spans="1:53" ht="12.75" customHeight="1" x14ac:dyDescent="0.2">
      <c r="C58" s="84" t="s">
        <v>29</v>
      </c>
    </row>
    <row r="59" spans="1:53" ht="12.75" customHeight="1" x14ac:dyDescent="0.2">
      <c r="C59" s="4" t="s">
        <v>31</v>
      </c>
    </row>
    <row r="60" spans="1:53" ht="12.75" customHeight="1" x14ac:dyDescent="0.2">
      <c r="C60" s="4" t="s">
        <v>51</v>
      </c>
    </row>
    <row r="61" spans="1:53" ht="12.75" customHeight="1" x14ac:dyDescent="0.2">
      <c r="C61" s="4" t="s">
        <v>30</v>
      </c>
    </row>
    <row r="62" spans="1:53" ht="12.75" customHeight="1" x14ac:dyDescent="0.2">
      <c r="C62" s="4" t="s">
        <v>53</v>
      </c>
    </row>
    <row r="64" spans="1:53" s="7" customFormat="1" ht="12.75" customHeight="1" x14ac:dyDescent="0.2">
      <c r="A64" s="6"/>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row>
    <row r="65" spans="1:53" s="7" customFormat="1" ht="12.75" customHeight="1" x14ac:dyDescent="0.2">
      <c r="A65" s="6"/>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row>
    <row r="66" spans="1:53" s="7" customFormat="1" ht="12.75" customHeight="1" x14ac:dyDescent="0.2">
      <c r="A66" s="6"/>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row>
    <row r="67" spans="1:53" s="7" customFormat="1" ht="12.75" customHeight="1" x14ac:dyDescent="0.2">
      <c r="A67" s="6"/>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c r="BA67" s="227"/>
    </row>
    <row r="68" spans="1:53" s="7" customFormat="1" ht="12.75" customHeight="1" x14ac:dyDescent="0.2">
      <c r="A68" s="6"/>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c r="BA68" s="227"/>
    </row>
    <row r="69" spans="1:53" s="7" customFormat="1" ht="12.75" customHeight="1" x14ac:dyDescent="0.2">
      <c r="A69" s="6"/>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7"/>
      <c r="AZ69" s="227"/>
      <c r="BA69" s="227"/>
    </row>
    <row r="168" spans="1:1" ht="12.75" customHeight="1" x14ac:dyDescent="0.2">
      <c r="A168" s="12"/>
    </row>
    <row r="169" spans="1:1" ht="12.75" customHeight="1" x14ac:dyDescent="0.2">
      <c r="A169" s="12"/>
    </row>
    <row r="170" spans="1:1" ht="12.75" customHeight="1" x14ac:dyDescent="0.2">
      <c r="A170" s="12"/>
    </row>
    <row r="173" spans="1:1" ht="12.75" customHeight="1" x14ac:dyDescent="0.2">
      <c r="A173" s="25"/>
    </row>
    <row r="174" spans="1:1" ht="12.75" customHeight="1" x14ac:dyDescent="0.2">
      <c r="A174" s="33"/>
    </row>
    <row r="175" spans="1:1" ht="12.75" customHeight="1" x14ac:dyDescent="0.2">
      <c r="A175" s="12"/>
    </row>
    <row r="288" spans="1:1" ht="12.75" customHeight="1" x14ac:dyDescent="0.2">
      <c r="A288" s="12"/>
    </row>
    <row r="289" spans="1:14" ht="12.75" customHeight="1" x14ac:dyDescent="0.2">
      <c r="A289" s="12"/>
    </row>
    <row r="290" spans="1:14" ht="12.75" customHeight="1" x14ac:dyDescent="0.2">
      <c r="A290" s="12"/>
    </row>
    <row r="291" spans="1:14" ht="12.75" customHeight="1" x14ac:dyDescent="0.2">
      <c r="C291" s="6"/>
      <c r="D291" s="6"/>
      <c r="E291" s="6"/>
      <c r="F291" s="6"/>
      <c r="G291" s="6"/>
      <c r="H291" s="6"/>
      <c r="I291" s="6"/>
      <c r="J291" s="6"/>
      <c r="K291" s="6"/>
      <c r="L291" s="6"/>
      <c r="M291" s="6"/>
      <c r="N291" s="6"/>
    </row>
    <row r="292" spans="1:14" ht="12.75" customHeight="1" x14ac:dyDescent="0.2">
      <c r="C292" s="6"/>
      <c r="D292" s="6"/>
      <c r="E292" s="6"/>
      <c r="F292" s="6"/>
      <c r="G292" s="6"/>
      <c r="H292" s="6"/>
      <c r="I292" s="6"/>
      <c r="J292" s="6"/>
      <c r="K292" s="6"/>
      <c r="L292" s="6"/>
      <c r="M292" s="6"/>
      <c r="N292" s="6"/>
    </row>
    <row r="293" spans="1:14" ht="12.75" customHeight="1" x14ac:dyDescent="0.2">
      <c r="C293" s="6"/>
      <c r="D293" s="6"/>
      <c r="E293" s="6"/>
      <c r="F293" s="6"/>
      <c r="G293" s="6"/>
      <c r="H293" s="6"/>
      <c r="I293" s="6"/>
      <c r="J293" s="6"/>
      <c r="K293" s="6"/>
      <c r="L293" s="6"/>
      <c r="M293" s="6"/>
      <c r="N293" s="6"/>
    </row>
    <row r="294" spans="1:14" ht="12.75" customHeight="1" x14ac:dyDescent="0.2">
      <c r="A294" s="25"/>
      <c r="C294" s="6"/>
      <c r="D294" s="6"/>
      <c r="E294" s="6"/>
      <c r="F294" s="6"/>
      <c r="G294" s="6"/>
      <c r="H294" s="6"/>
      <c r="I294" s="6"/>
      <c r="J294" s="6"/>
      <c r="K294" s="6"/>
      <c r="L294" s="6"/>
      <c r="M294" s="6"/>
      <c r="N294" s="6"/>
    </row>
    <row r="295" spans="1:14" ht="12.75" customHeight="1" x14ac:dyDescent="0.2">
      <c r="A295" s="33"/>
      <c r="C295" s="6"/>
      <c r="D295" s="6"/>
      <c r="E295" s="6"/>
      <c r="F295" s="6"/>
      <c r="G295" s="6"/>
      <c r="H295" s="6"/>
      <c r="I295" s="6"/>
      <c r="J295" s="6"/>
      <c r="K295" s="6"/>
      <c r="L295" s="6"/>
      <c r="M295" s="6"/>
      <c r="N295" s="6"/>
    </row>
    <row r="296" spans="1:14" ht="12.75" customHeight="1" x14ac:dyDescent="0.2">
      <c r="A296" s="12"/>
      <c r="C296" s="6"/>
      <c r="D296" s="6"/>
      <c r="E296" s="6"/>
      <c r="F296" s="6"/>
      <c r="G296" s="6"/>
      <c r="H296" s="6"/>
      <c r="I296" s="6"/>
      <c r="J296" s="6"/>
      <c r="K296" s="6"/>
      <c r="L296" s="6"/>
      <c r="M296" s="6"/>
      <c r="N296" s="6"/>
    </row>
    <row r="297" spans="1:14" ht="12.75" customHeight="1" x14ac:dyDescent="0.2">
      <c r="C297" s="6"/>
      <c r="D297" s="6"/>
      <c r="E297" s="6"/>
      <c r="F297" s="6"/>
      <c r="G297" s="6"/>
      <c r="H297" s="6"/>
      <c r="I297" s="6"/>
      <c r="J297" s="6"/>
      <c r="K297" s="6"/>
      <c r="L297" s="6"/>
      <c r="M297" s="6"/>
      <c r="N297" s="6"/>
    </row>
    <row r="298" spans="1:14" ht="12.75" customHeight="1" x14ac:dyDescent="0.2">
      <c r="C298" s="6"/>
      <c r="D298" s="6"/>
      <c r="E298" s="6"/>
      <c r="F298" s="6"/>
      <c r="G298" s="6"/>
      <c r="H298" s="6"/>
      <c r="I298" s="6"/>
      <c r="J298" s="6"/>
      <c r="K298" s="6"/>
      <c r="L298" s="6"/>
      <c r="M298" s="6"/>
      <c r="N298" s="6"/>
    </row>
    <row r="299" spans="1:14" ht="12.75" customHeight="1" x14ac:dyDescent="0.2">
      <c r="C299" s="6"/>
      <c r="D299" s="6"/>
      <c r="E299" s="6"/>
      <c r="F299" s="6"/>
      <c r="G299" s="6"/>
      <c r="H299" s="6"/>
      <c r="I299" s="6"/>
      <c r="J299" s="6"/>
      <c r="K299" s="6"/>
      <c r="L299" s="6"/>
      <c r="M299" s="6"/>
      <c r="N299" s="6"/>
    </row>
    <row r="300" spans="1:14" ht="12.75" customHeight="1" x14ac:dyDescent="0.2">
      <c r="C300" s="6"/>
      <c r="D300" s="6"/>
      <c r="E300" s="6"/>
      <c r="F300" s="6"/>
      <c r="G300" s="6"/>
      <c r="H300" s="6"/>
      <c r="I300" s="6"/>
      <c r="J300" s="6"/>
      <c r="K300" s="6"/>
      <c r="L300" s="6"/>
      <c r="M300" s="6"/>
      <c r="N300" s="6"/>
    </row>
    <row r="301" spans="1:14" ht="12.75" customHeight="1" x14ac:dyDescent="0.2">
      <c r="C301" s="6"/>
      <c r="D301" s="6"/>
      <c r="E301" s="6"/>
      <c r="F301" s="6"/>
      <c r="G301" s="6"/>
      <c r="H301" s="6"/>
      <c r="I301" s="6"/>
      <c r="J301" s="6"/>
      <c r="K301" s="6"/>
      <c r="L301" s="6"/>
      <c r="M301" s="6"/>
      <c r="N301" s="6"/>
    </row>
    <row r="302" spans="1:14" ht="12.75" customHeight="1" x14ac:dyDescent="0.2">
      <c r="C302" s="6"/>
      <c r="D302" s="6"/>
      <c r="E302" s="6"/>
      <c r="F302" s="6"/>
      <c r="G302" s="6"/>
      <c r="H302" s="6"/>
      <c r="I302" s="6"/>
      <c r="J302" s="6"/>
      <c r="K302" s="6"/>
      <c r="L302" s="6"/>
      <c r="M302" s="6"/>
      <c r="N302" s="6"/>
    </row>
    <row r="303" spans="1:14" ht="12.75" customHeight="1" x14ac:dyDescent="0.2">
      <c r="C303" s="6"/>
      <c r="D303" s="6"/>
      <c r="E303" s="6"/>
      <c r="F303" s="6"/>
      <c r="G303" s="6"/>
      <c r="H303" s="6"/>
      <c r="I303" s="6"/>
      <c r="J303" s="6"/>
      <c r="K303" s="6"/>
      <c r="L303" s="6"/>
      <c r="M303" s="6"/>
      <c r="N303" s="6"/>
    </row>
    <row r="304" spans="1:14" ht="12.75" customHeight="1" x14ac:dyDescent="0.2">
      <c r="C304" s="6"/>
      <c r="D304" s="6"/>
      <c r="E304" s="6"/>
      <c r="F304" s="6"/>
      <c r="G304" s="6"/>
      <c r="H304" s="6"/>
      <c r="I304" s="6"/>
      <c r="J304" s="6"/>
      <c r="K304" s="6"/>
      <c r="L304" s="6"/>
      <c r="M304" s="6"/>
      <c r="N304" s="6"/>
    </row>
    <row r="305" spans="3:14" ht="12.75" customHeight="1" x14ac:dyDescent="0.2">
      <c r="C305" s="6"/>
      <c r="D305" s="6"/>
      <c r="E305" s="6"/>
      <c r="F305" s="6"/>
      <c r="G305" s="6"/>
      <c r="H305" s="6"/>
      <c r="I305" s="6"/>
      <c r="J305" s="6"/>
      <c r="K305" s="6"/>
      <c r="L305" s="6"/>
      <c r="M305" s="6"/>
      <c r="N305" s="6"/>
    </row>
    <row r="306" spans="3:14" ht="12.75" customHeight="1" x14ac:dyDescent="0.2">
      <c r="C306" s="6"/>
      <c r="D306" s="6"/>
      <c r="E306" s="6"/>
      <c r="F306" s="6"/>
      <c r="G306" s="6"/>
      <c r="H306" s="6"/>
      <c r="I306" s="6"/>
      <c r="J306" s="6"/>
      <c r="K306" s="6"/>
      <c r="L306" s="6"/>
      <c r="M306" s="6"/>
      <c r="N306" s="6"/>
    </row>
    <row r="307" spans="3:14" ht="12.75" customHeight="1" x14ac:dyDescent="0.2">
      <c r="C307" s="6"/>
      <c r="D307" s="6"/>
      <c r="E307" s="6"/>
      <c r="F307" s="6"/>
      <c r="G307" s="6"/>
      <c r="H307" s="6"/>
      <c r="I307" s="6"/>
      <c r="J307" s="6"/>
      <c r="K307" s="6"/>
      <c r="L307" s="6"/>
      <c r="M307" s="6"/>
      <c r="N307" s="6"/>
    </row>
    <row r="308" spans="3:14" ht="12.75" customHeight="1" x14ac:dyDescent="0.2">
      <c r="C308" s="6"/>
      <c r="D308" s="6"/>
      <c r="E308" s="6"/>
      <c r="F308" s="6"/>
      <c r="G308" s="6"/>
      <c r="H308" s="6"/>
      <c r="I308" s="6"/>
      <c r="J308" s="6"/>
      <c r="K308" s="6"/>
      <c r="L308" s="6"/>
      <c r="M308" s="6"/>
      <c r="N308" s="6"/>
    </row>
    <row r="309" spans="3:14" ht="12.75" customHeight="1" x14ac:dyDescent="0.2">
      <c r="C309" s="6"/>
      <c r="D309" s="6"/>
      <c r="E309" s="6"/>
      <c r="F309" s="6"/>
      <c r="G309" s="6"/>
      <c r="H309" s="6"/>
      <c r="I309" s="6"/>
      <c r="J309" s="6"/>
      <c r="K309" s="6"/>
      <c r="L309" s="6"/>
      <c r="M309" s="6"/>
      <c r="N309" s="6"/>
    </row>
    <row r="310" spans="3:14" ht="12.75" customHeight="1" x14ac:dyDescent="0.2">
      <c r="C310" s="6"/>
      <c r="D310" s="6"/>
      <c r="E310" s="6"/>
      <c r="F310" s="6"/>
      <c r="G310" s="6"/>
      <c r="H310" s="6"/>
      <c r="I310" s="6"/>
      <c r="J310" s="6"/>
      <c r="K310" s="6"/>
      <c r="L310" s="6"/>
      <c r="M310" s="6"/>
      <c r="N310" s="6"/>
    </row>
    <row r="311" spans="3:14" ht="12.75" customHeight="1" x14ac:dyDescent="0.2">
      <c r="C311" s="6"/>
      <c r="D311" s="6"/>
      <c r="E311" s="6"/>
      <c r="F311" s="6"/>
      <c r="G311" s="6"/>
      <c r="H311" s="6"/>
      <c r="I311" s="6"/>
      <c r="J311" s="6"/>
      <c r="K311" s="6"/>
      <c r="L311" s="6"/>
      <c r="M311" s="6"/>
      <c r="N311" s="6"/>
    </row>
    <row r="312" spans="3:14" ht="12.75" customHeight="1" x14ac:dyDescent="0.2">
      <c r="C312" s="6"/>
      <c r="D312" s="6"/>
      <c r="E312" s="6"/>
      <c r="F312" s="6"/>
      <c r="G312" s="6"/>
      <c r="H312" s="6"/>
      <c r="I312" s="6"/>
      <c r="J312" s="6"/>
      <c r="K312" s="6"/>
      <c r="L312" s="6"/>
      <c r="M312" s="6"/>
      <c r="N312" s="6"/>
    </row>
    <row r="313" spans="3:14" ht="12.75" customHeight="1" x14ac:dyDescent="0.2">
      <c r="C313" s="6"/>
      <c r="D313" s="6"/>
      <c r="E313" s="6"/>
      <c r="F313" s="6"/>
      <c r="G313" s="6"/>
      <c r="H313" s="6"/>
      <c r="I313" s="6"/>
      <c r="J313" s="6"/>
      <c r="K313" s="6"/>
      <c r="L313" s="6"/>
      <c r="M313" s="6"/>
      <c r="N313" s="6"/>
    </row>
    <row r="314" spans="3:14" ht="12.75" customHeight="1" x14ac:dyDescent="0.2">
      <c r="C314" s="6"/>
      <c r="D314" s="6"/>
      <c r="E314" s="6"/>
      <c r="F314" s="6"/>
      <c r="G314" s="6"/>
      <c r="H314" s="6"/>
      <c r="I314" s="6"/>
      <c r="J314" s="6"/>
      <c r="K314" s="6"/>
      <c r="L314" s="6"/>
      <c r="M314" s="6"/>
      <c r="N314" s="6"/>
    </row>
    <row r="315" spans="3:14" ht="12.75" customHeight="1" x14ac:dyDescent="0.2">
      <c r="C315" s="6"/>
      <c r="D315" s="6"/>
      <c r="E315" s="6"/>
      <c r="F315" s="6"/>
      <c r="G315" s="6"/>
      <c r="H315" s="6"/>
      <c r="I315" s="6"/>
      <c r="J315" s="6"/>
      <c r="K315" s="6"/>
      <c r="L315" s="6"/>
      <c r="M315" s="6"/>
      <c r="N315" s="6"/>
    </row>
    <row r="316" spans="3:14" ht="12.75" customHeight="1" x14ac:dyDescent="0.2">
      <c r="C316" s="6"/>
      <c r="D316" s="6"/>
      <c r="E316" s="6"/>
      <c r="F316" s="6"/>
      <c r="G316" s="6"/>
      <c r="H316" s="6"/>
      <c r="I316" s="6"/>
      <c r="J316" s="6"/>
      <c r="K316" s="6"/>
      <c r="L316" s="6"/>
      <c r="M316" s="6"/>
      <c r="N316" s="6"/>
    </row>
    <row r="317" spans="3:14" ht="12.75" customHeight="1" x14ac:dyDescent="0.2">
      <c r="C317" s="6"/>
      <c r="D317" s="6"/>
      <c r="E317" s="6"/>
      <c r="F317" s="6"/>
      <c r="G317" s="6"/>
      <c r="H317" s="6"/>
      <c r="I317" s="6"/>
      <c r="J317" s="6"/>
      <c r="K317" s="6"/>
      <c r="L317" s="6"/>
      <c r="M317" s="6"/>
      <c r="N317" s="6"/>
    </row>
    <row r="318" spans="3:14" ht="12.75" customHeight="1" x14ac:dyDescent="0.2">
      <c r="C318" s="6"/>
      <c r="D318" s="6"/>
      <c r="E318" s="6"/>
      <c r="F318" s="6"/>
      <c r="G318" s="6"/>
      <c r="H318" s="6"/>
      <c r="I318" s="6"/>
      <c r="J318" s="6"/>
      <c r="K318" s="6"/>
      <c r="L318" s="6"/>
      <c r="M318" s="6"/>
      <c r="N318" s="6"/>
    </row>
    <row r="319" spans="3:14" ht="12.75" customHeight="1" x14ac:dyDescent="0.2">
      <c r="C319" s="6"/>
      <c r="D319" s="6"/>
      <c r="E319" s="6"/>
      <c r="F319" s="6"/>
      <c r="G319" s="6"/>
      <c r="H319" s="6"/>
      <c r="I319" s="6"/>
      <c r="J319" s="6"/>
      <c r="K319" s="6"/>
      <c r="L319" s="6"/>
      <c r="M319" s="6"/>
      <c r="N319" s="6"/>
    </row>
    <row r="320" spans="3:14" ht="12.75" customHeight="1" x14ac:dyDescent="0.2">
      <c r="C320" s="6"/>
      <c r="D320" s="6"/>
      <c r="E320" s="6"/>
      <c r="F320" s="6"/>
      <c r="G320" s="6"/>
      <c r="H320" s="6"/>
      <c r="I320" s="6"/>
      <c r="J320" s="6"/>
      <c r="K320" s="6"/>
      <c r="L320" s="6"/>
      <c r="M320" s="6"/>
      <c r="N320" s="6"/>
    </row>
    <row r="321" spans="3:14" ht="12.75" customHeight="1" x14ac:dyDescent="0.2">
      <c r="C321" s="6"/>
      <c r="D321" s="6"/>
      <c r="E321" s="6"/>
      <c r="F321" s="6"/>
      <c r="G321" s="6"/>
      <c r="H321" s="6"/>
      <c r="I321" s="6"/>
      <c r="J321" s="6"/>
      <c r="K321" s="6"/>
      <c r="L321" s="6"/>
      <c r="M321" s="6"/>
      <c r="N321" s="6"/>
    </row>
    <row r="322" spans="3:14" ht="12.75" customHeight="1" x14ac:dyDescent="0.2">
      <c r="C322" s="6"/>
      <c r="D322" s="6"/>
      <c r="E322" s="6"/>
      <c r="F322" s="6"/>
      <c r="G322" s="6"/>
      <c r="H322" s="6"/>
      <c r="I322" s="6"/>
      <c r="J322" s="6"/>
      <c r="K322" s="6"/>
      <c r="L322" s="6"/>
      <c r="M322" s="6"/>
      <c r="N322" s="6"/>
    </row>
    <row r="323" spans="3:14" ht="12.75" customHeight="1" x14ac:dyDescent="0.2">
      <c r="C323" s="6"/>
      <c r="D323" s="6"/>
      <c r="E323" s="6"/>
      <c r="F323" s="6"/>
      <c r="G323" s="6"/>
      <c r="H323" s="6"/>
      <c r="I323" s="6"/>
      <c r="J323" s="6"/>
      <c r="K323" s="6"/>
      <c r="L323" s="6"/>
      <c r="M323" s="6"/>
      <c r="N323" s="6"/>
    </row>
    <row r="324" spans="3:14" ht="12.75" customHeight="1" x14ac:dyDescent="0.2">
      <c r="C324" s="6"/>
      <c r="D324" s="6"/>
      <c r="E324" s="6"/>
      <c r="F324" s="6"/>
      <c r="G324" s="6"/>
      <c r="H324" s="6"/>
      <c r="I324" s="6"/>
      <c r="J324" s="6"/>
      <c r="K324" s="6"/>
      <c r="L324" s="6"/>
      <c r="M324" s="6"/>
      <c r="N324" s="6"/>
    </row>
    <row r="325" spans="3:14" ht="12.75" customHeight="1" x14ac:dyDescent="0.2">
      <c r="C325" s="6"/>
      <c r="D325" s="6"/>
      <c r="E325" s="6"/>
      <c r="F325" s="6"/>
      <c r="G325" s="6"/>
      <c r="H325" s="6"/>
      <c r="I325" s="6"/>
      <c r="J325" s="6"/>
      <c r="K325" s="6"/>
      <c r="L325" s="6"/>
      <c r="M325" s="6"/>
      <c r="N325" s="6"/>
    </row>
    <row r="326" spans="3:14" ht="12.75" customHeight="1" x14ac:dyDescent="0.2">
      <c r="C326" s="6"/>
      <c r="D326" s="6"/>
      <c r="E326" s="6"/>
      <c r="F326" s="6"/>
      <c r="G326" s="6"/>
      <c r="H326" s="6"/>
      <c r="I326" s="6"/>
      <c r="J326" s="6"/>
      <c r="K326" s="6"/>
      <c r="L326" s="6"/>
      <c r="M326" s="6"/>
      <c r="N326" s="6"/>
    </row>
    <row r="327" spans="3:14" ht="12.75" customHeight="1" x14ac:dyDescent="0.2">
      <c r="C327" s="6"/>
      <c r="D327" s="6"/>
      <c r="E327" s="6"/>
      <c r="F327" s="6"/>
      <c r="G327" s="6"/>
      <c r="H327" s="6"/>
      <c r="I327" s="6"/>
      <c r="J327" s="6"/>
      <c r="K327" s="6"/>
      <c r="L327" s="6"/>
      <c r="M327" s="6"/>
      <c r="N327" s="6"/>
    </row>
    <row r="328" spans="3:14" ht="12.75" customHeight="1" x14ac:dyDescent="0.2">
      <c r="C328" s="6"/>
      <c r="D328" s="6"/>
      <c r="E328" s="6"/>
      <c r="F328" s="6"/>
      <c r="G328" s="6"/>
      <c r="H328" s="6"/>
      <c r="I328" s="6"/>
      <c r="J328" s="6"/>
      <c r="K328" s="6"/>
      <c r="L328" s="6"/>
      <c r="M328" s="6"/>
      <c r="N328" s="6"/>
    </row>
    <row r="329" spans="3:14" ht="12.75" customHeight="1" x14ac:dyDescent="0.2">
      <c r="C329" s="6"/>
      <c r="D329" s="6"/>
      <c r="E329" s="6"/>
      <c r="F329" s="6"/>
      <c r="G329" s="6"/>
      <c r="H329" s="6"/>
      <c r="I329" s="6"/>
      <c r="J329" s="6"/>
      <c r="K329" s="6"/>
      <c r="L329" s="6"/>
      <c r="M329" s="6"/>
      <c r="N329" s="6"/>
    </row>
    <row r="330" spans="3:14" ht="12.75" customHeight="1" x14ac:dyDescent="0.2">
      <c r="C330" s="6"/>
      <c r="D330" s="6"/>
      <c r="E330" s="6"/>
      <c r="F330" s="6"/>
      <c r="G330" s="6"/>
      <c r="H330" s="6"/>
      <c r="I330" s="6"/>
      <c r="J330" s="6"/>
      <c r="K330" s="6"/>
      <c r="L330" s="6"/>
      <c r="M330" s="6"/>
      <c r="N330" s="6"/>
    </row>
    <row r="331" spans="3:14" ht="12.75" customHeight="1" x14ac:dyDescent="0.2">
      <c r="C331" s="6"/>
      <c r="D331" s="6"/>
      <c r="E331" s="6"/>
      <c r="F331" s="6"/>
      <c r="G331" s="6"/>
      <c r="H331" s="6"/>
      <c r="I331" s="6"/>
      <c r="J331" s="6"/>
      <c r="K331" s="6"/>
      <c r="L331" s="6"/>
      <c r="M331" s="6"/>
      <c r="N331" s="6"/>
    </row>
    <row r="332" spans="3:14" ht="12.75" customHeight="1" x14ac:dyDescent="0.2">
      <c r="C332" s="6"/>
      <c r="D332" s="6"/>
      <c r="E332" s="6"/>
      <c r="F332" s="6"/>
      <c r="G332" s="6"/>
      <c r="H332" s="6"/>
      <c r="I332" s="6"/>
      <c r="J332" s="6"/>
      <c r="K332" s="6"/>
      <c r="L332" s="6"/>
      <c r="M332" s="6"/>
      <c r="N332" s="6"/>
    </row>
    <row r="333" spans="3:14" ht="12.75" customHeight="1" x14ac:dyDescent="0.2">
      <c r="C333" s="6"/>
      <c r="D333" s="6"/>
      <c r="E333" s="6"/>
      <c r="F333" s="6"/>
      <c r="G333" s="6"/>
      <c r="H333" s="6"/>
      <c r="I333" s="6"/>
      <c r="J333" s="6"/>
      <c r="K333" s="6"/>
      <c r="L333" s="6"/>
      <c r="M333" s="6"/>
      <c r="N333" s="6"/>
    </row>
    <row r="334" spans="3:14" ht="12.75" customHeight="1" x14ac:dyDescent="0.2">
      <c r="C334" s="6"/>
      <c r="D334" s="6"/>
      <c r="E334" s="6"/>
      <c r="F334" s="6"/>
      <c r="G334" s="6"/>
      <c r="H334" s="6"/>
      <c r="I334" s="6"/>
      <c r="J334" s="6"/>
      <c r="K334" s="6"/>
      <c r="L334" s="6"/>
      <c r="M334" s="6"/>
      <c r="N334" s="6"/>
    </row>
    <row r="335" spans="3:14" ht="12.75" customHeight="1" x14ac:dyDescent="0.2">
      <c r="C335" s="6"/>
      <c r="D335" s="6"/>
      <c r="E335" s="6"/>
      <c r="F335" s="6"/>
      <c r="G335" s="6"/>
      <c r="H335" s="6"/>
      <c r="I335" s="6"/>
      <c r="J335" s="6"/>
      <c r="K335" s="6"/>
      <c r="L335" s="6"/>
      <c r="M335" s="6"/>
      <c r="N335" s="6"/>
    </row>
    <row r="336" spans="3:14" ht="12.75" customHeight="1" x14ac:dyDescent="0.2">
      <c r="C336" s="6"/>
      <c r="D336" s="6"/>
      <c r="E336" s="6"/>
      <c r="F336" s="6"/>
      <c r="G336" s="6"/>
      <c r="H336" s="6"/>
      <c r="I336" s="6"/>
      <c r="J336" s="6"/>
      <c r="K336" s="6"/>
      <c r="L336" s="6"/>
      <c r="M336" s="6"/>
      <c r="N336" s="6"/>
    </row>
    <row r="337" spans="3:14" ht="12.75" customHeight="1" x14ac:dyDescent="0.2">
      <c r="C337" s="6"/>
      <c r="D337" s="6"/>
      <c r="E337" s="6"/>
      <c r="F337" s="6"/>
      <c r="G337" s="6"/>
      <c r="H337" s="6"/>
      <c r="I337" s="6"/>
      <c r="J337" s="6"/>
      <c r="K337" s="6"/>
      <c r="L337" s="6"/>
      <c r="M337" s="6"/>
      <c r="N337" s="6"/>
    </row>
    <row r="338" spans="3:14" ht="12.75" customHeight="1" x14ac:dyDescent="0.2">
      <c r="C338" s="6"/>
      <c r="D338" s="6"/>
      <c r="E338" s="6"/>
      <c r="F338" s="6"/>
      <c r="G338" s="6"/>
      <c r="H338" s="6"/>
      <c r="I338" s="6"/>
      <c r="J338" s="6"/>
      <c r="K338" s="6"/>
      <c r="L338" s="6"/>
      <c r="M338" s="6"/>
      <c r="N338" s="6"/>
    </row>
    <row r="339" spans="3:14" ht="12.75" customHeight="1" x14ac:dyDescent="0.2">
      <c r="C339" s="6"/>
      <c r="D339" s="6"/>
      <c r="E339" s="6"/>
      <c r="F339" s="6"/>
      <c r="G339" s="6"/>
      <c r="H339" s="6"/>
      <c r="I339" s="6"/>
      <c r="J339" s="6"/>
      <c r="K339" s="6"/>
      <c r="L339" s="6"/>
      <c r="M339" s="6"/>
      <c r="N339" s="6"/>
    </row>
    <row r="340" spans="3:14" ht="12.75" customHeight="1" x14ac:dyDescent="0.2">
      <c r="C340" s="6"/>
      <c r="D340" s="6"/>
      <c r="E340" s="6"/>
      <c r="F340" s="6"/>
      <c r="G340" s="6"/>
      <c r="H340" s="6"/>
      <c r="I340" s="6"/>
      <c r="J340" s="6"/>
      <c r="K340" s="6"/>
      <c r="L340" s="6"/>
      <c r="M340" s="6"/>
      <c r="N340" s="6"/>
    </row>
    <row r="341" spans="3:14" ht="12.75" customHeight="1" x14ac:dyDescent="0.2">
      <c r="C341" s="6"/>
      <c r="D341" s="6"/>
      <c r="E341" s="6"/>
      <c r="F341" s="6"/>
      <c r="G341" s="6"/>
      <c r="H341" s="6"/>
      <c r="I341" s="6"/>
      <c r="J341" s="6"/>
      <c r="K341" s="6"/>
      <c r="L341" s="6"/>
      <c r="M341" s="6"/>
      <c r="N341" s="6"/>
    </row>
    <row r="342" spans="3:14" ht="12.75" customHeight="1" x14ac:dyDescent="0.2">
      <c r="C342" s="6"/>
      <c r="D342" s="6"/>
      <c r="E342" s="6"/>
      <c r="F342" s="6"/>
      <c r="G342" s="6"/>
      <c r="H342" s="6"/>
      <c r="I342" s="6"/>
      <c r="J342" s="6"/>
      <c r="K342" s="6"/>
      <c r="L342" s="6"/>
      <c r="M342" s="6"/>
      <c r="N342" s="6"/>
    </row>
    <row r="343" spans="3:14" ht="12.75" customHeight="1" x14ac:dyDescent="0.2">
      <c r="C343" s="6"/>
      <c r="D343" s="6"/>
      <c r="E343" s="6"/>
      <c r="F343" s="6"/>
      <c r="G343" s="6"/>
      <c r="H343" s="6"/>
      <c r="I343" s="6"/>
      <c r="J343" s="6"/>
      <c r="K343" s="6"/>
      <c r="L343" s="6"/>
      <c r="M343" s="6"/>
      <c r="N343" s="6"/>
    </row>
    <row r="344" spans="3:14" ht="12.75" customHeight="1" x14ac:dyDescent="0.2">
      <c r="C344" s="6"/>
      <c r="D344" s="6"/>
      <c r="E344" s="6"/>
      <c r="F344" s="6"/>
      <c r="G344" s="6"/>
      <c r="H344" s="6"/>
      <c r="I344" s="6"/>
      <c r="J344" s="6"/>
      <c r="K344" s="6"/>
      <c r="L344" s="6"/>
      <c r="M344" s="6"/>
      <c r="N344" s="6"/>
    </row>
    <row r="345" spans="3:14" ht="12.75" customHeight="1" x14ac:dyDescent="0.2">
      <c r="C345" s="6"/>
      <c r="D345" s="6"/>
      <c r="E345" s="6"/>
      <c r="F345" s="6"/>
      <c r="G345" s="6"/>
      <c r="H345" s="6"/>
      <c r="I345" s="6"/>
      <c r="J345" s="6"/>
      <c r="K345" s="6"/>
      <c r="L345" s="6"/>
      <c r="M345" s="6"/>
      <c r="N345" s="6"/>
    </row>
    <row r="346" spans="3:14" ht="12.75" customHeight="1" x14ac:dyDescent="0.2">
      <c r="C346" s="6"/>
      <c r="D346" s="6"/>
      <c r="E346" s="6"/>
      <c r="F346" s="6"/>
      <c r="G346" s="6"/>
      <c r="H346" s="6"/>
      <c r="I346" s="6"/>
      <c r="J346" s="6"/>
      <c r="K346" s="6"/>
      <c r="L346" s="6"/>
      <c r="M346" s="6"/>
      <c r="N346" s="6"/>
    </row>
    <row r="347" spans="3:14" ht="12.75" customHeight="1" x14ac:dyDescent="0.2">
      <c r="C347" s="6"/>
      <c r="D347" s="6"/>
      <c r="E347" s="6"/>
      <c r="F347" s="6"/>
      <c r="G347" s="6"/>
      <c r="H347" s="6"/>
      <c r="I347" s="6"/>
      <c r="J347" s="6"/>
      <c r="K347" s="6"/>
      <c r="L347" s="6"/>
      <c r="M347" s="6"/>
      <c r="N347" s="6"/>
    </row>
    <row r="348" spans="3:14" ht="12.75" customHeight="1" x14ac:dyDescent="0.2">
      <c r="C348" s="6"/>
      <c r="D348" s="6"/>
      <c r="E348" s="6"/>
      <c r="F348" s="6"/>
      <c r="G348" s="6"/>
      <c r="H348" s="6"/>
      <c r="I348" s="6"/>
      <c r="J348" s="6"/>
      <c r="K348" s="6"/>
      <c r="L348" s="6"/>
      <c r="M348" s="6"/>
      <c r="N348" s="6"/>
    </row>
    <row r="349" spans="3:14" ht="12.75" customHeight="1" x14ac:dyDescent="0.2">
      <c r="C349" s="6"/>
      <c r="D349" s="6"/>
      <c r="E349" s="6"/>
      <c r="F349" s="6"/>
      <c r="G349" s="6"/>
      <c r="H349" s="6"/>
      <c r="I349" s="6"/>
      <c r="J349" s="6"/>
      <c r="K349" s="6"/>
      <c r="L349" s="6"/>
      <c r="M349" s="6"/>
      <c r="N349" s="6"/>
    </row>
    <row r="350" spans="3:14" ht="12.75" customHeight="1" x14ac:dyDescent="0.2">
      <c r="C350" s="6"/>
      <c r="D350" s="6"/>
      <c r="E350" s="6"/>
      <c r="F350" s="6"/>
      <c r="G350" s="6"/>
      <c r="H350" s="6"/>
      <c r="I350" s="6"/>
      <c r="J350" s="6"/>
      <c r="K350" s="6"/>
      <c r="L350" s="6"/>
      <c r="M350" s="6"/>
      <c r="N350" s="6"/>
    </row>
    <row r="351" spans="3:14" ht="12.75" customHeight="1" x14ac:dyDescent="0.2">
      <c r="C351" s="6"/>
      <c r="D351" s="6"/>
      <c r="E351" s="6"/>
      <c r="F351" s="6"/>
      <c r="G351" s="6"/>
      <c r="H351" s="6"/>
      <c r="I351" s="6"/>
      <c r="J351" s="6"/>
      <c r="K351" s="6"/>
      <c r="L351" s="6"/>
      <c r="M351" s="6"/>
      <c r="N351" s="6"/>
    </row>
    <row r="352" spans="3:14" ht="12.75" customHeight="1" x14ac:dyDescent="0.2">
      <c r="C352" s="6"/>
      <c r="D352" s="6"/>
      <c r="E352" s="6"/>
      <c r="F352" s="6"/>
      <c r="G352" s="6"/>
      <c r="H352" s="6"/>
      <c r="I352" s="6"/>
      <c r="J352" s="6"/>
      <c r="K352" s="6"/>
      <c r="L352" s="6"/>
      <c r="M352" s="6"/>
      <c r="N352" s="6"/>
    </row>
    <row r="353" spans="3:14" ht="12.75" customHeight="1" x14ac:dyDescent="0.2">
      <c r="C353" s="6"/>
      <c r="D353" s="6"/>
      <c r="E353" s="6"/>
      <c r="F353" s="6"/>
      <c r="G353" s="6"/>
      <c r="H353" s="6"/>
      <c r="I353" s="6"/>
      <c r="J353" s="6"/>
      <c r="K353" s="6"/>
      <c r="L353" s="6"/>
      <c r="M353" s="6"/>
      <c r="N353" s="6"/>
    </row>
    <row r="354" spans="3:14" ht="12.75" customHeight="1" x14ac:dyDescent="0.2">
      <c r="C354" s="6"/>
      <c r="D354" s="6"/>
      <c r="E354" s="6"/>
      <c r="F354" s="6"/>
      <c r="G354" s="6"/>
      <c r="H354" s="6"/>
      <c r="I354" s="6"/>
      <c r="J354" s="6"/>
      <c r="K354" s="6"/>
      <c r="L354" s="6"/>
      <c r="M354" s="6"/>
      <c r="N354" s="6"/>
    </row>
    <row r="355" spans="3:14" ht="12.75" customHeight="1" x14ac:dyDescent="0.2">
      <c r="C355" s="6"/>
      <c r="D355" s="6"/>
      <c r="E355" s="6"/>
      <c r="F355" s="6"/>
      <c r="G355" s="6"/>
      <c r="H355" s="6"/>
      <c r="I355" s="6"/>
      <c r="J355" s="6"/>
      <c r="K355" s="6"/>
      <c r="L355" s="6"/>
      <c r="M355" s="6"/>
      <c r="N355" s="6"/>
    </row>
    <row r="356" spans="3:14" ht="12.75" customHeight="1" x14ac:dyDescent="0.2">
      <c r="C356" s="6"/>
      <c r="D356" s="6"/>
      <c r="E356" s="6"/>
      <c r="F356" s="6"/>
      <c r="G356" s="6"/>
      <c r="H356" s="6"/>
      <c r="I356" s="6"/>
      <c r="J356" s="6"/>
      <c r="K356" s="6"/>
      <c r="L356" s="6"/>
      <c r="M356" s="6"/>
      <c r="N356" s="6"/>
    </row>
    <row r="357" spans="3:14" ht="12.75" customHeight="1" x14ac:dyDescent="0.2">
      <c r="C357" s="6"/>
      <c r="D357" s="6"/>
      <c r="E357" s="6"/>
      <c r="F357" s="6"/>
      <c r="G357" s="6"/>
      <c r="H357" s="6"/>
      <c r="I357" s="6"/>
      <c r="J357" s="6"/>
      <c r="K357" s="6"/>
      <c r="L357" s="6"/>
      <c r="M357" s="6"/>
      <c r="N357" s="6"/>
    </row>
    <row r="358" spans="3:14" ht="12.75" customHeight="1" x14ac:dyDescent="0.2">
      <c r="C358" s="6"/>
      <c r="D358" s="6"/>
      <c r="E358" s="6"/>
      <c r="F358" s="6"/>
      <c r="G358" s="6"/>
      <c r="H358" s="6"/>
      <c r="I358" s="6"/>
      <c r="J358" s="6"/>
      <c r="K358" s="6"/>
      <c r="L358" s="6"/>
      <c r="M358" s="6"/>
      <c r="N358" s="6"/>
    </row>
    <row r="359" spans="3:14" ht="12.75" customHeight="1" x14ac:dyDescent="0.2">
      <c r="C359" s="6"/>
      <c r="D359" s="6"/>
      <c r="E359" s="6"/>
      <c r="F359" s="6"/>
      <c r="G359" s="6"/>
      <c r="H359" s="6"/>
      <c r="I359" s="6"/>
      <c r="J359" s="6"/>
      <c r="K359" s="6"/>
      <c r="L359" s="6"/>
      <c r="M359" s="6"/>
      <c r="N359" s="6"/>
    </row>
    <row r="360" spans="3:14" ht="12.75" customHeight="1" x14ac:dyDescent="0.2">
      <c r="C360" s="6"/>
      <c r="D360" s="6"/>
      <c r="E360" s="6"/>
      <c r="F360" s="6"/>
      <c r="G360" s="6"/>
      <c r="H360" s="6"/>
      <c r="I360" s="6"/>
      <c r="J360" s="6"/>
      <c r="K360" s="6"/>
      <c r="L360" s="6"/>
      <c r="M360" s="6"/>
      <c r="N360" s="6"/>
    </row>
    <row r="361" spans="3:14" ht="12.75" customHeight="1" x14ac:dyDescent="0.2">
      <c r="C361" s="6"/>
      <c r="D361" s="6"/>
      <c r="E361" s="6"/>
      <c r="F361" s="6"/>
      <c r="G361" s="6"/>
      <c r="H361" s="6"/>
      <c r="I361" s="6"/>
      <c r="J361" s="6"/>
      <c r="K361" s="6"/>
      <c r="L361" s="6"/>
      <c r="M361" s="6"/>
      <c r="N361" s="6"/>
    </row>
    <row r="362" spans="3:14" ht="12.75" customHeight="1" x14ac:dyDescent="0.2">
      <c r="C362" s="6"/>
      <c r="D362" s="6"/>
      <c r="E362" s="6"/>
      <c r="F362" s="6"/>
      <c r="G362" s="6"/>
      <c r="H362" s="6"/>
      <c r="I362" s="6"/>
      <c r="J362" s="6"/>
      <c r="K362" s="6"/>
      <c r="L362" s="6"/>
      <c r="M362" s="6"/>
      <c r="N362" s="6"/>
    </row>
    <row r="363" spans="3:14" ht="12.75" customHeight="1" x14ac:dyDescent="0.2">
      <c r="C363" s="6"/>
      <c r="D363" s="6"/>
      <c r="E363" s="6"/>
      <c r="F363" s="6"/>
      <c r="G363" s="6"/>
      <c r="H363" s="6"/>
      <c r="I363" s="6"/>
      <c r="J363" s="6"/>
      <c r="K363" s="6"/>
      <c r="L363" s="6"/>
      <c r="M363" s="6"/>
      <c r="N363" s="6"/>
    </row>
    <row r="364" spans="3:14" ht="12.75" customHeight="1" x14ac:dyDescent="0.2">
      <c r="C364" s="6"/>
      <c r="D364" s="6"/>
      <c r="E364" s="6"/>
      <c r="F364" s="6"/>
      <c r="G364" s="6"/>
      <c r="H364" s="6"/>
      <c r="I364" s="6"/>
      <c r="J364" s="6"/>
      <c r="K364" s="6"/>
      <c r="L364" s="6"/>
      <c r="M364" s="6"/>
      <c r="N364" s="6"/>
    </row>
    <row r="365" spans="3:14" ht="12.75" customHeight="1" x14ac:dyDescent="0.2">
      <c r="C365" s="6"/>
      <c r="D365" s="6"/>
      <c r="E365" s="6"/>
      <c r="F365" s="6"/>
      <c r="G365" s="6"/>
      <c r="H365" s="6"/>
      <c r="I365" s="6"/>
      <c r="J365" s="6"/>
      <c r="K365" s="6"/>
      <c r="L365" s="6"/>
      <c r="M365" s="6"/>
      <c r="N365" s="6"/>
    </row>
    <row r="366" spans="3:14" ht="12.75" customHeight="1" x14ac:dyDescent="0.2">
      <c r="C366" s="6"/>
      <c r="D366" s="6"/>
      <c r="E366" s="6"/>
      <c r="F366" s="6"/>
      <c r="G366" s="6"/>
      <c r="H366" s="6"/>
      <c r="I366" s="6"/>
      <c r="J366" s="6"/>
      <c r="K366" s="6"/>
      <c r="L366" s="6"/>
      <c r="M366" s="6"/>
      <c r="N366" s="6"/>
    </row>
    <row r="367" spans="3:14" ht="12.75" customHeight="1" x14ac:dyDescent="0.2">
      <c r="C367" s="6"/>
      <c r="D367" s="6"/>
      <c r="E367" s="6"/>
      <c r="F367" s="6"/>
      <c r="G367" s="6"/>
      <c r="H367" s="6"/>
      <c r="I367" s="6"/>
      <c r="J367" s="6"/>
      <c r="K367" s="6"/>
      <c r="L367" s="6"/>
      <c r="M367" s="6"/>
      <c r="N367" s="6"/>
    </row>
    <row r="368" spans="3:14" ht="12.75" customHeight="1" x14ac:dyDescent="0.2">
      <c r="C368" s="6"/>
      <c r="D368" s="6"/>
      <c r="E368" s="6"/>
      <c r="F368" s="6"/>
      <c r="G368" s="6"/>
      <c r="H368" s="6"/>
      <c r="I368" s="6"/>
      <c r="J368" s="6"/>
      <c r="K368" s="6"/>
      <c r="L368" s="6"/>
      <c r="M368" s="6"/>
      <c r="N368" s="6"/>
    </row>
    <row r="369" spans="3:14" ht="12.75" customHeight="1" x14ac:dyDescent="0.2">
      <c r="C369" s="6"/>
      <c r="D369" s="6"/>
      <c r="E369" s="6"/>
      <c r="F369" s="6"/>
      <c r="G369" s="6"/>
      <c r="H369" s="6"/>
      <c r="I369" s="6"/>
      <c r="J369" s="6"/>
      <c r="K369" s="6"/>
      <c r="L369" s="6"/>
      <c r="M369" s="6"/>
      <c r="N369" s="6"/>
    </row>
    <row r="370" spans="3:14" ht="12.75" customHeight="1" x14ac:dyDescent="0.2">
      <c r="C370" s="6"/>
      <c r="D370" s="6"/>
      <c r="E370" s="6"/>
      <c r="F370" s="6"/>
      <c r="G370" s="6"/>
      <c r="H370" s="6"/>
      <c r="I370" s="6"/>
      <c r="J370" s="6"/>
      <c r="K370" s="6"/>
      <c r="L370" s="6"/>
      <c r="M370" s="6"/>
      <c r="N370" s="6"/>
    </row>
    <row r="371" spans="3:14" ht="12.75" customHeight="1" x14ac:dyDescent="0.2">
      <c r="C371" s="6"/>
      <c r="D371" s="6"/>
      <c r="E371" s="6"/>
      <c r="F371" s="6"/>
      <c r="G371" s="6"/>
      <c r="H371" s="6"/>
      <c r="I371" s="6"/>
      <c r="J371" s="6"/>
      <c r="K371" s="6"/>
      <c r="L371" s="6"/>
      <c r="M371" s="6"/>
      <c r="N371" s="6"/>
    </row>
    <row r="372" spans="3:14" ht="12.75" customHeight="1" x14ac:dyDescent="0.2">
      <c r="C372" s="6"/>
      <c r="D372" s="6"/>
      <c r="E372" s="6"/>
      <c r="F372" s="6"/>
      <c r="G372" s="6"/>
      <c r="H372" s="6"/>
      <c r="I372" s="6"/>
      <c r="J372" s="6"/>
      <c r="K372" s="6"/>
      <c r="L372" s="6"/>
      <c r="M372" s="6"/>
      <c r="N372" s="6"/>
    </row>
    <row r="373" spans="3:14" ht="12.75" customHeight="1" x14ac:dyDescent="0.2">
      <c r="C373" s="6"/>
      <c r="D373" s="6"/>
      <c r="E373" s="6"/>
      <c r="F373" s="6"/>
      <c r="G373" s="6"/>
      <c r="H373" s="6"/>
      <c r="I373" s="6"/>
      <c r="J373" s="6"/>
      <c r="K373" s="6"/>
      <c r="L373" s="6"/>
      <c r="M373" s="6"/>
      <c r="N373" s="6"/>
    </row>
    <row r="374" spans="3:14" ht="12.75" customHeight="1" x14ac:dyDescent="0.2">
      <c r="C374" s="6"/>
      <c r="D374" s="6"/>
      <c r="E374" s="6"/>
      <c r="F374" s="6"/>
      <c r="G374" s="6"/>
      <c r="H374" s="6"/>
      <c r="I374" s="6"/>
      <c r="J374" s="6"/>
      <c r="K374" s="6"/>
      <c r="L374" s="6"/>
      <c r="M374" s="6"/>
      <c r="N374" s="6"/>
    </row>
    <row r="375" spans="3:14" ht="12.75" customHeight="1" x14ac:dyDescent="0.2">
      <c r="C375" s="6"/>
      <c r="D375" s="6"/>
      <c r="E375" s="6"/>
      <c r="F375" s="6"/>
      <c r="G375" s="6"/>
      <c r="H375" s="6"/>
      <c r="I375" s="6"/>
      <c r="J375" s="6"/>
      <c r="K375" s="6"/>
      <c r="L375" s="6"/>
      <c r="M375" s="6"/>
      <c r="N375" s="6"/>
    </row>
    <row r="376" spans="3:14" ht="12.75" customHeight="1" x14ac:dyDescent="0.2">
      <c r="C376" s="6"/>
      <c r="D376" s="6"/>
      <c r="E376" s="6"/>
      <c r="F376" s="6"/>
      <c r="G376" s="6"/>
      <c r="H376" s="6"/>
      <c r="I376" s="6"/>
      <c r="J376" s="6"/>
      <c r="K376" s="6"/>
      <c r="L376" s="6"/>
      <c r="M376" s="6"/>
      <c r="N376" s="6"/>
    </row>
    <row r="377" spans="3:14" ht="12.75" customHeight="1" x14ac:dyDescent="0.2">
      <c r="C377" s="6"/>
      <c r="D377" s="6"/>
      <c r="E377" s="6"/>
      <c r="F377" s="6"/>
      <c r="G377" s="6"/>
      <c r="H377" s="6"/>
      <c r="I377" s="6"/>
      <c r="J377" s="6"/>
      <c r="K377" s="6"/>
      <c r="L377" s="6"/>
      <c r="M377" s="6"/>
      <c r="N377" s="6"/>
    </row>
    <row r="378" spans="3:14" ht="12.75" customHeight="1" x14ac:dyDescent="0.2">
      <c r="C378" s="6"/>
      <c r="D378" s="6"/>
      <c r="E378" s="6"/>
      <c r="F378" s="6"/>
      <c r="G378" s="6"/>
      <c r="H378" s="6"/>
      <c r="I378" s="6"/>
      <c r="J378" s="6"/>
      <c r="K378" s="6"/>
      <c r="L378" s="6"/>
      <c r="M378" s="6"/>
      <c r="N378" s="6"/>
    </row>
    <row r="379" spans="3:14" ht="12.75" customHeight="1" x14ac:dyDescent="0.2">
      <c r="C379" s="6"/>
      <c r="D379" s="6"/>
      <c r="E379" s="6"/>
      <c r="F379" s="6"/>
      <c r="G379" s="6"/>
      <c r="H379" s="6"/>
      <c r="I379" s="6"/>
      <c r="J379" s="6"/>
      <c r="K379" s="6"/>
      <c r="L379" s="6"/>
      <c r="M379" s="6"/>
      <c r="N379" s="6"/>
    </row>
    <row r="380" spans="3:14" ht="12.75" customHeight="1" x14ac:dyDescent="0.2">
      <c r="C380" s="6"/>
      <c r="D380" s="6"/>
      <c r="E380" s="6"/>
      <c r="F380" s="6"/>
      <c r="G380" s="6"/>
      <c r="H380" s="6"/>
      <c r="I380" s="6"/>
      <c r="J380" s="6"/>
      <c r="K380" s="6"/>
      <c r="L380" s="6"/>
      <c r="M380" s="6"/>
      <c r="N380" s="6"/>
    </row>
    <row r="381" spans="3:14" ht="12.75" customHeight="1" x14ac:dyDescent="0.2">
      <c r="C381" s="6"/>
      <c r="D381" s="6"/>
      <c r="E381" s="6"/>
      <c r="F381" s="6"/>
      <c r="G381" s="6"/>
      <c r="H381" s="6"/>
      <c r="I381" s="6"/>
      <c r="J381" s="6"/>
      <c r="K381" s="6"/>
      <c r="L381" s="6"/>
      <c r="M381" s="6"/>
      <c r="N381" s="6"/>
    </row>
    <row r="382" spans="3:14" ht="12.75" customHeight="1" x14ac:dyDescent="0.2">
      <c r="C382" s="6"/>
      <c r="D382" s="6"/>
      <c r="E382" s="6"/>
      <c r="F382" s="6"/>
      <c r="G382" s="6"/>
      <c r="H382" s="6"/>
      <c r="I382" s="6"/>
      <c r="J382" s="6"/>
      <c r="K382" s="6"/>
      <c r="L382" s="6"/>
      <c r="M382" s="6"/>
      <c r="N382" s="6"/>
    </row>
    <row r="383" spans="3:14" ht="12.75" customHeight="1" x14ac:dyDescent="0.2">
      <c r="C383" s="6"/>
      <c r="D383" s="6"/>
      <c r="E383" s="6"/>
      <c r="F383" s="6"/>
      <c r="G383" s="6"/>
      <c r="H383" s="6"/>
      <c r="I383" s="6"/>
      <c r="J383" s="6"/>
      <c r="K383" s="6"/>
      <c r="L383" s="6"/>
      <c r="M383" s="6"/>
      <c r="N383" s="6"/>
    </row>
    <row r="384" spans="3:14" ht="12.75" customHeight="1" x14ac:dyDescent="0.2">
      <c r="C384" s="6"/>
      <c r="D384" s="6"/>
      <c r="E384" s="6"/>
      <c r="F384" s="6"/>
      <c r="G384" s="6"/>
      <c r="H384" s="6"/>
      <c r="I384" s="6"/>
      <c r="J384" s="6"/>
      <c r="K384" s="6"/>
      <c r="L384" s="6"/>
      <c r="M384" s="6"/>
      <c r="N384" s="6"/>
    </row>
    <row r="385" spans="3:14" ht="12.75" customHeight="1" x14ac:dyDescent="0.2">
      <c r="C385" s="6"/>
      <c r="D385" s="6"/>
      <c r="E385" s="6"/>
      <c r="F385" s="6"/>
      <c r="G385" s="6"/>
      <c r="H385" s="6"/>
      <c r="I385" s="6"/>
      <c r="J385" s="6"/>
      <c r="K385" s="6"/>
      <c r="L385" s="6"/>
      <c r="M385" s="6"/>
      <c r="N385" s="6"/>
    </row>
    <row r="386" spans="3:14" ht="12.75" customHeight="1" x14ac:dyDescent="0.2">
      <c r="C386" s="6"/>
      <c r="D386" s="6"/>
      <c r="E386" s="6"/>
      <c r="F386" s="6"/>
      <c r="G386" s="6"/>
      <c r="H386" s="6"/>
      <c r="I386" s="6"/>
      <c r="J386" s="6"/>
      <c r="K386" s="6"/>
      <c r="L386" s="6"/>
      <c r="M386" s="6"/>
      <c r="N386" s="6"/>
    </row>
    <row r="387" spans="3:14" ht="12.75" customHeight="1" x14ac:dyDescent="0.2">
      <c r="C387" s="6"/>
      <c r="D387" s="6"/>
      <c r="E387" s="6"/>
      <c r="F387" s="6"/>
      <c r="G387" s="6"/>
      <c r="H387" s="6"/>
      <c r="I387" s="6"/>
      <c r="J387" s="6"/>
      <c r="K387" s="6"/>
      <c r="L387" s="6"/>
      <c r="M387" s="6"/>
      <c r="N387" s="6"/>
    </row>
    <row r="388" spans="3:14" ht="12.75" customHeight="1" x14ac:dyDescent="0.2">
      <c r="C388" s="6"/>
      <c r="D388" s="6"/>
      <c r="E388" s="6"/>
      <c r="F388" s="6"/>
      <c r="G388" s="6"/>
      <c r="H388" s="6"/>
      <c r="I388" s="6"/>
      <c r="J388" s="6"/>
      <c r="K388" s="6"/>
      <c r="L388" s="6"/>
      <c r="M388" s="6"/>
      <c r="N388" s="6"/>
    </row>
    <row r="389" spans="3:14" ht="12.75" customHeight="1" x14ac:dyDescent="0.2">
      <c r="C389" s="6"/>
      <c r="D389" s="6"/>
      <c r="E389" s="6"/>
      <c r="F389" s="6"/>
      <c r="G389" s="6"/>
      <c r="H389" s="6"/>
      <c r="I389" s="6"/>
      <c r="J389" s="6"/>
      <c r="K389" s="6"/>
      <c r="L389" s="6"/>
      <c r="M389" s="6"/>
      <c r="N389" s="6"/>
    </row>
    <row r="390" spans="3:14" ht="12.75" customHeight="1" x14ac:dyDescent="0.2">
      <c r="C390" s="6"/>
      <c r="D390" s="6"/>
      <c r="E390" s="6"/>
      <c r="F390" s="6"/>
      <c r="G390" s="6"/>
      <c r="H390" s="6"/>
      <c r="I390" s="6"/>
      <c r="J390" s="6"/>
      <c r="K390" s="6"/>
      <c r="L390" s="6"/>
      <c r="M390" s="6"/>
      <c r="N390" s="6"/>
    </row>
    <row r="391" spans="3:14" ht="12.75" customHeight="1" x14ac:dyDescent="0.2">
      <c r="C391" s="6"/>
      <c r="D391" s="6"/>
      <c r="E391" s="6"/>
      <c r="F391" s="6"/>
      <c r="G391" s="6"/>
      <c r="H391" s="6"/>
      <c r="I391" s="6"/>
      <c r="J391" s="6"/>
      <c r="K391" s="6"/>
      <c r="L391" s="6"/>
      <c r="M391" s="6"/>
      <c r="N391" s="6"/>
    </row>
    <row r="392" spans="3:14" ht="12.75" customHeight="1" x14ac:dyDescent="0.2">
      <c r="C392" s="6"/>
      <c r="D392" s="6"/>
      <c r="E392" s="6"/>
      <c r="F392" s="6"/>
      <c r="G392" s="6"/>
      <c r="H392" s="6"/>
      <c r="I392" s="6"/>
      <c r="J392" s="6"/>
      <c r="K392" s="6"/>
      <c r="L392" s="6"/>
      <c r="M392" s="6"/>
      <c r="N392" s="6"/>
    </row>
    <row r="393" spans="3:14" ht="12.75" customHeight="1" x14ac:dyDescent="0.2">
      <c r="C393" s="6"/>
      <c r="D393" s="6"/>
      <c r="E393" s="6"/>
      <c r="F393" s="6"/>
      <c r="G393" s="6"/>
      <c r="H393" s="6"/>
      <c r="I393" s="6"/>
      <c r="J393" s="6"/>
      <c r="K393" s="6"/>
      <c r="L393" s="6"/>
      <c r="M393" s="6"/>
      <c r="N393" s="6"/>
    </row>
    <row r="394" spans="3:14" ht="12.75" customHeight="1" x14ac:dyDescent="0.2">
      <c r="C394" s="6"/>
      <c r="D394" s="6"/>
      <c r="E394" s="6"/>
      <c r="F394" s="6"/>
      <c r="G394" s="6"/>
      <c r="H394" s="6"/>
      <c r="I394" s="6"/>
      <c r="J394" s="6"/>
      <c r="K394" s="6"/>
      <c r="L394" s="6"/>
      <c r="M394" s="6"/>
      <c r="N394" s="6"/>
    </row>
    <row r="395" spans="3:14" ht="12.75" customHeight="1" x14ac:dyDescent="0.2">
      <c r="C395" s="6"/>
      <c r="D395" s="6"/>
      <c r="E395" s="6"/>
      <c r="F395" s="6"/>
      <c r="G395" s="6"/>
      <c r="H395" s="6"/>
      <c r="I395" s="6"/>
      <c r="J395" s="6"/>
      <c r="K395" s="6"/>
      <c r="L395" s="6"/>
      <c r="M395" s="6"/>
      <c r="N395" s="6"/>
    </row>
    <row r="396" spans="3:14" ht="12.75" customHeight="1" x14ac:dyDescent="0.2">
      <c r="C396" s="6"/>
      <c r="D396" s="6"/>
      <c r="E396" s="6"/>
      <c r="F396" s="6"/>
      <c r="G396" s="6"/>
      <c r="H396" s="6"/>
      <c r="I396" s="6"/>
      <c r="J396" s="6"/>
      <c r="K396" s="6"/>
      <c r="L396" s="6"/>
      <c r="M396" s="6"/>
      <c r="N396" s="6"/>
    </row>
    <row r="397" spans="3:14" ht="12.75" customHeight="1" x14ac:dyDescent="0.2">
      <c r="C397" s="6"/>
      <c r="D397" s="6"/>
      <c r="E397" s="6"/>
      <c r="F397" s="6"/>
      <c r="G397" s="6"/>
      <c r="H397" s="6"/>
      <c r="I397" s="6"/>
      <c r="J397" s="6"/>
      <c r="K397" s="6"/>
      <c r="L397" s="6"/>
      <c r="M397" s="6"/>
      <c r="N397" s="6"/>
    </row>
    <row r="398" spans="3:14" ht="12.75" customHeight="1" x14ac:dyDescent="0.2">
      <c r="C398" s="6"/>
      <c r="D398" s="6"/>
      <c r="E398" s="6"/>
      <c r="F398" s="6"/>
      <c r="G398" s="6"/>
      <c r="H398" s="6"/>
      <c r="I398" s="6"/>
      <c r="J398" s="6"/>
      <c r="K398" s="6"/>
      <c r="L398" s="6"/>
      <c r="M398" s="6"/>
      <c r="N398" s="6"/>
    </row>
    <row r="399" spans="3:14" ht="12.75" customHeight="1" x14ac:dyDescent="0.2">
      <c r="C399" s="6"/>
      <c r="D399" s="6"/>
      <c r="E399" s="6"/>
      <c r="F399" s="6"/>
      <c r="G399" s="6"/>
      <c r="H399" s="6"/>
      <c r="I399" s="6"/>
      <c r="J399" s="6"/>
      <c r="K399" s="6"/>
      <c r="L399" s="6"/>
      <c r="M399" s="6"/>
      <c r="N399" s="6"/>
    </row>
    <row r="400" spans="3:14" ht="12.75" customHeight="1" x14ac:dyDescent="0.2">
      <c r="C400" s="6"/>
      <c r="D400" s="6"/>
      <c r="E400" s="6"/>
      <c r="F400" s="6"/>
      <c r="G400" s="6"/>
      <c r="H400" s="6"/>
      <c r="I400" s="6"/>
      <c r="J400" s="6"/>
      <c r="K400" s="6"/>
      <c r="L400" s="6"/>
      <c r="M400" s="6"/>
      <c r="N400" s="6"/>
    </row>
    <row r="401" spans="1:14" ht="12.75" customHeight="1" x14ac:dyDescent="0.2">
      <c r="C401" s="6"/>
      <c r="D401" s="6"/>
      <c r="E401" s="6"/>
      <c r="F401" s="6"/>
      <c r="G401" s="6"/>
      <c r="H401" s="6"/>
      <c r="I401" s="6"/>
      <c r="J401" s="6"/>
      <c r="K401" s="6"/>
      <c r="L401" s="6"/>
      <c r="M401" s="6"/>
      <c r="N401" s="6"/>
    </row>
    <row r="402" spans="1:14" ht="12.75" customHeight="1" x14ac:dyDescent="0.2">
      <c r="C402" s="6"/>
      <c r="D402" s="6"/>
      <c r="E402" s="6"/>
      <c r="F402" s="6"/>
      <c r="G402" s="6"/>
      <c r="H402" s="6"/>
      <c r="I402" s="6"/>
      <c r="J402" s="6"/>
      <c r="K402" s="6"/>
      <c r="L402" s="6"/>
      <c r="M402" s="6"/>
      <c r="N402" s="6"/>
    </row>
    <row r="403" spans="1:14" ht="12.75" customHeight="1" x14ac:dyDescent="0.2">
      <c r="C403" s="6"/>
      <c r="D403" s="6"/>
      <c r="E403" s="6"/>
      <c r="F403" s="6"/>
      <c r="G403" s="6"/>
      <c r="H403" s="6"/>
      <c r="I403" s="6"/>
      <c r="J403" s="6"/>
      <c r="K403" s="6"/>
      <c r="L403" s="6"/>
      <c r="M403" s="6"/>
      <c r="N403" s="6"/>
    </row>
    <row r="404" spans="1:14" ht="12.75" customHeight="1" x14ac:dyDescent="0.2">
      <c r="C404" s="6"/>
      <c r="D404" s="6"/>
      <c r="E404" s="6"/>
      <c r="F404" s="6"/>
      <c r="G404" s="6"/>
      <c r="H404" s="6"/>
      <c r="I404" s="6"/>
      <c r="J404" s="6"/>
      <c r="K404" s="6"/>
      <c r="L404" s="6"/>
      <c r="M404" s="6"/>
      <c r="N404" s="6"/>
    </row>
    <row r="405" spans="1:14" ht="12.75" customHeight="1" x14ac:dyDescent="0.2">
      <c r="C405" s="6"/>
      <c r="D405" s="6"/>
      <c r="E405" s="6"/>
      <c r="F405" s="6"/>
      <c r="G405" s="6"/>
      <c r="H405" s="6"/>
      <c r="I405" s="6"/>
      <c r="J405" s="6"/>
      <c r="K405" s="6"/>
      <c r="L405" s="6"/>
      <c r="M405" s="6"/>
      <c r="N405" s="6"/>
    </row>
    <row r="406" spans="1:14" ht="12.75" customHeight="1" x14ac:dyDescent="0.2">
      <c r="C406" s="6"/>
      <c r="D406" s="6"/>
      <c r="E406" s="6"/>
      <c r="F406" s="6"/>
      <c r="G406" s="6"/>
      <c r="H406" s="6"/>
      <c r="I406" s="6"/>
      <c r="J406" s="6"/>
      <c r="K406" s="6"/>
      <c r="L406" s="6"/>
      <c r="M406" s="6"/>
      <c r="N406" s="6"/>
    </row>
    <row r="407" spans="1:14" ht="12.75" customHeight="1" x14ac:dyDescent="0.2">
      <c r="C407" s="6"/>
      <c r="D407" s="6"/>
      <c r="E407" s="6"/>
      <c r="F407" s="6"/>
      <c r="G407" s="6"/>
      <c r="H407" s="6"/>
      <c r="I407" s="6"/>
      <c r="J407" s="6"/>
      <c r="K407" s="6"/>
      <c r="L407" s="6"/>
      <c r="M407" s="6"/>
      <c r="N407" s="6"/>
    </row>
    <row r="408" spans="1:14" ht="12.75" customHeight="1" x14ac:dyDescent="0.2">
      <c r="C408" s="6"/>
      <c r="D408" s="6"/>
      <c r="E408" s="6"/>
      <c r="F408" s="6"/>
      <c r="G408" s="6"/>
      <c r="H408" s="6"/>
      <c r="I408" s="6"/>
      <c r="J408" s="6"/>
      <c r="K408" s="6"/>
      <c r="L408" s="6"/>
      <c r="M408" s="6"/>
      <c r="N408" s="6"/>
    </row>
    <row r="409" spans="1:14" ht="12.75" customHeight="1" x14ac:dyDescent="0.2">
      <c r="A409" s="12"/>
      <c r="C409" s="6"/>
      <c r="D409" s="6"/>
      <c r="E409" s="6"/>
      <c r="F409" s="6"/>
      <c r="G409" s="6"/>
      <c r="H409" s="6"/>
      <c r="I409" s="6"/>
      <c r="J409" s="6"/>
      <c r="K409" s="6"/>
      <c r="L409" s="6"/>
      <c r="M409" s="6"/>
      <c r="N409" s="6"/>
    </row>
    <row r="410" spans="1:14" ht="12.75" customHeight="1" x14ac:dyDescent="0.2">
      <c r="A410" s="12"/>
      <c r="C410" s="6"/>
      <c r="D410" s="6"/>
      <c r="E410" s="6"/>
      <c r="F410" s="6"/>
      <c r="G410" s="6"/>
      <c r="H410" s="6"/>
      <c r="I410" s="6"/>
      <c r="J410" s="6"/>
      <c r="K410" s="6"/>
      <c r="L410" s="6"/>
      <c r="M410" s="6"/>
      <c r="N410" s="6"/>
    </row>
    <row r="411" spans="1:14" ht="12.75" customHeight="1" x14ac:dyDescent="0.2">
      <c r="A411" s="12"/>
      <c r="C411" s="6"/>
      <c r="D411" s="6"/>
      <c r="E411" s="6"/>
      <c r="F411" s="6"/>
      <c r="G411" s="6"/>
      <c r="H411" s="6"/>
      <c r="I411" s="6"/>
      <c r="J411" s="6"/>
      <c r="K411" s="6"/>
      <c r="L411" s="6"/>
      <c r="M411" s="6"/>
      <c r="N411" s="6"/>
    </row>
    <row r="412" spans="1:14" ht="12.75" customHeight="1" x14ac:dyDescent="0.2">
      <c r="C412" s="6"/>
      <c r="D412" s="6"/>
      <c r="E412" s="6"/>
      <c r="F412" s="6"/>
      <c r="G412" s="6"/>
      <c r="H412" s="6"/>
      <c r="I412" s="6"/>
      <c r="J412" s="6"/>
      <c r="K412" s="6"/>
      <c r="L412" s="6"/>
      <c r="M412" s="6"/>
      <c r="N412" s="6"/>
    </row>
    <row r="413" spans="1:14" ht="12.75" customHeight="1" x14ac:dyDescent="0.2">
      <c r="C413" s="6"/>
      <c r="D413" s="6"/>
      <c r="E413" s="6"/>
      <c r="F413" s="6"/>
      <c r="G413" s="6"/>
      <c r="H413" s="6"/>
      <c r="I413" s="6"/>
      <c r="J413" s="6"/>
      <c r="K413" s="6"/>
      <c r="L413" s="6"/>
      <c r="M413" s="6"/>
      <c r="N413" s="6"/>
    </row>
    <row r="414" spans="1:14" ht="12.75" customHeight="1" x14ac:dyDescent="0.2">
      <c r="C414" s="6"/>
      <c r="D414" s="6"/>
      <c r="E414" s="6"/>
      <c r="F414" s="6"/>
      <c r="G414" s="6"/>
      <c r="H414" s="6"/>
      <c r="I414" s="6"/>
      <c r="J414" s="6"/>
      <c r="K414" s="6"/>
      <c r="L414" s="6"/>
      <c r="M414" s="6"/>
      <c r="N414" s="6"/>
    </row>
    <row r="415" spans="1:14" ht="12.75" customHeight="1" x14ac:dyDescent="0.2">
      <c r="A415" s="25"/>
      <c r="C415" s="6"/>
      <c r="D415" s="6"/>
      <c r="E415" s="6"/>
      <c r="F415" s="6"/>
      <c r="G415" s="6"/>
      <c r="H415" s="6"/>
      <c r="I415" s="6"/>
      <c r="J415" s="6"/>
      <c r="K415" s="6"/>
      <c r="L415" s="6"/>
      <c r="M415" s="6"/>
      <c r="N415" s="6"/>
    </row>
    <row r="416" spans="1:14" ht="12.75" customHeight="1" x14ac:dyDescent="0.2">
      <c r="A416" s="33"/>
      <c r="C416" s="6"/>
      <c r="D416" s="6"/>
      <c r="E416" s="6"/>
      <c r="F416" s="6"/>
      <c r="G416" s="6"/>
      <c r="H416" s="6"/>
      <c r="I416" s="6"/>
      <c r="J416" s="6"/>
      <c r="K416" s="6"/>
      <c r="L416" s="6"/>
      <c r="M416" s="6"/>
      <c r="N416" s="6"/>
    </row>
    <row r="417" spans="1:14" ht="12.75" customHeight="1" x14ac:dyDescent="0.2">
      <c r="A417" s="12"/>
      <c r="C417" s="6"/>
      <c r="D417" s="6"/>
      <c r="E417" s="6"/>
      <c r="F417" s="6"/>
      <c r="G417" s="6"/>
      <c r="H417" s="6"/>
      <c r="I417" s="6"/>
      <c r="J417" s="6"/>
      <c r="K417" s="6"/>
      <c r="L417" s="6"/>
      <c r="M417" s="6"/>
      <c r="N417" s="6"/>
    </row>
    <row r="418" spans="1:14" ht="12.75" customHeight="1" x14ac:dyDescent="0.2">
      <c r="C418" s="6"/>
      <c r="D418" s="6"/>
      <c r="E418" s="6"/>
      <c r="F418" s="6"/>
      <c r="G418" s="6"/>
      <c r="H418" s="6"/>
      <c r="I418" s="6"/>
      <c r="J418" s="6"/>
      <c r="K418" s="6"/>
      <c r="L418" s="6"/>
      <c r="M418" s="6"/>
      <c r="N418" s="6"/>
    </row>
    <row r="419" spans="1:14" ht="12.75" customHeight="1" x14ac:dyDescent="0.2">
      <c r="C419" s="6"/>
      <c r="D419" s="6"/>
      <c r="E419" s="6"/>
      <c r="F419" s="6"/>
      <c r="G419" s="6"/>
      <c r="H419" s="6"/>
      <c r="I419" s="6"/>
      <c r="J419" s="6"/>
      <c r="K419" s="6"/>
      <c r="L419" s="6"/>
      <c r="M419" s="6"/>
      <c r="N419" s="6"/>
    </row>
    <row r="420" spans="1:14" ht="12.75" customHeight="1" x14ac:dyDescent="0.2">
      <c r="C420" s="6"/>
      <c r="D420" s="6"/>
      <c r="E420" s="6"/>
      <c r="F420" s="6"/>
      <c r="G420" s="6"/>
      <c r="H420" s="6"/>
      <c r="I420" s="6"/>
      <c r="J420" s="6"/>
      <c r="K420" s="6"/>
      <c r="L420" s="6"/>
      <c r="M420" s="6"/>
      <c r="N420" s="6"/>
    </row>
    <row r="421" spans="1:14" ht="12.75" customHeight="1" x14ac:dyDescent="0.2">
      <c r="C421" s="6"/>
      <c r="D421" s="6"/>
      <c r="E421" s="6"/>
      <c r="F421" s="6"/>
      <c r="G421" s="6"/>
      <c r="H421" s="6"/>
      <c r="I421" s="6"/>
      <c r="J421" s="6"/>
      <c r="K421" s="6"/>
      <c r="L421" s="6"/>
      <c r="M421" s="6"/>
      <c r="N421" s="6"/>
    </row>
    <row r="422" spans="1:14" ht="12.75" customHeight="1" x14ac:dyDescent="0.2">
      <c r="C422" s="6"/>
      <c r="D422" s="6"/>
      <c r="E422" s="6"/>
      <c r="F422" s="6"/>
      <c r="G422" s="6"/>
      <c r="H422" s="6"/>
      <c r="I422" s="6"/>
      <c r="J422" s="6"/>
      <c r="K422" s="6"/>
      <c r="L422" s="6"/>
      <c r="M422" s="6"/>
      <c r="N422" s="6"/>
    </row>
    <row r="423" spans="1:14" ht="12.75" customHeight="1" x14ac:dyDescent="0.2">
      <c r="C423" s="6"/>
      <c r="D423" s="6"/>
      <c r="E423" s="6"/>
      <c r="F423" s="6"/>
      <c r="G423" s="6"/>
      <c r="H423" s="6"/>
      <c r="I423" s="6"/>
      <c r="J423" s="6"/>
      <c r="K423" s="6"/>
      <c r="L423" s="6"/>
      <c r="M423" s="6"/>
      <c r="N423" s="6"/>
    </row>
    <row r="424" spans="1:14" ht="12.75" customHeight="1" x14ac:dyDescent="0.2">
      <c r="C424" s="6"/>
      <c r="D424" s="6"/>
      <c r="E424" s="6"/>
      <c r="F424" s="6"/>
      <c r="G424" s="6"/>
      <c r="H424" s="6"/>
      <c r="I424" s="6"/>
      <c r="J424" s="6"/>
      <c r="K424" s="6"/>
      <c r="L424" s="6"/>
      <c r="M424" s="6"/>
      <c r="N424" s="6"/>
    </row>
    <row r="425" spans="1:14" ht="12.75" customHeight="1" x14ac:dyDescent="0.2">
      <c r="C425" s="6"/>
      <c r="D425" s="6"/>
      <c r="E425" s="6"/>
      <c r="F425" s="6"/>
      <c r="G425" s="6"/>
      <c r="H425" s="6"/>
      <c r="I425" s="6"/>
      <c r="J425" s="6"/>
      <c r="K425" s="6"/>
      <c r="L425" s="6"/>
      <c r="M425" s="6"/>
      <c r="N425" s="6"/>
    </row>
    <row r="426" spans="1:14" ht="12.75" customHeight="1" x14ac:dyDescent="0.2">
      <c r="C426" s="6"/>
      <c r="D426" s="6"/>
      <c r="E426" s="6"/>
      <c r="F426" s="6"/>
      <c r="G426" s="6"/>
      <c r="H426" s="6"/>
      <c r="I426" s="6"/>
      <c r="J426" s="6"/>
      <c r="K426" s="6"/>
      <c r="L426" s="6"/>
      <c r="M426" s="6"/>
      <c r="N426" s="6"/>
    </row>
    <row r="427" spans="1:14" ht="12.75" customHeight="1" x14ac:dyDescent="0.2">
      <c r="C427" s="6"/>
      <c r="D427" s="6"/>
      <c r="E427" s="6"/>
      <c r="F427" s="6"/>
      <c r="G427" s="6"/>
      <c r="H427" s="6"/>
      <c r="I427" s="6"/>
      <c r="J427" s="6"/>
      <c r="K427" s="6"/>
      <c r="L427" s="6"/>
      <c r="M427" s="6"/>
      <c r="N427" s="6"/>
    </row>
    <row r="428" spans="1:14" ht="12.75" customHeight="1" x14ac:dyDescent="0.2">
      <c r="C428" s="6"/>
      <c r="D428" s="6"/>
      <c r="E428" s="6"/>
      <c r="F428" s="6"/>
      <c r="G428" s="6"/>
      <c r="H428" s="6"/>
      <c r="I428" s="6"/>
      <c r="J428" s="6"/>
      <c r="K428" s="6"/>
      <c r="L428" s="6"/>
      <c r="M428" s="6"/>
      <c r="N428" s="6"/>
    </row>
    <row r="429" spans="1:14" ht="12.75" customHeight="1" x14ac:dyDescent="0.2">
      <c r="C429" s="6"/>
      <c r="D429" s="6"/>
      <c r="E429" s="6"/>
      <c r="F429" s="6"/>
      <c r="G429" s="6"/>
      <c r="H429" s="6"/>
      <c r="I429" s="6"/>
      <c r="J429" s="6"/>
      <c r="K429" s="6"/>
      <c r="L429" s="6"/>
      <c r="M429" s="6"/>
      <c r="N429" s="6"/>
    </row>
    <row r="430" spans="1:14" ht="12.75" customHeight="1" x14ac:dyDescent="0.2">
      <c r="C430" s="6"/>
      <c r="D430" s="6"/>
      <c r="E430" s="6"/>
      <c r="F430" s="6"/>
      <c r="G430" s="6"/>
      <c r="H430" s="6"/>
      <c r="I430" s="6"/>
      <c r="J430" s="6"/>
      <c r="K430" s="6"/>
      <c r="L430" s="6"/>
      <c r="M430" s="6"/>
      <c r="N430" s="6"/>
    </row>
    <row r="431" spans="1:14" ht="12.75" customHeight="1" x14ac:dyDescent="0.2">
      <c r="C431" s="6"/>
      <c r="D431" s="6"/>
      <c r="E431" s="6"/>
      <c r="F431" s="6"/>
      <c r="G431" s="6"/>
      <c r="H431" s="6"/>
      <c r="I431" s="6"/>
      <c r="J431" s="6"/>
      <c r="K431" s="6"/>
      <c r="L431" s="6"/>
      <c r="M431" s="6"/>
      <c r="N431" s="6"/>
    </row>
    <row r="432" spans="1:14" ht="12.75" customHeight="1" x14ac:dyDescent="0.2">
      <c r="C432" s="6"/>
      <c r="D432" s="6"/>
      <c r="E432" s="6"/>
      <c r="F432" s="6"/>
      <c r="G432" s="6"/>
      <c r="H432" s="6"/>
      <c r="I432" s="6"/>
      <c r="J432" s="6"/>
      <c r="K432" s="6"/>
      <c r="L432" s="6"/>
      <c r="M432" s="6"/>
      <c r="N432" s="6"/>
    </row>
    <row r="433" spans="3:14" ht="12.75" customHeight="1" x14ac:dyDescent="0.2">
      <c r="C433" s="6"/>
      <c r="D433" s="6"/>
      <c r="E433" s="6"/>
      <c r="F433" s="6"/>
      <c r="G433" s="6"/>
      <c r="H433" s="6"/>
      <c r="I433" s="6"/>
      <c r="J433" s="6"/>
      <c r="K433" s="6"/>
      <c r="L433" s="6"/>
      <c r="M433" s="6"/>
      <c r="N433" s="6"/>
    </row>
    <row r="434" spans="3:14" ht="12.75" customHeight="1" x14ac:dyDescent="0.2">
      <c r="C434" s="6"/>
      <c r="D434" s="6"/>
      <c r="E434" s="6"/>
      <c r="F434" s="6"/>
      <c r="G434" s="6"/>
      <c r="H434" s="6"/>
      <c r="I434" s="6"/>
      <c r="J434" s="6"/>
      <c r="K434" s="6"/>
      <c r="L434" s="6"/>
      <c r="M434" s="6"/>
      <c r="N434" s="6"/>
    </row>
    <row r="435" spans="3:14" ht="12.75" customHeight="1" x14ac:dyDescent="0.2">
      <c r="C435" s="6"/>
      <c r="D435" s="6"/>
      <c r="E435" s="6"/>
      <c r="F435" s="6"/>
      <c r="G435" s="6"/>
      <c r="H435" s="6"/>
      <c r="I435" s="6"/>
      <c r="J435" s="6"/>
      <c r="K435" s="6"/>
      <c r="L435" s="6"/>
      <c r="M435" s="6"/>
      <c r="N435" s="6"/>
    </row>
    <row r="436" spans="3:14" ht="12.75" customHeight="1" x14ac:dyDescent="0.2">
      <c r="C436" s="6"/>
      <c r="D436" s="6"/>
      <c r="E436" s="6"/>
      <c r="F436" s="6"/>
      <c r="G436" s="6"/>
      <c r="H436" s="6"/>
      <c r="I436" s="6"/>
      <c r="J436" s="6"/>
      <c r="K436" s="6"/>
      <c r="L436" s="6"/>
      <c r="M436" s="6"/>
      <c r="N436" s="6"/>
    </row>
    <row r="437" spans="3:14" ht="12.75" customHeight="1" x14ac:dyDescent="0.2">
      <c r="C437" s="6"/>
      <c r="D437" s="6"/>
      <c r="E437" s="6"/>
      <c r="F437" s="6"/>
      <c r="G437" s="6"/>
      <c r="H437" s="6"/>
      <c r="I437" s="6"/>
      <c r="J437" s="6"/>
      <c r="K437" s="6"/>
      <c r="L437" s="6"/>
      <c r="M437" s="6"/>
      <c r="N437" s="6"/>
    </row>
    <row r="438" spans="3:14" ht="12.75" customHeight="1" x14ac:dyDescent="0.2">
      <c r="C438" s="6"/>
      <c r="D438" s="6"/>
      <c r="E438" s="6"/>
      <c r="F438" s="6"/>
      <c r="G438" s="6"/>
      <c r="H438" s="6"/>
      <c r="I438" s="6"/>
      <c r="J438" s="6"/>
      <c r="K438" s="6"/>
      <c r="L438" s="6"/>
      <c r="M438" s="6"/>
      <c r="N438" s="6"/>
    </row>
    <row r="439" spans="3:14" ht="12.75" customHeight="1" x14ac:dyDescent="0.2">
      <c r="C439" s="6"/>
      <c r="D439" s="6"/>
      <c r="E439" s="6"/>
      <c r="F439" s="6"/>
      <c r="G439" s="6"/>
      <c r="H439" s="6"/>
      <c r="I439" s="6"/>
      <c r="J439" s="6"/>
      <c r="K439" s="6"/>
      <c r="L439" s="6"/>
      <c r="M439" s="6"/>
      <c r="N439" s="6"/>
    </row>
    <row r="440" spans="3:14" ht="12.75" customHeight="1" x14ac:dyDescent="0.2">
      <c r="C440" s="6"/>
      <c r="D440" s="6"/>
      <c r="E440" s="6"/>
      <c r="F440" s="6"/>
      <c r="G440" s="6"/>
      <c r="H440" s="6"/>
      <c r="I440" s="6"/>
      <c r="J440" s="6"/>
      <c r="K440" s="6"/>
      <c r="L440" s="6"/>
      <c r="M440" s="6"/>
      <c r="N440" s="6"/>
    </row>
    <row r="441" spans="3:14" ht="12.75" customHeight="1" x14ac:dyDescent="0.2">
      <c r="C441" s="6"/>
      <c r="D441" s="6"/>
      <c r="E441" s="6"/>
      <c r="F441" s="6"/>
      <c r="G441" s="6"/>
      <c r="H441" s="6"/>
      <c r="I441" s="6"/>
      <c r="J441" s="6"/>
      <c r="K441" s="6"/>
      <c r="L441" s="6"/>
      <c r="M441" s="6"/>
      <c r="N441" s="6"/>
    </row>
    <row r="442" spans="3:14" ht="12.75" customHeight="1" x14ac:dyDescent="0.2">
      <c r="C442" s="6"/>
      <c r="D442" s="6"/>
      <c r="E442" s="6"/>
      <c r="F442" s="6"/>
      <c r="G442" s="6"/>
      <c r="H442" s="6"/>
      <c r="I442" s="6"/>
      <c r="J442" s="6"/>
      <c r="K442" s="6"/>
      <c r="L442" s="6"/>
      <c r="M442" s="6"/>
      <c r="N442" s="6"/>
    </row>
    <row r="443" spans="3:14" ht="12.75" customHeight="1" x14ac:dyDescent="0.2">
      <c r="C443" s="6"/>
      <c r="D443" s="6"/>
      <c r="E443" s="6"/>
      <c r="F443" s="6"/>
      <c r="G443" s="6"/>
      <c r="H443" s="6"/>
      <c r="I443" s="6"/>
      <c r="J443" s="6"/>
      <c r="K443" s="6"/>
      <c r="L443" s="6"/>
      <c r="M443" s="6"/>
      <c r="N443" s="6"/>
    </row>
    <row r="444" spans="3:14" ht="12.75" customHeight="1" x14ac:dyDescent="0.2">
      <c r="C444" s="6"/>
      <c r="D444" s="6"/>
      <c r="E444" s="6"/>
      <c r="F444" s="6"/>
      <c r="G444" s="6"/>
      <c r="H444" s="6"/>
      <c r="I444" s="6"/>
      <c r="J444" s="6"/>
      <c r="K444" s="6"/>
      <c r="L444" s="6"/>
      <c r="M444" s="6"/>
      <c r="N444" s="6"/>
    </row>
    <row r="445" spans="3:14" ht="12.75" customHeight="1" x14ac:dyDescent="0.2">
      <c r="C445" s="6"/>
      <c r="D445" s="6"/>
      <c r="E445" s="6"/>
      <c r="F445" s="6"/>
      <c r="G445" s="6"/>
      <c r="H445" s="6"/>
      <c r="I445" s="6"/>
      <c r="J445" s="6"/>
      <c r="K445" s="6"/>
      <c r="L445" s="6"/>
      <c r="M445" s="6"/>
      <c r="N445" s="6"/>
    </row>
    <row r="446" spans="3:14" ht="12.75" customHeight="1" x14ac:dyDescent="0.2">
      <c r="C446" s="6"/>
      <c r="D446" s="6"/>
      <c r="E446" s="6"/>
      <c r="F446" s="6"/>
      <c r="G446" s="6"/>
      <c r="H446" s="6"/>
      <c r="I446" s="6"/>
      <c r="J446" s="6"/>
      <c r="K446" s="6"/>
      <c r="L446" s="6"/>
      <c r="M446" s="6"/>
      <c r="N446" s="6"/>
    </row>
    <row r="447" spans="3:14" ht="12.75" customHeight="1" x14ac:dyDescent="0.2">
      <c r="C447" s="6"/>
      <c r="D447" s="6"/>
      <c r="E447" s="6"/>
      <c r="F447" s="6"/>
      <c r="G447" s="6"/>
      <c r="H447" s="6"/>
      <c r="I447" s="6"/>
      <c r="J447" s="6"/>
      <c r="K447" s="6"/>
      <c r="L447" s="6"/>
      <c r="M447" s="6"/>
      <c r="N447" s="6"/>
    </row>
    <row r="448" spans="3:14" ht="12.75" customHeight="1" x14ac:dyDescent="0.2">
      <c r="C448" s="6"/>
      <c r="D448" s="6"/>
      <c r="E448" s="6"/>
      <c r="F448" s="6"/>
      <c r="G448" s="6"/>
      <c r="H448" s="6"/>
      <c r="I448" s="6"/>
      <c r="J448" s="6"/>
      <c r="K448" s="6"/>
      <c r="L448" s="6"/>
      <c r="M448" s="6"/>
      <c r="N448" s="6"/>
    </row>
    <row r="449" spans="3:14" ht="12.75" customHeight="1" x14ac:dyDescent="0.2">
      <c r="C449" s="6"/>
      <c r="D449" s="6"/>
      <c r="E449" s="6"/>
      <c r="F449" s="6"/>
      <c r="G449" s="6"/>
      <c r="H449" s="6"/>
      <c r="I449" s="6"/>
      <c r="J449" s="6"/>
      <c r="K449" s="6"/>
      <c r="L449" s="6"/>
      <c r="M449" s="6"/>
      <c r="N449" s="6"/>
    </row>
    <row r="450" spans="3:14" ht="12.75" customHeight="1" x14ac:dyDescent="0.2">
      <c r="C450" s="6"/>
      <c r="D450" s="6"/>
      <c r="E450" s="6"/>
      <c r="F450" s="6"/>
      <c r="G450" s="6"/>
      <c r="H450" s="6"/>
      <c r="I450" s="6"/>
      <c r="J450" s="6"/>
      <c r="K450" s="6"/>
      <c r="L450" s="6"/>
      <c r="M450" s="6"/>
      <c r="N450" s="6"/>
    </row>
    <row r="451" spans="3:14" ht="12.75" customHeight="1" x14ac:dyDescent="0.2">
      <c r="C451" s="6"/>
      <c r="D451" s="6"/>
      <c r="E451" s="6"/>
      <c r="F451" s="6"/>
      <c r="G451" s="6"/>
      <c r="H451" s="6"/>
      <c r="I451" s="6"/>
      <c r="J451" s="6"/>
      <c r="K451" s="6"/>
      <c r="L451" s="6"/>
      <c r="M451" s="6"/>
      <c r="N451" s="6"/>
    </row>
    <row r="452" spans="3:14" ht="12.75" customHeight="1" x14ac:dyDescent="0.2">
      <c r="C452" s="6"/>
      <c r="D452" s="6"/>
      <c r="E452" s="6"/>
      <c r="F452" s="6"/>
      <c r="G452" s="6"/>
      <c r="H452" s="6"/>
      <c r="I452" s="6"/>
      <c r="J452" s="6"/>
      <c r="K452" s="6"/>
      <c r="L452" s="6"/>
      <c r="M452" s="6"/>
      <c r="N452" s="6"/>
    </row>
    <row r="453" spans="3:14" ht="12.75" customHeight="1" x14ac:dyDescent="0.2">
      <c r="C453" s="6"/>
      <c r="D453" s="6"/>
      <c r="E453" s="6"/>
      <c r="F453" s="6"/>
      <c r="G453" s="6"/>
      <c r="H453" s="6"/>
      <c r="I453" s="6"/>
      <c r="J453" s="6"/>
      <c r="K453" s="6"/>
      <c r="L453" s="6"/>
      <c r="M453" s="6"/>
      <c r="N453" s="6"/>
    </row>
    <row r="454" spans="3:14" ht="12.75" customHeight="1" x14ac:dyDescent="0.2">
      <c r="C454" s="6"/>
      <c r="D454" s="6"/>
      <c r="E454" s="6"/>
      <c r="F454" s="6"/>
      <c r="G454" s="6"/>
      <c r="H454" s="6"/>
      <c r="I454" s="6"/>
      <c r="J454" s="6"/>
      <c r="K454" s="6"/>
      <c r="L454" s="6"/>
      <c r="M454" s="6"/>
      <c r="N454" s="6"/>
    </row>
    <row r="455" spans="3:14" ht="12.75" customHeight="1" x14ac:dyDescent="0.2">
      <c r="C455" s="6"/>
      <c r="D455" s="6"/>
      <c r="E455" s="6"/>
      <c r="F455" s="6"/>
      <c r="G455" s="6"/>
      <c r="H455" s="6"/>
      <c r="I455" s="6"/>
      <c r="J455" s="6"/>
      <c r="K455" s="6"/>
      <c r="L455" s="6"/>
      <c r="M455" s="6"/>
      <c r="N455" s="6"/>
    </row>
    <row r="456" spans="3:14" ht="12.75" customHeight="1" x14ac:dyDescent="0.2">
      <c r="C456" s="6"/>
      <c r="D456" s="6"/>
      <c r="E456" s="6"/>
      <c r="F456" s="6"/>
      <c r="G456" s="6"/>
      <c r="H456" s="6"/>
      <c r="I456" s="6"/>
      <c r="J456" s="6"/>
      <c r="K456" s="6"/>
      <c r="L456" s="6"/>
      <c r="M456" s="6"/>
      <c r="N456" s="6"/>
    </row>
    <row r="457" spans="3:14" ht="12.75" customHeight="1" x14ac:dyDescent="0.2">
      <c r="C457" s="6"/>
      <c r="D457" s="6"/>
      <c r="E457" s="6"/>
      <c r="F457" s="6"/>
      <c r="G457" s="6"/>
      <c r="H457" s="6"/>
      <c r="I457" s="6"/>
      <c r="J457" s="6"/>
      <c r="K457" s="6"/>
      <c r="L457" s="6"/>
      <c r="M457" s="6"/>
      <c r="N457" s="6"/>
    </row>
    <row r="458" spans="3:14" ht="12.75" customHeight="1" x14ac:dyDescent="0.2">
      <c r="C458" s="6"/>
      <c r="D458" s="6"/>
      <c r="E458" s="6"/>
      <c r="F458" s="6"/>
      <c r="G458" s="6"/>
      <c r="H458" s="6"/>
      <c r="I458" s="6"/>
      <c r="J458" s="6"/>
      <c r="K458" s="6"/>
      <c r="L458" s="6"/>
      <c r="M458" s="6"/>
      <c r="N458" s="6"/>
    </row>
    <row r="459" spans="3:14" ht="12.75" customHeight="1" x14ac:dyDescent="0.2">
      <c r="C459" s="6"/>
      <c r="D459" s="6"/>
      <c r="E459" s="6"/>
      <c r="F459" s="6"/>
      <c r="G459" s="6"/>
      <c r="H459" s="6"/>
      <c r="I459" s="6"/>
      <c r="J459" s="6"/>
      <c r="K459" s="6"/>
      <c r="L459" s="6"/>
      <c r="M459" s="6"/>
      <c r="N459" s="6"/>
    </row>
    <row r="460" spans="3:14" ht="12.75" customHeight="1" x14ac:dyDescent="0.2">
      <c r="C460" s="6"/>
      <c r="D460" s="6"/>
      <c r="E460" s="6"/>
      <c r="F460" s="6"/>
      <c r="G460" s="6"/>
      <c r="H460" s="6"/>
      <c r="I460" s="6"/>
      <c r="J460" s="6"/>
      <c r="K460" s="6"/>
      <c r="L460" s="6"/>
      <c r="M460" s="6"/>
      <c r="N460" s="6"/>
    </row>
    <row r="461" spans="3:14" ht="12.75" customHeight="1" x14ac:dyDescent="0.2">
      <c r="C461" s="6"/>
      <c r="D461" s="6"/>
      <c r="E461" s="6"/>
      <c r="F461" s="6"/>
      <c r="G461" s="6"/>
      <c r="H461" s="6"/>
      <c r="I461" s="6"/>
      <c r="J461" s="6"/>
      <c r="K461" s="6"/>
      <c r="L461" s="6"/>
      <c r="M461" s="6"/>
      <c r="N461" s="6"/>
    </row>
    <row r="462" spans="3:14" ht="12.75" customHeight="1" x14ac:dyDescent="0.2">
      <c r="C462" s="6"/>
      <c r="D462" s="6"/>
      <c r="E462" s="6"/>
      <c r="F462" s="6"/>
      <c r="G462" s="6"/>
      <c r="H462" s="6"/>
      <c r="I462" s="6"/>
      <c r="J462" s="6"/>
      <c r="K462" s="6"/>
      <c r="L462" s="6"/>
      <c r="M462" s="6"/>
      <c r="N462" s="6"/>
    </row>
    <row r="463" spans="3:14" ht="12.75" customHeight="1" x14ac:dyDescent="0.2">
      <c r="C463" s="6"/>
      <c r="D463" s="6"/>
      <c r="E463" s="6"/>
      <c r="F463" s="6"/>
      <c r="G463" s="6"/>
      <c r="H463" s="6"/>
      <c r="I463" s="6"/>
      <c r="J463" s="6"/>
      <c r="K463" s="6"/>
      <c r="L463" s="6"/>
      <c r="M463" s="6"/>
      <c r="N463" s="6"/>
    </row>
    <row r="464" spans="3:14" ht="12.75" customHeight="1" x14ac:dyDescent="0.2">
      <c r="C464" s="6"/>
      <c r="D464" s="6"/>
      <c r="E464" s="6"/>
      <c r="F464" s="6"/>
      <c r="G464" s="6"/>
      <c r="H464" s="6"/>
      <c r="I464" s="6"/>
      <c r="J464" s="6"/>
      <c r="K464" s="6"/>
      <c r="L464" s="6"/>
      <c r="M464" s="6"/>
      <c r="N464" s="6"/>
    </row>
    <row r="465" spans="3:14" ht="12.75" customHeight="1" x14ac:dyDescent="0.2">
      <c r="C465" s="6"/>
      <c r="D465" s="6"/>
      <c r="E465" s="6"/>
      <c r="F465" s="6"/>
      <c r="G465" s="6"/>
      <c r="H465" s="6"/>
      <c r="I465" s="6"/>
      <c r="J465" s="6"/>
      <c r="K465" s="6"/>
      <c r="L465" s="6"/>
      <c r="M465" s="6"/>
      <c r="N465" s="6"/>
    </row>
    <row r="466" spans="3:14" ht="12.75" customHeight="1" x14ac:dyDescent="0.2">
      <c r="C466" s="6"/>
      <c r="D466" s="6"/>
      <c r="E466" s="6"/>
      <c r="F466" s="6"/>
      <c r="G466" s="6"/>
      <c r="H466" s="6"/>
      <c r="I466" s="6"/>
      <c r="J466" s="6"/>
      <c r="K466" s="6"/>
      <c r="L466" s="6"/>
      <c r="M466" s="6"/>
      <c r="N466" s="6"/>
    </row>
    <row r="467" spans="3:14" ht="12.75" customHeight="1" x14ac:dyDescent="0.2">
      <c r="C467" s="6"/>
      <c r="D467" s="6"/>
      <c r="E467" s="6"/>
      <c r="F467" s="6"/>
      <c r="G467" s="6"/>
      <c r="H467" s="6"/>
      <c r="I467" s="6"/>
      <c r="J467" s="6"/>
      <c r="K467" s="6"/>
      <c r="L467" s="6"/>
      <c r="M467" s="6"/>
      <c r="N467" s="6"/>
    </row>
    <row r="468" spans="3:14" ht="12.75" customHeight="1" x14ac:dyDescent="0.2">
      <c r="C468" s="6"/>
      <c r="D468" s="6"/>
      <c r="E468" s="6"/>
      <c r="F468" s="6"/>
      <c r="G468" s="6"/>
      <c r="H468" s="6"/>
      <c r="I468" s="6"/>
      <c r="J468" s="6"/>
      <c r="K468" s="6"/>
      <c r="L468" s="6"/>
      <c r="M468" s="6"/>
      <c r="N468" s="6"/>
    </row>
    <row r="469" spans="3:14" ht="12.75" customHeight="1" x14ac:dyDescent="0.2">
      <c r="C469" s="6"/>
      <c r="D469" s="6"/>
      <c r="E469" s="6"/>
      <c r="F469" s="6"/>
      <c r="G469" s="6"/>
      <c r="H469" s="6"/>
      <c r="I469" s="6"/>
      <c r="J469" s="6"/>
      <c r="K469" s="6"/>
      <c r="L469" s="6"/>
      <c r="M469" s="6"/>
      <c r="N469" s="6"/>
    </row>
    <row r="470" spans="3:14" ht="12.75" customHeight="1" x14ac:dyDescent="0.2">
      <c r="C470" s="6"/>
      <c r="D470" s="6"/>
      <c r="E470" s="6"/>
      <c r="F470" s="6"/>
      <c r="G470" s="6"/>
      <c r="H470" s="6"/>
      <c r="I470" s="6"/>
      <c r="J470" s="6"/>
      <c r="K470" s="6"/>
      <c r="L470" s="6"/>
      <c r="M470" s="6"/>
      <c r="N470" s="6"/>
    </row>
    <row r="471" spans="3:14" ht="12.75" customHeight="1" x14ac:dyDescent="0.2">
      <c r="C471" s="6"/>
      <c r="D471" s="6"/>
      <c r="E471" s="6"/>
      <c r="F471" s="6"/>
      <c r="G471" s="6"/>
      <c r="H471" s="6"/>
      <c r="I471" s="6"/>
      <c r="J471" s="6"/>
      <c r="K471" s="6"/>
      <c r="L471" s="6"/>
      <c r="M471" s="6"/>
      <c r="N471" s="6"/>
    </row>
    <row r="472" spans="3:14" ht="12.75" customHeight="1" x14ac:dyDescent="0.2">
      <c r="C472" s="6"/>
      <c r="D472" s="6"/>
      <c r="E472" s="6"/>
      <c r="F472" s="6"/>
      <c r="G472" s="6"/>
      <c r="H472" s="6"/>
      <c r="I472" s="6"/>
      <c r="J472" s="6"/>
      <c r="K472" s="6"/>
      <c r="L472" s="6"/>
      <c r="M472" s="6"/>
      <c r="N472" s="6"/>
    </row>
    <row r="473" spans="3:14" ht="12.75" customHeight="1" x14ac:dyDescent="0.2">
      <c r="C473" s="6"/>
      <c r="D473" s="6"/>
      <c r="E473" s="6"/>
      <c r="F473" s="6"/>
      <c r="G473" s="6"/>
      <c r="H473" s="6"/>
      <c r="I473" s="6"/>
      <c r="J473" s="6"/>
      <c r="K473" s="6"/>
      <c r="L473" s="6"/>
      <c r="M473" s="6"/>
      <c r="N473" s="6"/>
    </row>
    <row r="474" spans="3:14" ht="12.75" customHeight="1" x14ac:dyDescent="0.2">
      <c r="C474" s="6"/>
      <c r="D474" s="6"/>
      <c r="E474" s="6"/>
      <c r="F474" s="6"/>
      <c r="G474" s="6"/>
      <c r="H474" s="6"/>
      <c r="I474" s="6"/>
      <c r="J474" s="6"/>
      <c r="K474" s="6"/>
      <c r="L474" s="6"/>
      <c r="M474" s="6"/>
      <c r="N474" s="6"/>
    </row>
    <row r="475" spans="3:14" ht="12.75" customHeight="1" x14ac:dyDescent="0.2">
      <c r="C475" s="6"/>
      <c r="D475" s="6"/>
      <c r="E475" s="6"/>
      <c r="F475" s="6"/>
      <c r="G475" s="6"/>
      <c r="H475" s="6"/>
      <c r="I475" s="6"/>
      <c r="J475" s="6"/>
      <c r="K475" s="6"/>
      <c r="L475" s="6"/>
      <c r="M475" s="6"/>
      <c r="N475" s="6"/>
    </row>
    <row r="476" spans="3:14" ht="12.75" customHeight="1" x14ac:dyDescent="0.2">
      <c r="C476" s="6"/>
      <c r="D476" s="6"/>
      <c r="E476" s="6"/>
      <c r="F476" s="6"/>
      <c r="G476" s="6"/>
      <c r="H476" s="6"/>
      <c r="I476" s="6"/>
      <c r="J476" s="6"/>
      <c r="K476" s="6"/>
      <c r="L476" s="6"/>
      <c r="M476" s="6"/>
      <c r="N476" s="6"/>
    </row>
    <row r="477" spans="3:14" ht="12.75" customHeight="1" x14ac:dyDescent="0.2">
      <c r="C477" s="6"/>
      <c r="D477" s="6"/>
      <c r="E477" s="6"/>
      <c r="F477" s="6"/>
      <c r="G477" s="6"/>
      <c r="H477" s="6"/>
      <c r="I477" s="6"/>
      <c r="J477" s="6"/>
      <c r="K477" s="6"/>
      <c r="L477" s="6"/>
      <c r="M477" s="6"/>
      <c r="N477" s="6"/>
    </row>
    <row r="478" spans="3:14" ht="12.75" customHeight="1" x14ac:dyDescent="0.2">
      <c r="C478" s="6"/>
      <c r="D478" s="6"/>
      <c r="E478" s="6"/>
      <c r="F478" s="6"/>
      <c r="G478" s="6"/>
      <c r="H478" s="6"/>
      <c r="I478" s="6"/>
      <c r="J478" s="6"/>
      <c r="K478" s="6"/>
      <c r="L478" s="6"/>
      <c r="M478" s="6"/>
      <c r="N478" s="6"/>
    </row>
    <row r="479" spans="3:14" ht="12.75" customHeight="1" x14ac:dyDescent="0.2">
      <c r="C479" s="6"/>
      <c r="D479" s="6"/>
      <c r="E479" s="6"/>
      <c r="F479" s="6"/>
      <c r="G479" s="6"/>
      <c r="H479" s="6"/>
      <c r="I479" s="6"/>
      <c r="J479" s="6"/>
      <c r="K479" s="6"/>
      <c r="L479" s="6"/>
      <c r="M479" s="6"/>
      <c r="N479" s="6"/>
    </row>
    <row r="480" spans="3:14" ht="12.75" customHeight="1" x14ac:dyDescent="0.2">
      <c r="C480" s="6"/>
      <c r="D480" s="6"/>
      <c r="E480" s="6"/>
      <c r="F480" s="6"/>
      <c r="G480" s="6"/>
      <c r="H480" s="6"/>
      <c r="I480" s="6"/>
      <c r="J480" s="6"/>
      <c r="K480" s="6"/>
      <c r="L480" s="6"/>
      <c r="M480" s="6"/>
      <c r="N480" s="6"/>
    </row>
    <row r="481" spans="3:14" ht="12.75" customHeight="1" x14ac:dyDescent="0.2">
      <c r="C481" s="6"/>
      <c r="D481" s="6"/>
      <c r="E481" s="6"/>
      <c r="F481" s="6"/>
      <c r="G481" s="6"/>
      <c r="H481" s="6"/>
      <c r="I481" s="6"/>
      <c r="J481" s="6"/>
      <c r="K481" s="6"/>
      <c r="L481" s="6"/>
      <c r="M481" s="6"/>
      <c r="N481" s="6"/>
    </row>
    <row r="482" spans="3:14" ht="12.75" customHeight="1" x14ac:dyDescent="0.2">
      <c r="C482" s="6"/>
      <c r="D482" s="6"/>
      <c r="E482" s="6"/>
      <c r="F482" s="6"/>
      <c r="G482" s="6"/>
      <c r="H482" s="6"/>
      <c r="I482" s="6"/>
      <c r="J482" s="6"/>
      <c r="K482" s="6"/>
      <c r="L482" s="6"/>
      <c r="M482" s="6"/>
      <c r="N482" s="6"/>
    </row>
    <row r="483" spans="3:14" ht="12.75" customHeight="1" x14ac:dyDescent="0.2">
      <c r="C483" s="6"/>
      <c r="D483" s="6"/>
      <c r="E483" s="6"/>
      <c r="F483" s="6"/>
      <c r="G483" s="6"/>
      <c r="H483" s="6"/>
      <c r="I483" s="6"/>
      <c r="J483" s="6"/>
      <c r="K483" s="6"/>
      <c r="L483" s="6"/>
      <c r="M483" s="6"/>
      <c r="N483" s="6"/>
    </row>
    <row r="484" spans="3:14" ht="12.75" customHeight="1" x14ac:dyDescent="0.2">
      <c r="C484" s="6"/>
      <c r="D484" s="6"/>
      <c r="E484" s="6"/>
      <c r="F484" s="6"/>
      <c r="G484" s="6"/>
      <c r="H484" s="6"/>
      <c r="I484" s="6"/>
      <c r="J484" s="6"/>
      <c r="K484" s="6"/>
      <c r="L484" s="6"/>
      <c r="M484" s="6"/>
      <c r="N484" s="6"/>
    </row>
    <row r="485" spans="3:14" ht="12.75" customHeight="1" x14ac:dyDescent="0.2">
      <c r="C485" s="6"/>
      <c r="D485" s="6"/>
      <c r="E485" s="6"/>
      <c r="F485" s="6"/>
      <c r="G485" s="6"/>
      <c r="H485" s="6"/>
      <c r="I485" s="6"/>
      <c r="J485" s="6"/>
      <c r="K485" s="6"/>
      <c r="L485" s="6"/>
      <c r="M485" s="6"/>
      <c r="N485" s="6"/>
    </row>
    <row r="486" spans="3:14" ht="12.75" customHeight="1" x14ac:dyDescent="0.2">
      <c r="C486" s="6"/>
      <c r="D486" s="6"/>
      <c r="E486" s="6"/>
      <c r="F486" s="6"/>
      <c r="G486" s="6"/>
      <c r="H486" s="6"/>
      <c r="I486" s="6"/>
      <c r="J486" s="6"/>
      <c r="K486" s="6"/>
      <c r="L486" s="6"/>
      <c r="M486" s="6"/>
      <c r="N486" s="6"/>
    </row>
    <row r="487" spans="3:14" ht="12.75" customHeight="1" x14ac:dyDescent="0.2">
      <c r="C487" s="6"/>
      <c r="D487" s="6"/>
      <c r="E487" s="6"/>
      <c r="F487" s="6"/>
      <c r="G487" s="6"/>
      <c r="H487" s="6"/>
      <c r="I487" s="6"/>
      <c r="J487" s="6"/>
      <c r="K487" s="6"/>
      <c r="L487" s="6"/>
      <c r="M487" s="6"/>
      <c r="N487" s="6"/>
    </row>
    <row r="488" spans="3:14" ht="12.75" customHeight="1" x14ac:dyDescent="0.2">
      <c r="C488" s="6"/>
      <c r="D488" s="6"/>
      <c r="E488" s="6"/>
      <c r="F488" s="6"/>
      <c r="G488" s="6"/>
      <c r="H488" s="6"/>
      <c r="I488" s="6"/>
      <c r="J488" s="6"/>
      <c r="K488" s="6"/>
      <c r="L488" s="6"/>
      <c r="M488" s="6"/>
      <c r="N488" s="6"/>
    </row>
    <row r="489" spans="3:14" ht="12.75" customHeight="1" x14ac:dyDescent="0.2">
      <c r="C489" s="6"/>
      <c r="D489" s="6"/>
      <c r="E489" s="6"/>
      <c r="F489" s="6"/>
      <c r="G489" s="6"/>
      <c r="H489" s="6"/>
      <c r="I489" s="6"/>
      <c r="J489" s="6"/>
      <c r="K489" s="6"/>
      <c r="L489" s="6"/>
      <c r="M489" s="6"/>
      <c r="N489" s="6"/>
    </row>
    <row r="490" spans="3:14" ht="12.75" customHeight="1" x14ac:dyDescent="0.2">
      <c r="C490" s="6"/>
      <c r="D490" s="6"/>
      <c r="E490" s="6"/>
      <c r="F490" s="6"/>
      <c r="G490" s="6"/>
      <c r="H490" s="6"/>
      <c r="I490" s="6"/>
      <c r="J490" s="6"/>
      <c r="K490" s="6"/>
      <c r="L490" s="6"/>
      <c r="M490" s="6"/>
      <c r="N490" s="6"/>
    </row>
    <row r="491" spans="3:14" ht="12.75" customHeight="1" x14ac:dyDescent="0.2">
      <c r="C491" s="6"/>
      <c r="D491" s="6"/>
      <c r="E491" s="6"/>
      <c r="F491" s="6"/>
      <c r="G491" s="6"/>
      <c r="H491" s="6"/>
      <c r="I491" s="6"/>
      <c r="J491" s="6"/>
      <c r="K491" s="6"/>
      <c r="L491" s="6"/>
      <c r="M491" s="6"/>
      <c r="N491" s="6"/>
    </row>
    <row r="492" spans="3:14" ht="12.75" customHeight="1" x14ac:dyDescent="0.2">
      <c r="C492" s="6"/>
      <c r="D492" s="6"/>
      <c r="E492" s="6"/>
      <c r="F492" s="6"/>
      <c r="G492" s="6"/>
      <c r="H492" s="6"/>
      <c r="I492" s="6"/>
      <c r="J492" s="6"/>
      <c r="K492" s="6"/>
      <c r="L492" s="6"/>
      <c r="M492" s="6"/>
      <c r="N492" s="6"/>
    </row>
    <row r="493" spans="3:14" ht="12.75" customHeight="1" x14ac:dyDescent="0.2">
      <c r="C493" s="6"/>
      <c r="D493" s="6"/>
      <c r="E493" s="6"/>
      <c r="F493" s="6"/>
      <c r="G493" s="6"/>
      <c r="H493" s="6"/>
      <c r="I493" s="6"/>
      <c r="J493" s="6"/>
      <c r="K493" s="6"/>
      <c r="L493" s="6"/>
      <c r="M493" s="6"/>
      <c r="N493" s="6"/>
    </row>
    <row r="494" spans="3:14" ht="12.75" customHeight="1" x14ac:dyDescent="0.2">
      <c r="C494" s="6"/>
      <c r="D494" s="6"/>
      <c r="E494" s="6"/>
      <c r="F494" s="6"/>
      <c r="G494" s="6"/>
      <c r="H494" s="6"/>
      <c r="I494" s="6"/>
      <c r="J494" s="6"/>
      <c r="K494" s="6"/>
      <c r="L494" s="6"/>
      <c r="M494" s="6"/>
      <c r="N494" s="6"/>
    </row>
    <row r="495" spans="3:14" ht="12.75" customHeight="1" x14ac:dyDescent="0.2">
      <c r="C495" s="6"/>
      <c r="D495" s="6"/>
      <c r="E495" s="6"/>
      <c r="F495" s="6"/>
      <c r="G495" s="6"/>
      <c r="H495" s="6"/>
      <c r="I495" s="6"/>
      <c r="J495" s="6"/>
      <c r="K495" s="6"/>
      <c r="L495" s="6"/>
      <c r="M495" s="6"/>
      <c r="N495" s="6"/>
    </row>
    <row r="496" spans="3:14" ht="12.75" customHeight="1" x14ac:dyDescent="0.2">
      <c r="C496" s="6"/>
      <c r="D496" s="6"/>
      <c r="E496" s="6"/>
      <c r="F496" s="6"/>
      <c r="G496" s="6"/>
      <c r="H496" s="6"/>
      <c r="I496" s="6"/>
      <c r="J496" s="6"/>
      <c r="K496" s="6"/>
      <c r="L496" s="6"/>
      <c r="M496" s="6"/>
      <c r="N496" s="6"/>
    </row>
    <row r="497" spans="3:14" ht="12.75" customHeight="1" x14ac:dyDescent="0.2">
      <c r="C497" s="6"/>
      <c r="D497" s="6"/>
      <c r="E497" s="6"/>
      <c r="F497" s="6"/>
      <c r="G497" s="6"/>
      <c r="H497" s="6"/>
      <c r="I497" s="6"/>
      <c r="J497" s="6"/>
      <c r="K497" s="6"/>
      <c r="L497" s="6"/>
      <c r="M497" s="6"/>
      <c r="N497" s="6"/>
    </row>
    <row r="498" spans="3:14" ht="12.75" customHeight="1" x14ac:dyDescent="0.2">
      <c r="C498" s="6"/>
      <c r="D498" s="6"/>
      <c r="E498" s="6"/>
      <c r="F498" s="6"/>
      <c r="G498" s="6"/>
      <c r="H498" s="6"/>
      <c r="I498" s="6"/>
      <c r="J498" s="6"/>
      <c r="K498" s="6"/>
      <c r="L498" s="6"/>
      <c r="M498" s="6"/>
      <c r="N498" s="6"/>
    </row>
    <row r="499" spans="3:14" ht="12.75" customHeight="1" x14ac:dyDescent="0.2">
      <c r="C499" s="6"/>
      <c r="D499" s="6"/>
      <c r="E499" s="6"/>
      <c r="F499" s="6"/>
      <c r="G499" s="6"/>
      <c r="H499" s="6"/>
      <c r="I499" s="6"/>
      <c r="J499" s="6"/>
      <c r="K499" s="6"/>
      <c r="L499" s="6"/>
      <c r="M499" s="6"/>
      <c r="N499" s="6"/>
    </row>
    <row r="500" spans="3:14" ht="12.75" customHeight="1" x14ac:dyDescent="0.2">
      <c r="C500" s="6"/>
      <c r="D500" s="6"/>
      <c r="E500" s="6"/>
      <c r="F500" s="6"/>
      <c r="G500" s="6"/>
      <c r="H500" s="6"/>
      <c r="I500" s="6"/>
      <c r="J500" s="6"/>
      <c r="K500" s="6"/>
      <c r="L500" s="6"/>
      <c r="M500" s="6"/>
      <c r="N500" s="6"/>
    </row>
    <row r="501" spans="3:14" ht="12.75" customHeight="1" x14ac:dyDescent="0.2">
      <c r="C501" s="6"/>
      <c r="D501" s="6"/>
      <c r="E501" s="6"/>
      <c r="F501" s="6"/>
      <c r="G501" s="6"/>
      <c r="H501" s="6"/>
      <c r="I501" s="6"/>
      <c r="J501" s="6"/>
      <c r="K501" s="6"/>
      <c r="L501" s="6"/>
      <c r="M501" s="6"/>
      <c r="N501" s="6"/>
    </row>
    <row r="502" spans="3:14" ht="12.75" customHeight="1" x14ac:dyDescent="0.2">
      <c r="C502" s="6"/>
      <c r="D502" s="6"/>
      <c r="E502" s="6"/>
      <c r="F502" s="6"/>
      <c r="G502" s="6"/>
      <c r="H502" s="6"/>
      <c r="I502" s="6"/>
      <c r="J502" s="6"/>
      <c r="K502" s="6"/>
      <c r="L502" s="6"/>
      <c r="M502" s="6"/>
      <c r="N502" s="6"/>
    </row>
    <row r="503" spans="3:14" ht="12.75" customHeight="1" x14ac:dyDescent="0.2">
      <c r="C503" s="6"/>
      <c r="D503" s="6"/>
      <c r="E503" s="6"/>
      <c r="F503" s="6"/>
      <c r="G503" s="6"/>
      <c r="H503" s="6"/>
      <c r="I503" s="6"/>
      <c r="J503" s="6"/>
      <c r="K503" s="6"/>
      <c r="L503" s="6"/>
      <c r="M503" s="6"/>
      <c r="N503" s="6"/>
    </row>
    <row r="504" spans="3:14" ht="12.75" customHeight="1" x14ac:dyDescent="0.2">
      <c r="C504" s="6"/>
      <c r="D504" s="6"/>
      <c r="E504" s="6"/>
      <c r="F504" s="6"/>
      <c r="G504" s="6"/>
      <c r="H504" s="6"/>
      <c r="I504" s="6"/>
      <c r="J504" s="6"/>
      <c r="K504" s="6"/>
      <c r="L504" s="6"/>
      <c r="M504" s="6"/>
      <c r="N504" s="6"/>
    </row>
    <row r="505" spans="3:14" ht="12.75" customHeight="1" x14ac:dyDescent="0.2">
      <c r="C505" s="6"/>
      <c r="D505" s="6"/>
      <c r="E505" s="6"/>
      <c r="F505" s="6"/>
      <c r="G505" s="6"/>
      <c r="H505" s="6"/>
      <c r="I505" s="6"/>
      <c r="J505" s="6"/>
      <c r="K505" s="6"/>
      <c r="L505" s="6"/>
      <c r="M505" s="6"/>
      <c r="N505" s="6"/>
    </row>
    <row r="506" spans="3:14" ht="12.75" customHeight="1" x14ac:dyDescent="0.2">
      <c r="C506" s="6"/>
      <c r="D506" s="6"/>
      <c r="E506" s="6"/>
      <c r="F506" s="6"/>
      <c r="G506" s="6"/>
      <c r="H506" s="6"/>
      <c r="I506" s="6"/>
      <c r="J506" s="6"/>
      <c r="K506" s="6"/>
      <c r="L506" s="6"/>
      <c r="M506" s="6"/>
      <c r="N506" s="6"/>
    </row>
    <row r="507" spans="3:14" ht="12.75" customHeight="1" x14ac:dyDescent="0.2">
      <c r="C507" s="6"/>
      <c r="D507" s="6"/>
      <c r="E507" s="6"/>
      <c r="F507" s="6"/>
      <c r="G507" s="6"/>
      <c r="H507" s="6"/>
      <c r="I507" s="6"/>
      <c r="J507" s="6"/>
      <c r="K507" s="6"/>
      <c r="L507" s="6"/>
      <c r="M507" s="6"/>
      <c r="N507" s="6"/>
    </row>
    <row r="508" spans="3:14" ht="12.75" customHeight="1" x14ac:dyDescent="0.2">
      <c r="C508" s="6"/>
      <c r="D508" s="6"/>
      <c r="E508" s="6"/>
      <c r="F508" s="6"/>
      <c r="G508" s="6"/>
      <c r="H508" s="6"/>
      <c r="I508" s="6"/>
      <c r="J508" s="6"/>
      <c r="K508" s="6"/>
      <c r="L508" s="6"/>
      <c r="M508" s="6"/>
      <c r="N508" s="6"/>
    </row>
    <row r="509" spans="3:14" ht="12.75" customHeight="1" x14ac:dyDescent="0.2">
      <c r="C509" s="6"/>
      <c r="D509" s="6"/>
      <c r="E509" s="6"/>
      <c r="F509" s="6"/>
      <c r="G509" s="6"/>
      <c r="H509" s="6"/>
      <c r="I509" s="6"/>
      <c r="J509" s="6"/>
      <c r="K509" s="6"/>
      <c r="L509" s="6"/>
      <c r="M509" s="6"/>
      <c r="N509" s="6"/>
    </row>
    <row r="510" spans="3:14" ht="12.75" customHeight="1" x14ac:dyDescent="0.2">
      <c r="C510" s="6"/>
      <c r="D510" s="6"/>
      <c r="E510" s="6"/>
      <c r="F510" s="6"/>
      <c r="G510" s="6"/>
      <c r="H510" s="6"/>
      <c r="I510" s="6"/>
      <c r="J510" s="6"/>
      <c r="K510" s="6"/>
      <c r="L510" s="6"/>
      <c r="M510" s="6"/>
      <c r="N510" s="6"/>
    </row>
    <row r="511" spans="3:14" ht="12.75" customHeight="1" x14ac:dyDescent="0.2">
      <c r="C511" s="6"/>
      <c r="D511" s="6"/>
      <c r="E511" s="6"/>
      <c r="F511" s="6"/>
      <c r="G511" s="6"/>
      <c r="H511" s="6"/>
      <c r="I511" s="6"/>
      <c r="J511" s="6"/>
      <c r="K511" s="6"/>
      <c r="L511" s="6"/>
      <c r="M511" s="6"/>
      <c r="N511" s="6"/>
    </row>
    <row r="512" spans="3:14" ht="12.75" customHeight="1" x14ac:dyDescent="0.2">
      <c r="C512" s="6"/>
      <c r="D512" s="6"/>
      <c r="E512" s="6"/>
      <c r="F512" s="6"/>
      <c r="G512" s="6"/>
      <c r="H512" s="6"/>
      <c r="I512" s="6"/>
      <c r="J512" s="6"/>
      <c r="K512" s="6"/>
      <c r="L512" s="6"/>
      <c r="M512" s="6"/>
      <c r="N512" s="6"/>
    </row>
    <row r="513" spans="3:14" ht="12.75" customHeight="1" x14ac:dyDescent="0.2">
      <c r="C513" s="6"/>
      <c r="D513" s="6"/>
      <c r="E513" s="6"/>
      <c r="F513" s="6"/>
      <c r="G513" s="6"/>
      <c r="H513" s="6"/>
      <c r="I513" s="6"/>
      <c r="J513" s="6"/>
      <c r="K513" s="6"/>
      <c r="L513" s="6"/>
      <c r="M513" s="6"/>
      <c r="N513" s="6"/>
    </row>
    <row r="514" spans="3:14" ht="12.75" customHeight="1" x14ac:dyDescent="0.2">
      <c r="C514" s="6"/>
      <c r="D514" s="6"/>
      <c r="E514" s="6"/>
      <c r="F514" s="6"/>
      <c r="G514" s="6"/>
      <c r="H514" s="6"/>
      <c r="I514" s="6"/>
      <c r="J514" s="6"/>
      <c r="K514" s="6"/>
      <c r="L514" s="6"/>
      <c r="M514" s="6"/>
      <c r="N514" s="6"/>
    </row>
    <row r="515" spans="3:14" ht="12.75" customHeight="1" x14ac:dyDescent="0.2">
      <c r="C515" s="6"/>
      <c r="D515" s="6"/>
      <c r="E515" s="6"/>
      <c r="F515" s="6"/>
      <c r="G515" s="6"/>
      <c r="H515" s="6"/>
      <c r="I515" s="6"/>
      <c r="J515" s="6"/>
      <c r="K515" s="6"/>
      <c r="L515" s="6"/>
      <c r="M515" s="6"/>
      <c r="N515" s="6"/>
    </row>
    <row r="516" spans="3:14" ht="12.75" customHeight="1" x14ac:dyDescent="0.2">
      <c r="C516" s="6"/>
      <c r="D516" s="6"/>
      <c r="E516" s="6"/>
      <c r="F516" s="6"/>
      <c r="G516" s="6"/>
      <c r="H516" s="6"/>
      <c r="I516" s="6"/>
      <c r="J516" s="6"/>
      <c r="K516" s="6"/>
      <c r="L516" s="6"/>
      <c r="M516" s="6"/>
      <c r="N516" s="6"/>
    </row>
    <row r="517" spans="3:14" ht="12.75" customHeight="1" x14ac:dyDescent="0.2">
      <c r="C517" s="6"/>
      <c r="D517" s="6"/>
      <c r="E517" s="6"/>
      <c r="F517" s="6"/>
      <c r="G517" s="6"/>
      <c r="H517" s="6"/>
      <c r="I517" s="6"/>
      <c r="J517" s="6"/>
      <c r="K517" s="6"/>
      <c r="L517" s="6"/>
      <c r="M517" s="6"/>
      <c r="N517" s="6"/>
    </row>
    <row r="518" spans="3:14" ht="12.75" customHeight="1" x14ac:dyDescent="0.2">
      <c r="C518" s="6"/>
      <c r="D518" s="6"/>
      <c r="E518" s="6"/>
      <c r="F518" s="6"/>
      <c r="G518" s="6"/>
      <c r="H518" s="6"/>
      <c r="I518" s="6"/>
      <c r="J518" s="6"/>
      <c r="K518" s="6"/>
      <c r="L518" s="6"/>
      <c r="M518" s="6"/>
      <c r="N518" s="6"/>
    </row>
    <row r="519" spans="3:14" ht="12.75" customHeight="1" x14ac:dyDescent="0.2">
      <c r="C519" s="6"/>
      <c r="D519" s="6"/>
      <c r="E519" s="6"/>
      <c r="F519" s="6"/>
      <c r="G519" s="6"/>
      <c r="H519" s="6"/>
      <c r="I519" s="6"/>
      <c r="J519" s="6"/>
      <c r="K519" s="6"/>
      <c r="L519" s="6"/>
      <c r="M519" s="6"/>
      <c r="N519" s="6"/>
    </row>
    <row r="520" spans="3:14" ht="12.75" customHeight="1" x14ac:dyDescent="0.2">
      <c r="C520" s="6"/>
      <c r="D520" s="6"/>
      <c r="E520" s="6"/>
      <c r="F520" s="6"/>
      <c r="G520" s="6"/>
      <c r="H520" s="6"/>
      <c r="I520" s="6"/>
      <c r="J520" s="6"/>
      <c r="K520" s="6"/>
      <c r="L520" s="6"/>
      <c r="M520" s="6"/>
      <c r="N520" s="6"/>
    </row>
    <row r="521" spans="3:14" ht="12.75" customHeight="1" x14ac:dyDescent="0.2">
      <c r="C521" s="6"/>
      <c r="D521" s="6"/>
      <c r="E521" s="6"/>
      <c r="F521" s="6"/>
      <c r="G521" s="6"/>
      <c r="H521" s="6"/>
      <c r="I521" s="6"/>
      <c r="J521" s="6"/>
      <c r="K521" s="6"/>
      <c r="L521" s="6"/>
      <c r="M521" s="6"/>
      <c r="N521" s="6"/>
    </row>
    <row r="522" spans="3:14" ht="12.75" customHeight="1" x14ac:dyDescent="0.2">
      <c r="C522" s="6"/>
      <c r="D522" s="6"/>
      <c r="E522" s="6"/>
      <c r="F522" s="6"/>
      <c r="G522" s="6"/>
      <c r="H522" s="6"/>
      <c r="I522" s="6"/>
      <c r="J522" s="6"/>
      <c r="K522" s="6"/>
      <c r="L522" s="6"/>
      <c r="M522" s="6"/>
      <c r="N522" s="6"/>
    </row>
    <row r="523" spans="3:14" ht="12.75" customHeight="1" x14ac:dyDescent="0.2">
      <c r="C523" s="6"/>
      <c r="D523" s="6"/>
      <c r="E523" s="6"/>
      <c r="F523" s="6"/>
      <c r="G523" s="6"/>
      <c r="H523" s="6"/>
      <c r="I523" s="6"/>
      <c r="J523" s="6"/>
      <c r="K523" s="6"/>
      <c r="L523" s="6"/>
      <c r="M523" s="6"/>
      <c r="N523" s="6"/>
    </row>
    <row r="524" spans="3:14" ht="12.75" customHeight="1" x14ac:dyDescent="0.2">
      <c r="C524" s="6"/>
      <c r="D524" s="6"/>
      <c r="E524" s="6"/>
      <c r="F524" s="6"/>
      <c r="G524" s="6"/>
      <c r="H524" s="6"/>
      <c r="I524" s="6"/>
      <c r="J524" s="6"/>
      <c r="K524" s="6"/>
      <c r="L524" s="6"/>
      <c r="M524" s="6"/>
      <c r="N524" s="6"/>
    </row>
    <row r="525" spans="3:14" ht="12.75" customHeight="1" x14ac:dyDescent="0.2">
      <c r="C525" s="6"/>
      <c r="D525" s="6"/>
      <c r="E525" s="6"/>
      <c r="F525" s="6"/>
      <c r="G525" s="6"/>
      <c r="H525" s="6"/>
      <c r="I525" s="6"/>
      <c r="J525" s="6"/>
      <c r="K525" s="6"/>
      <c r="L525" s="6"/>
      <c r="M525" s="6"/>
      <c r="N525" s="6"/>
    </row>
    <row r="526" spans="3:14" ht="12.75" customHeight="1" x14ac:dyDescent="0.2">
      <c r="C526" s="6"/>
      <c r="D526" s="6"/>
      <c r="E526" s="6"/>
      <c r="F526" s="6"/>
      <c r="G526" s="6"/>
      <c r="H526" s="6"/>
      <c r="I526" s="6"/>
      <c r="J526" s="6"/>
      <c r="K526" s="6"/>
      <c r="L526" s="6"/>
      <c r="M526" s="6"/>
      <c r="N526" s="6"/>
    </row>
    <row r="527" spans="3:14" ht="12.75" customHeight="1" x14ac:dyDescent="0.2">
      <c r="C527" s="6"/>
      <c r="D527" s="6"/>
      <c r="E527" s="6"/>
      <c r="F527" s="6"/>
      <c r="G527" s="6"/>
      <c r="H527" s="6"/>
      <c r="I527" s="6"/>
      <c r="J527" s="6"/>
      <c r="K527" s="6"/>
      <c r="L527" s="6"/>
      <c r="M527" s="6"/>
      <c r="N527" s="6"/>
    </row>
    <row r="528" spans="3:14" ht="12.75" customHeight="1" x14ac:dyDescent="0.2">
      <c r="C528" s="6"/>
      <c r="D528" s="6"/>
      <c r="E528" s="6"/>
      <c r="F528" s="6"/>
      <c r="G528" s="6"/>
      <c r="H528" s="6"/>
      <c r="I528" s="6"/>
      <c r="J528" s="6"/>
      <c r="K528" s="6"/>
      <c r="L528" s="6"/>
      <c r="M528" s="6"/>
      <c r="N528" s="6"/>
    </row>
    <row r="529" spans="1:14" ht="12.75" customHeight="1" x14ac:dyDescent="0.2">
      <c r="C529" s="6"/>
      <c r="D529" s="6"/>
      <c r="E529" s="6"/>
      <c r="F529" s="6"/>
      <c r="G529" s="6"/>
      <c r="H529" s="6"/>
      <c r="I529" s="6"/>
      <c r="J529" s="6"/>
      <c r="K529" s="6"/>
      <c r="L529" s="6"/>
      <c r="M529" s="6"/>
      <c r="N529" s="6"/>
    </row>
    <row r="530" spans="1:14" ht="12.75" customHeight="1" x14ac:dyDescent="0.2">
      <c r="A530" s="12"/>
      <c r="C530" s="6"/>
      <c r="D530" s="6"/>
      <c r="E530" s="6"/>
      <c r="F530" s="6"/>
      <c r="G530" s="6"/>
      <c r="H530" s="6"/>
      <c r="I530" s="6"/>
      <c r="J530" s="6"/>
      <c r="K530" s="6"/>
      <c r="L530" s="6"/>
      <c r="M530" s="6"/>
      <c r="N530" s="6"/>
    </row>
    <row r="531" spans="1:14" ht="12.75" customHeight="1" x14ac:dyDescent="0.2">
      <c r="A531" s="12"/>
      <c r="C531" s="6"/>
      <c r="D531" s="6"/>
      <c r="E531" s="6"/>
      <c r="F531" s="6"/>
      <c r="G531" s="6"/>
      <c r="H531" s="6"/>
      <c r="I531" s="6"/>
      <c r="J531" s="6"/>
      <c r="K531" s="6"/>
      <c r="L531" s="6"/>
      <c r="M531" s="6"/>
      <c r="N531" s="6"/>
    </row>
    <row r="532" spans="1:14" ht="12.75" customHeight="1" x14ac:dyDescent="0.2">
      <c r="A532" s="12"/>
      <c r="C532" s="6"/>
      <c r="D532" s="6"/>
      <c r="E532" s="6"/>
      <c r="F532" s="6"/>
      <c r="G532" s="6"/>
      <c r="H532" s="6"/>
      <c r="I532" s="6"/>
      <c r="J532" s="6"/>
      <c r="K532" s="6"/>
      <c r="L532" s="6"/>
      <c r="M532" s="6"/>
      <c r="N532" s="6"/>
    </row>
    <row r="533" spans="1:14" ht="12.75" customHeight="1" x14ac:dyDescent="0.2">
      <c r="C533" s="6"/>
      <c r="D533" s="6"/>
      <c r="E533" s="6"/>
      <c r="F533" s="6"/>
      <c r="G533" s="6"/>
      <c r="H533" s="6"/>
      <c r="I533" s="6"/>
      <c r="J533" s="6"/>
      <c r="K533" s="6"/>
      <c r="L533" s="6"/>
      <c r="M533" s="6"/>
      <c r="N533" s="6"/>
    </row>
    <row r="534" spans="1:14" ht="12.75" customHeight="1" x14ac:dyDescent="0.2">
      <c r="C534" s="6"/>
      <c r="D534" s="6"/>
      <c r="E534" s="6"/>
      <c r="F534" s="6"/>
      <c r="G534" s="6"/>
      <c r="H534" s="6"/>
      <c r="I534" s="6"/>
      <c r="J534" s="6"/>
      <c r="K534" s="6"/>
      <c r="L534" s="6"/>
      <c r="M534" s="6"/>
      <c r="N534" s="6"/>
    </row>
    <row r="535" spans="1:14" ht="12.75" customHeight="1" x14ac:dyDescent="0.2">
      <c r="A535" s="25"/>
      <c r="C535" s="6"/>
      <c r="D535" s="6"/>
      <c r="E535" s="6"/>
      <c r="F535" s="6"/>
      <c r="G535" s="6"/>
      <c r="H535" s="6"/>
      <c r="I535" s="6"/>
      <c r="J535" s="6"/>
      <c r="K535" s="6"/>
      <c r="L535" s="6"/>
      <c r="M535" s="6"/>
      <c r="N535" s="6"/>
    </row>
    <row r="536" spans="1:14" ht="12.75" customHeight="1" x14ac:dyDescent="0.2">
      <c r="A536" s="33"/>
      <c r="C536" s="6"/>
      <c r="D536" s="6"/>
      <c r="E536" s="6"/>
      <c r="F536" s="6"/>
      <c r="G536" s="6"/>
      <c r="H536" s="6"/>
      <c r="I536" s="6"/>
      <c r="J536" s="6"/>
      <c r="K536" s="6"/>
      <c r="L536" s="6"/>
      <c r="M536" s="6"/>
      <c r="N536" s="6"/>
    </row>
    <row r="537" spans="1:14" ht="12.75" customHeight="1" x14ac:dyDescent="0.2">
      <c r="A537" s="12"/>
      <c r="C537" s="6"/>
      <c r="D537" s="6"/>
      <c r="E537" s="6"/>
      <c r="F537" s="6"/>
      <c r="G537" s="6"/>
      <c r="H537" s="6"/>
      <c r="I537" s="6"/>
      <c r="J537" s="6"/>
      <c r="K537" s="6"/>
      <c r="L537" s="6"/>
      <c r="M537" s="6"/>
      <c r="N537" s="6"/>
    </row>
    <row r="538" spans="1:14" ht="12.75" customHeight="1" x14ac:dyDescent="0.2">
      <c r="C538" s="6"/>
      <c r="D538" s="6"/>
      <c r="E538" s="6"/>
      <c r="F538" s="6"/>
      <c r="G538" s="6"/>
      <c r="H538" s="6"/>
      <c r="I538" s="6"/>
      <c r="J538" s="6"/>
      <c r="K538" s="6"/>
      <c r="L538" s="6"/>
      <c r="M538" s="6"/>
      <c r="N538" s="6"/>
    </row>
    <row r="539" spans="1:14" ht="12.75" customHeight="1" x14ac:dyDescent="0.2">
      <c r="C539" s="6"/>
      <c r="D539" s="6"/>
      <c r="E539" s="6"/>
      <c r="F539" s="6"/>
      <c r="G539" s="6"/>
      <c r="H539" s="6"/>
      <c r="I539" s="6"/>
      <c r="J539" s="6"/>
      <c r="K539" s="6"/>
      <c r="L539" s="6"/>
      <c r="M539" s="6"/>
      <c r="N539" s="6"/>
    </row>
    <row r="540" spans="1:14" ht="12.75" customHeight="1" x14ac:dyDescent="0.2">
      <c r="C540" s="6"/>
      <c r="D540" s="6"/>
      <c r="E540" s="6"/>
      <c r="F540" s="6"/>
      <c r="G540" s="6"/>
      <c r="H540" s="6"/>
      <c r="I540" s="6"/>
      <c r="J540" s="6"/>
      <c r="K540" s="6"/>
      <c r="L540" s="6"/>
      <c r="M540" s="6"/>
      <c r="N540" s="6"/>
    </row>
    <row r="541" spans="1:14" ht="12.75" customHeight="1" x14ac:dyDescent="0.2">
      <c r="C541" s="6"/>
      <c r="D541" s="6"/>
      <c r="E541" s="6"/>
      <c r="F541" s="6"/>
      <c r="G541" s="6"/>
      <c r="H541" s="6"/>
      <c r="I541" s="6"/>
      <c r="J541" s="6"/>
      <c r="K541" s="6"/>
      <c r="L541" s="6"/>
      <c r="M541" s="6"/>
      <c r="N541" s="6"/>
    </row>
    <row r="542" spans="1:14" ht="12.75" customHeight="1" x14ac:dyDescent="0.2">
      <c r="C542" s="6"/>
      <c r="D542" s="6"/>
      <c r="E542" s="6"/>
      <c r="F542" s="6"/>
      <c r="G542" s="6"/>
      <c r="H542" s="6"/>
      <c r="I542" s="6"/>
      <c r="J542" s="6"/>
      <c r="K542" s="6"/>
      <c r="L542" s="6"/>
      <c r="M542" s="6"/>
      <c r="N542" s="6"/>
    </row>
    <row r="543" spans="1:14" ht="12.75" customHeight="1" x14ac:dyDescent="0.2">
      <c r="C543" s="6"/>
      <c r="D543" s="6"/>
      <c r="E543" s="6"/>
      <c r="F543" s="6"/>
      <c r="G543" s="6"/>
      <c r="H543" s="6"/>
      <c r="I543" s="6"/>
      <c r="J543" s="6"/>
      <c r="K543" s="6"/>
      <c r="L543" s="6"/>
      <c r="M543" s="6"/>
      <c r="N543" s="6"/>
    </row>
    <row r="544" spans="1:14" ht="12.75" customHeight="1" x14ac:dyDescent="0.2">
      <c r="C544" s="6"/>
      <c r="D544" s="6"/>
      <c r="E544" s="6"/>
      <c r="F544" s="6"/>
      <c r="G544" s="6"/>
      <c r="H544" s="6"/>
      <c r="I544" s="6"/>
      <c r="J544" s="6"/>
      <c r="K544" s="6"/>
      <c r="L544" s="6"/>
      <c r="M544" s="6"/>
      <c r="N544" s="6"/>
    </row>
    <row r="545" spans="3:14" ht="12.75" customHeight="1" x14ac:dyDescent="0.2">
      <c r="C545" s="6"/>
      <c r="D545" s="6"/>
      <c r="E545" s="6"/>
      <c r="F545" s="6"/>
      <c r="G545" s="6"/>
      <c r="H545" s="6"/>
      <c r="I545" s="6"/>
      <c r="J545" s="6"/>
      <c r="K545" s="6"/>
      <c r="L545" s="6"/>
      <c r="M545" s="6"/>
      <c r="N545" s="6"/>
    </row>
    <row r="546" spans="3:14" ht="12.75" customHeight="1" x14ac:dyDescent="0.2">
      <c r="C546" s="6"/>
      <c r="D546" s="6"/>
      <c r="E546" s="6"/>
      <c r="F546" s="6"/>
      <c r="G546" s="6"/>
      <c r="H546" s="6"/>
      <c r="I546" s="6"/>
      <c r="J546" s="6"/>
      <c r="K546" s="6"/>
      <c r="L546" s="6"/>
      <c r="M546" s="6"/>
      <c r="N546" s="6"/>
    </row>
    <row r="547" spans="3:14" ht="12.75" customHeight="1" x14ac:dyDescent="0.2">
      <c r="C547" s="6"/>
      <c r="D547" s="6"/>
      <c r="E547" s="6"/>
      <c r="F547" s="6"/>
      <c r="G547" s="6"/>
      <c r="H547" s="6"/>
      <c r="I547" s="6"/>
      <c r="J547" s="6"/>
      <c r="K547" s="6"/>
      <c r="L547" s="6"/>
      <c r="M547" s="6"/>
      <c r="N547" s="6"/>
    </row>
    <row r="548" spans="3:14" ht="12.75" customHeight="1" x14ac:dyDescent="0.2">
      <c r="C548" s="6"/>
      <c r="D548" s="6"/>
      <c r="E548" s="6"/>
      <c r="F548" s="6"/>
      <c r="G548" s="6"/>
      <c r="H548" s="6"/>
      <c r="I548" s="6"/>
      <c r="J548" s="6"/>
      <c r="K548" s="6"/>
      <c r="L548" s="6"/>
      <c r="M548" s="6"/>
      <c r="N548" s="6"/>
    </row>
    <row r="549" spans="3:14" ht="12.75" customHeight="1" x14ac:dyDescent="0.2">
      <c r="C549" s="6"/>
      <c r="D549" s="6"/>
      <c r="E549" s="6"/>
      <c r="F549" s="6"/>
      <c r="G549" s="6"/>
      <c r="H549" s="6"/>
      <c r="I549" s="6"/>
      <c r="J549" s="6"/>
      <c r="K549" s="6"/>
      <c r="L549" s="6"/>
      <c r="M549" s="6"/>
      <c r="N549" s="6"/>
    </row>
    <row r="550" spans="3:14" ht="12.75" customHeight="1" x14ac:dyDescent="0.2">
      <c r="C550" s="6"/>
      <c r="D550" s="6"/>
      <c r="E550" s="6"/>
      <c r="F550" s="6"/>
      <c r="G550" s="6"/>
      <c r="H550" s="6"/>
      <c r="I550" s="6"/>
      <c r="J550" s="6"/>
      <c r="K550" s="6"/>
      <c r="L550" s="6"/>
      <c r="M550" s="6"/>
      <c r="N550" s="6"/>
    </row>
    <row r="551" spans="3:14" ht="12.75" customHeight="1" x14ac:dyDescent="0.2">
      <c r="C551" s="6"/>
      <c r="D551" s="6"/>
      <c r="E551" s="6"/>
      <c r="F551" s="6"/>
      <c r="G551" s="6"/>
      <c r="H551" s="6"/>
      <c r="I551" s="6"/>
      <c r="J551" s="6"/>
      <c r="K551" s="6"/>
      <c r="L551" s="6"/>
      <c r="M551" s="6"/>
      <c r="N551" s="6"/>
    </row>
    <row r="552" spans="3:14" ht="12.75" customHeight="1" x14ac:dyDescent="0.2">
      <c r="C552" s="6"/>
      <c r="D552" s="6"/>
      <c r="E552" s="6"/>
      <c r="F552" s="6"/>
      <c r="G552" s="6"/>
      <c r="H552" s="6"/>
      <c r="I552" s="6"/>
      <c r="J552" s="6"/>
      <c r="K552" s="6"/>
      <c r="L552" s="6"/>
      <c r="M552" s="6"/>
      <c r="N552" s="6"/>
    </row>
    <row r="553" spans="3:14" ht="12.75" customHeight="1" x14ac:dyDescent="0.2">
      <c r="C553" s="6"/>
      <c r="D553" s="6"/>
      <c r="E553" s="6"/>
      <c r="F553" s="6"/>
      <c r="G553" s="6"/>
      <c r="H553" s="6"/>
      <c r="I553" s="6"/>
      <c r="J553" s="6"/>
      <c r="K553" s="6"/>
      <c r="L553" s="6"/>
      <c r="M553" s="6"/>
      <c r="N553" s="6"/>
    </row>
    <row r="554" spans="3:14" ht="12.75" customHeight="1" x14ac:dyDescent="0.2">
      <c r="C554" s="6"/>
      <c r="D554" s="6"/>
      <c r="E554" s="6"/>
      <c r="F554" s="6"/>
      <c r="G554" s="6"/>
      <c r="H554" s="6"/>
      <c r="I554" s="6"/>
      <c r="J554" s="6"/>
      <c r="K554" s="6"/>
      <c r="L554" s="6"/>
      <c r="M554" s="6"/>
      <c r="N554" s="6"/>
    </row>
    <row r="555" spans="3:14" ht="12.75" customHeight="1" x14ac:dyDescent="0.2">
      <c r="C555" s="6"/>
      <c r="D555" s="6"/>
      <c r="E555" s="6"/>
      <c r="F555" s="6"/>
      <c r="G555" s="6"/>
      <c r="H555" s="6"/>
      <c r="I555" s="6"/>
      <c r="J555" s="6"/>
      <c r="K555" s="6"/>
      <c r="L555" s="6"/>
      <c r="M555" s="6"/>
      <c r="N555" s="6"/>
    </row>
    <row r="556" spans="3:14" ht="12.75" customHeight="1" x14ac:dyDescent="0.2">
      <c r="C556" s="6"/>
      <c r="D556" s="6"/>
      <c r="E556" s="6"/>
      <c r="F556" s="6"/>
      <c r="G556" s="6"/>
      <c r="H556" s="6"/>
      <c r="I556" s="6"/>
      <c r="J556" s="6"/>
      <c r="K556" s="6"/>
      <c r="L556" s="6"/>
      <c r="M556" s="6"/>
      <c r="N556" s="6"/>
    </row>
    <row r="557" spans="3:14" ht="12.75" customHeight="1" x14ac:dyDescent="0.2">
      <c r="C557" s="6"/>
      <c r="D557" s="6"/>
      <c r="E557" s="6"/>
      <c r="F557" s="6"/>
      <c r="G557" s="6"/>
      <c r="H557" s="6"/>
      <c r="I557" s="6"/>
      <c r="J557" s="6"/>
      <c r="K557" s="6"/>
      <c r="L557" s="6"/>
      <c r="M557" s="6"/>
      <c r="N557" s="6"/>
    </row>
    <row r="558" spans="3:14" ht="12.75" customHeight="1" x14ac:dyDescent="0.2">
      <c r="C558" s="6"/>
      <c r="D558" s="6"/>
      <c r="E558" s="6"/>
      <c r="F558" s="6"/>
      <c r="G558" s="6"/>
      <c r="H558" s="6"/>
      <c r="I558" s="6"/>
      <c r="J558" s="6"/>
      <c r="K558" s="6"/>
      <c r="L558" s="6"/>
      <c r="M558" s="6"/>
      <c r="N558" s="6"/>
    </row>
    <row r="559" spans="3:14" ht="12.75" customHeight="1" x14ac:dyDescent="0.2">
      <c r="C559" s="6"/>
      <c r="D559" s="6"/>
      <c r="E559" s="6"/>
      <c r="F559" s="6"/>
      <c r="G559" s="6"/>
      <c r="H559" s="6"/>
      <c r="I559" s="6"/>
      <c r="J559" s="6"/>
      <c r="K559" s="6"/>
      <c r="L559" s="6"/>
      <c r="M559" s="6"/>
      <c r="N559" s="6"/>
    </row>
    <row r="560" spans="3:14" ht="12.75" customHeight="1" x14ac:dyDescent="0.2">
      <c r="C560" s="6"/>
      <c r="D560" s="6"/>
      <c r="E560" s="6"/>
      <c r="F560" s="6"/>
      <c r="G560" s="6"/>
      <c r="H560" s="6"/>
      <c r="I560" s="6"/>
      <c r="J560" s="6"/>
      <c r="K560" s="6"/>
      <c r="L560" s="6"/>
      <c r="M560" s="6"/>
      <c r="N560" s="6"/>
    </row>
    <row r="561" spans="3:14" ht="12.75" customHeight="1" x14ac:dyDescent="0.2">
      <c r="C561" s="6"/>
      <c r="D561" s="6"/>
      <c r="E561" s="6"/>
      <c r="F561" s="6"/>
      <c r="G561" s="6"/>
      <c r="H561" s="6"/>
      <c r="I561" s="6"/>
      <c r="J561" s="6"/>
      <c r="K561" s="6"/>
      <c r="L561" s="6"/>
      <c r="M561" s="6"/>
      <c r="N561" s="6"/>
    </row>
    <row r="562" spans="3:14" ht="12.75" customHeight="1" x14ac:dyDescent="0.2">
      <c r="C562" s="6"/>
      <c r="D562" s="6"/>
      <c r="E562" s="6"/>
      <c r="F562" s="6"/>
      <c r="G562" s="6"/>
      <c r="H562" s="6"/>
      <c r="I562" s="6"/>
      <c r="J562" s="6"/>
      <c r="K562" s="6"/>
      <c r="L562" s="6"/>
      <c r="M562" s="6"/>
      <c r="N562" s="6"/>
    </row>
    <row r="563" spans="3:14" ht="12.75" customHeight="1" x14ac:dyDescent="0.2">
      <c r="C563" s="6"/>
      <c r="D563" s="6"/>
      <c r="E563" s="6"/>
      <c r="F563" s="6"/>
      <c r="G563" s="6"/>
      <c r="H563" s="6"/>
      <c r="I563" s="6"/>
      <c r="J563" s="6"/>
      <c r="K563" s="6"/>
      <c r="L563" s="6"/>
      <c r="M563" s="6"/>
      <c r="N563" s="6"/>
    </row>
    <row r="564" spans="3:14" ht="12.75" customHeight="1" x14ac:dyDescent="0.2">
      <c r="C564" s="6"/>
      <c r="D564" s="6"/>
      <c r="E564" s="6"/>
      <c r="F564" s="6"/>
      <c r="G564" s="6"/>
      <c r="H564" s="6"/>
      <c r="I564" s="6"/>
      <c r="J564" s="6"/>
      <c r="K564" s="6"/>
      <c r="L564" s="6"/>
      <c r="M564" s="6"/>
      <c r="N564" s="6"/>
    </row>
    <row r="565" spans="3:14" ht="12.75" customHeight="1" x14ac:dyDescent="0.2">
      <c r="C565" s="6"/>
      <c r="D565" s="6"/>
      <c r="E565" s="6"/>
      <c r="F565" s="6"/>
      <c r="G565" s="6"/>
      <c r="H565" s="6"/>
      <c r="I565" s="6"/>
      <c r="J565" s="6"/>
      <c r="K565" s="6"/>
      <c r="L565" s="6"/>
      <c r="M565" s="6"/>
      <c r="N565" s="6"/>
    </row>
    <row r="566" spans="3:14" ht="12.75" customHeight="1" x14ac:dyDescent="0.2">
      <c r="C566" s="6"/>
      <c r="D566" s="6"/>
      <c r="E566" s="6"/>
      <c r="F566" s="6"/>
      <c r="G566" s="6"/>
      <c r="H566" s="6"/>
      <c r="I566" s="6"/>
      <c r="J566" s="6"/>
      <c r="K566" s="6"/>
      <c r="L566" s="6"/>
      <c r="M566" s="6"/>
      <c r="N566" s="6"/>
    </row>
    <row r="567" spans="3:14" ht="12.75" customHeight="1" x14ac:dyDescent="0.2">
      <c r="C567" s="6"/>
      <c r="D567" s="6"/>
      <c r="E567" s="6"/>
      <c r="F567" s="6"/>
      <c r="G567" s="6"/>
      <c r="H567" s="6"/>
      <c r="I567" s="6"/>
      <c r="J567" s="6"/>
      <c r="K567" s="6"/>
      <c r="L567" s="6"/>
      <c r="M567" s="6"/>
      <c r="N567" s="6"/>
    </row>
    <row r="568" spans="3:14" ht="12.75" customHeight="1" x14ac:dyDescent="0.2">
      <c r="C568" s="6"/>
      <c r="D568" s="6"/>
      <c r="E568" s="6"/>
      <c r="F568" s="6"/>
      <c r="G568" s="6"/>
      <c r="H568" s="6"/>
      <c r="I568" s="6"/>
      <c r="J568" s="6"/>
      <c r="K568" s="6"/>
      <c r="L568" s="6"/>
      <c r="M568" s="6"/>
      <c r="N568" s="6"/>
    </row>
    <row r="569" spans="3:14" ht="12.75" customHeight="1" x14ac:dyDescent="0.2">
      <c r="C569" s="6"/>
      <c r="D569" s="6"/>
      <c r="E569" s="6"/>
      <c r="F569" s="6"/>
      <c r="G569" s="6"/>
      <c r="H569" s="6"/>
      <c r="I569" s="6"/>
      <c r="J569" s="6"/>
      <c r="K569" s="6"/>
      <c r="L569" s="6"/>
      <c r="M569" s="6"/>
      <c r="N569" s="6"/>
    </row>
    <row r="570" spans="3:14" ht="12.75" customHeight="1" x14ac:dyDescent="0.2">
      <c r="C570" s="6"/>
      <c r="D570" s="6"/>
      <c r="E570" s="6"/>
      <c r="F570" s="6"/>
      <c r="G570" s="6"/>
      <c r="H570" s="6"/>
      <c r="I570" s="6"/>
      <c r="J570" s="6"/>
      <c r="K570" s="6"/>
      <c r="L570" s="6"/>
      <c r="M570" s="6"/>
      <c r="N570" s="6"/>
    </row>
    <row r="571" spans="3:14" ht="12.75" customHeight="1" x14ac:dyDescent="0.2">
      <c r="C571" s="6"/>
      <c r="D571" s="6"/>
      <c r="E571" s="6"/>
      <c r="F571" s="6"/>
      <c r="G571" s="6"/>
      <c r="H571" s="6"/>
      <c r="I571" s="6"/>
      <c r="J571" s="6"/>
      <c r="K571" s="6"/>
      <c r="L571" s="6"/>
      <c r="M571" s="6"/>
      <c r="N571" s="6"/>
    </row>
    <row r="572" spans="3:14" ht="12.75" customHeight="1" x14ac:dyDescent="0.2">
      <c r="C572" s="6"/>
      <c r="D572" s="6"/>
      <c r="E572" s="6"/>
      <c r="F572" s="6"/>
      <c r="G572" s="6"/>
      <c r="H572" s="6"/>
      <c r="I572" s="6"/>
      <c r="J572" s="6"/>
      <c r="K572" s="6"/>
      <c r="L572" s="6"/>
      <c r="M572" s="6"/>
      <c r="N572" s="6"/>
    </row>
    <row r="573" spans="3:14" ht="12.75" customHeight="1" x14ac:dyDescent="0.2">
      <c r="C573" s="6"/>
      <c r="D573" s="6"/>
      <c r="E573" s="6"/>
      <c r="F573" s="6"/>
      <c r="G573" s="6"/>
      <c r="H573" s="6"/>
      <c r="I573" s="6"/>
      <c r="J573" s="6"/>
      <c r="K573" s="6"/>
      <c r="L573" s="6"/>
      <c r="M573" s="6"/>
      <c r="N573" s="6"/>
    </row>
    <row r="574" spans="3:14" ht="12.75" customHeight="1" x14ac:dyDescent="0.2">
      <c r="C574" s="6"/>
      <c r="D574" s="6"/>
      <c r="E574" s="6"/>
      <c r="F574" s="6"/>
      <c r="G574" s="6"/>
      <c r="H574" s="6"/>
      <c r="I574" s="6"/>
      <c r="J574" s="6"/>
      <c r="K574" s="6"/>
      <c r="L574" s="6"/>
      <c r="M574" s="6"/>
      <c r="N574" s="6"/>
    </row>
    <row r="575" spans="3:14" ht="12.75" customHeight="1" x14ac:dyDescent="0.2">
      <c r="C575" s="6"/>
      <c r="D575" s="6"/>
      <c r="E575" s="6"/>
      <c r="F575" s="6"/>
      <c r="G575" s="6"/>
      <c r="H575" s="6"/>
      <c r="I575" s="6"/>
      <c r="J575" s="6"/>
      <c r="K575" s="6"/>
      <c r="L575" s="6"/>
      <c r="M575" s="6"/>
      <c r="N575" s="6"/>
    </row>
    <row r="576" spans="3:14" ht="12.75" customHeight="1" x14ac:dyDescent="0.2">
      <c r="C576" s="6"/>
      <c r="D576" s="6"/>
      <c r="E576" s="6"/>
      <c r="F576" s="6"/>
      <c r="G576" s="6"/>
      <c r="H576" s="6"/>
      <c r="I576" s="6"/>
      <c r="J576" s="6"/>
      <c r="K576" s="6"/>
      <c r="L576" s="6"/>
      <c r="M576" s="6"/>
      <c r="N576" s="6"/>
    </row>
    <row r="577" spans="3:14" ht="12.75" customHeight="1" x14ac:dyDescent="0.2">
      <c r="C577" s="6"/>
      <c r="D577" s="6"/>
      <c r="E577" s="6"/>
      <c r="F577" s="6"/>
      <c r="G577" s="6"/>
      <c r="H577" s="6"/>
      <c r="I577" s="6"/>
      <c r="J577" s="6"/>
      <c r="K577" s="6"/>
      <c r="L577" s="6"/>
      <c r="M577" s="6"/>
      <c r="N577" s="6"/>
    </row>
    <row r="578" spans="3:14" ht="12.75" customHeight="1" x14ac:dyDescent="0.2">
      <c r="C578" s="6"/>
      <c r="D578" s="6"/>
      <c r="E578" s="6"/>
      <c r="F578" s="6"/>
      <c r="G578" s="6"/>
      <c r="H578" s="6"/>
      <c r="I578" s="6"/>
      <c r="J578" s="6"/>
      <c r="K578" s="6"/>
      <c r="L578" s="6"/>
      <c r="M578" s="6"/>
      <c r="N578" s="6"/>
    </row>
    <row r="579" spans="3:14" ht="12.75" customHeight="1" x14ac:dyDescent="0.2">
      <c r="C579" s="6"/>
      <c r="D579" s="6"/>
      <c r="E579" s="6"/>
      <c r="F579" s="6"/>
      <c r="G579" s="6"/>
      <c r="H579" s="6"/>
      <c r="I579" s="6"/>
      <c r="J579" s="6"/>
      <c r="K579" s="6"/>
      <c r="L579" s="6"/>
      <c r="M579" s="6"/>
      <c r="N579" s="6"/>
    </row>
    <row r="580" spans="3:14" ht="12.75" customHeight="1" x14ac:dyDescent="0.2">
      <c r="C580" s="6"/>
      <c r="D580" s="6"/>
      <c r="E580" s="6"/>
      <c r="F580" s="6"/>
      <c r="G580" s="6"/>
      <c r="H580" s="6"/>
      <c r="I580" s="6"/>
      <c r="J580" s="6"/>
      <c r="K580" s="6"/>
      <c r="L580" s="6"/>
      <c r="M580" s="6"/>
      <c r="N580" s="6"/>
    </row>
    <row r="581" spans="3:14" ht="12.75" customHeight="1" x14ac:dyDescent="0.2">
      <c r="C581" s="6"/>
      <c r="D581" s="6"/>
      <c r="E581" s="6"/>
      <c r="F581" s="6"/>
      <c r="G581" s="6"/>
      <c r="H581" s="6"/>
      <c r="I581" s="6"/>
      <c r="J581" s="6"/>
      <c r="K581" s="6"/>
      <c r="L581" s="6"/>
      <c r="M581" s="6"/>
      <c r="N581" s="6"/>
    </row>
    <row r="582" spans="3:14" ht="12.75" customHeight="1" x14ac:dyDescent="0.2">
      <c r="C582" s="6"/>
      <c r="D582" s="6"/>
      <c r="E582" s="6"/>
      <c r="F582" s="6"/>
      <c r="G582" s="6"/>
      <c r="H582" s="6"/>
      <c r="I582" s="6"/>
      <c r="J582" s="6"/>
      <c r="K582" s="6"/>
      <c r="L582" s="6"/>
      <c r="M582" s="6"/>
      <c r="N582" s="6"/>
    </row>
    <row r="583" spans="3:14" ht="12.75" customHeight="1" x14ac:dyDescent="0.2">
      <c r="C583" s="6"/>
      <c r="D583" s="6"/>
      <c r="E583" s="6"/>
      <c r="F583" s="6"/>
      <c r="G583" s="6"/>
      <c r="H583" s="6"/>
      <c r="I583" s="6"/>
      <c r="J583" s="6"/>
      <c r="K583" s="6"/>
      <c r="L583" s="6"/>
      <c r="M583" s="6"/>
      <c r="N583" s="6"/>
    </row>
    <row r="584" spans="3:14" ht="12.75" customHeight="1" x14ac:dyDescent="0.2">
      <c r="C584" s="6"/>
      <c r="D584" s="6"/>
      <c r="E584" s="6"/>
      <c r="F584" s="6"/>
      <c r="G584" s="6"/>
      <c r="H584" s="6"/>
      <c r="I584" s="6"/>
      <c r="J584" s="6"/>
      <c r="K584" s="6"/>
      <c r="L584" s="6"/>
      <c r="M584" s="6"/>
      <c r="N584" s="6"/>
    </row>
    <row r="585" spans="3:14" ht="12.75" customHeight="1" x14ac:dyDescent="0.2">
      <c r="C585" s="6"/>
      <c r="D585" s="6"/>
      <c r="E585" s="6"/>
      <c r="F585" s="6"/>
      <c r="G585" s="6"/>
      <c r="H585" s="6"/>
      <c r="I585" s="6"/>
      <c r="J585" s="6"/>
      <c r="K585" s="6"/>
      <c r="L585" s="6"/>
      <c r="M585" s="6"/>
      <c r="N585" s="6"/>
    </row>
    <row r="586" spans="3:14" ht="12.75" customHeight="1" x14ac:dyDescent="0.2">
      <c r="C586" s="6"/>
      <c r="D586" s="6"/>
      <c r="E586" s="6"/>
      <c r="F586" s="6"/>
      <c r="G586" s="6"/>
      <c r="H586" s="6"/>
      <c r="I586" s="6"/>
      <c r="J586" s="6"/>
      <c r="K586" s="6"/>
      <c r="L586" s="6"/>
      <c r="M586" s="6"/>
      <c r="N586" s="6"/>
    </row>
    <row r="587" spans="3:14" ht="12.75" customHeight="1" x14ac:dyDescent="0.2">
      <c r="C587" s="6"/>
      <c r="D587" s="6"/>
      <c r="E587" s="6"/>
      <c r="F587" s="6"/>
      <c r="G587" s="6"/>
      <c r="H587" s="6"/>
      <c r="I587" s="6"/>
      <c r="J587" s="6"/>
      <c r="K587" s="6"/>
      <c r="L587" s="6"/>
      <c r="M587" s="6"/>
      <c r="N587" s="6"/>
    </row>
    <row r="588" spans="3:14" ht="12.75" customHeight="1" x14ac:dyDescent="0.2">
      <c r="C588" s="6"/>
      <c r="D588" s="6"/>
      <c r="E588" s="6"/>
      <c r="F588" s="6"/>
      <c r="G588" s="6"/>
      <c r="H588" s="6"/>
      <c r="I588" s="6"/>
      <c r="J588" s="6"/>
      <c r="K588" s="6"/>
      <c r="L588" s="6"/>
      <c r="M588" s="6"/>
      <c r="N588" s="6"/>
    </row>
    <row r="589" spans="3:14" ht="12.75" customHeight="1" x14ac:dyDescent="0.2">
      <c r="C589" s="6"/>
      <c r="D589" s="6"/>
      <c r="E589" s="6"/>
      <c r="F589" s="6"/>
      <c r="G589" s="6"/>
      <c r="H589" s="6"/>
      <c r="I589" s="6"/>
      <c r="J589" s="6"/>
      <c r="K589" s="6"/>
      <c r="L589" s="6"/>
      <c r="M589" s="6"/>
      <c r="N589" s="6"/>
    </row>
    <row r="590" spans="3:14" ht="12.75" customHeight="1" x14ac:dyDescent="0.2">
      <c r="C590" s="6"/>
      <c r="D590" s="6"/>
      <c r="E590" s="6"/>
      <c r="F590" s="6"/>
      <c r="G590" s="6"/>
      <c r="H590" s="6"/>
      <c r="I590" s="6"/>
      <c r="J590" s="6"/>
      <c r="K590" s="6"/>
      <c r="L590" s="6"/>
      <c r="M590" s="6"/>
      <c r="N590" s="6"/>
    </row>
    <row r="591" spans="3:14" ht="12.75" customHeight="1" x14ac:dyDescent="0.2">
      <c r="C591" s="6"/>
      <c r="D591" s="6"/>
      <c r="E591" s="6"/>
      <c r="F591" s="6"/>
      <c r="G591" s="6"/>
      <c r="H591" s="6"/>
      <c r="I591" s="6"/>
      <c r="J591" s="6"/>
      <c r="K591" s="6"/>
      <c r="L591" s="6"/>
      <c r="M591" s="6"/>
      <c r="N591" s="6"/>
    </row>
    <row r="592" spans="3:14" ht="12.75" customHeight="1" x14ac:dyDescent="0.2">
      <c r="C592" s="6"/>
      <c r="D592" s="6"/>
      <c r="E592" s="6"/>
      <c r="F592" s="6"/>
      <c r="G592" s="6"/>
      <c r="H592" s="6"/>
      <c r="I592" s="6"/>
      <c r="J592" s="6"/>
      <c r="K592" s="6"/>
      <c r="L592" s="6"/>
      <c r="M592" s="6"/>
      <c r="N592" s="6"/>
    </row>
    <row r="593" spans="3:14" ht="12.75" customHeight="1" x14ac:dyDescent="0.2">
      <c r="C593" s="6"/>
      <c r="D593" s="6"/>
      <c r="E593" s="6"/>
      <c r="F593" s="6"/>
      <c r="G593" s="6"/>
      <c r="H593" s="6"/>
      <c r="I593" s="6"/>
      <c r="J593" s="6"/>
      <c r="K593" s="6"/>
      <c r="L593" s="6"/>
      <c r="M593" s="6"/>
      <c r="N593" s="6"/>
    </row>
    <row r="594" spans="3:14" ht="12.75" customHeight="1" x14ac:dyDescent="0.2">
      <c r="C594" s="6"/>
      <c r="D594" s="6"/>
      <c r="E594" s="6"/>
      <c r="F594" s="6"/>
      <c r="G594" s="6"/>
      <c r="H594" s="6"/>
      <c r="I594" s="6"/>
      <c r="J594" s="6"/>
      <c r="K594" s="6"/>
      <c r="L594" s="6"/>
      <c r="M594" s="6"/>
      <c r="N594" s="6"/>
    </row>
    <row r="595" spans="3:14" ht="12.75" customHeight="1" x14ac:dyDescent="0.2">
      <c r="C595" s="6"/>
      <c r="D595" s="6"/>
      <c r="E595" s="6"/>
      <c r="F595" s="6"/>
      <c r="G595" s="6"/>
      <c r="H595" s="6"/>
      <c r="I595" s="6"/>
      <c r="J595" s="6"/>
      <c r="K595" s="6"/>
      <c r="L595" s="6"/>
      <c r="M595" s="6"/>
      <c r="N595" s="6"/>
    </row>
    <row r="596" spans="3:14" ht="12.75" customHeight="1" x14ac:dyDescent="0.2">
      <c r="C596" s="6"/>
      <c r="D596" s="6"/>
      <c r="E596" s="6"/>
      <c r="F596" s="6"/>
      <c r="G596" s="6"/>
      <c r="H596" s="6"/>
      <c r="I596" s="6"/>
      <c r="J596" s="6"/>
      <c r="K596" s="6"/>
      <c r="L596" s="6"/>
      <c r="M596" s="6"/>
      <c r="N596" s="6"/>
    </row>
    <row r="597" spans="3:14" ht="12.75" customHeight="1" x14ac:dyDescent="0.2">
      <c r="C597" s="6"/>
      <c r="D597" s="6"/>
      <c r="E597" s="6"/>
      <c r="F597" s="6"/>
      <c r="G597" s="6"/>
      <c r="H597" s="6"/>
      <c r="I597" s="6"/>
      <c r="J597" s="6"/>
      <c r="K597" s="6"/>
      <c r="L597" s="6"/>
      <c r="M597" s="6"/>
      <c r="N597" s="6"/>
    </row>
    <row r="598" spans="3:14" ht="12.75" customHeight="1" x14ac:dyDescent="0.2">
      <c r="C598" s="6"/>
      <c r="D598" s="6"/>
      <c r="E598" s="6"/>
      <c r="F598" s="6"/>
      <c r="G598" s="6"/>
      <c r="H598" s="6"/>
      <c r="I598" s="6"/>
      <c r="J598" s="6"/>
      <c r="K598" s="6"/>
      <c r="L598" s="6"/>
      <c r="M598" s="6"/>
      <c r="N598" s="6"/>
    </row>
    <row r="599" spans="3:14" ht="12.75" customHeight="1" x14ac:dyDescent="0.2">
      <c r="C599" s="6"/>
      <c r="D599" s="6"/>
      <c r="E599" s="6"/>
      <c r="F599" s="6"/>
      <c r="G599" s="6"/>
      <c r="H599" s="6"/>
      <c r="I599" s="6"/>
      <c r="J599" s="6"/>
      <c r="K599" s="6"/>
      <c r="L599" s="6"/>
      <c r="M599" s="6"/>
      <c r="N599" s="6"/>
    </row>
    <row r="600" spans="3:14" ht="12.75" customHeight="1" x14ac:dyDescent="0.2">
      <c r="C600" s="6"/>
      <c r="D600" s="6"/>
      <c r="E600" s="6"/>
      <c r="F600" s="6"/>
      <c r="G600" s="6"/>
      <c r="H600" s="6"/>
      <c r="I600" s="6"/>
      <c r="J600" s="6"/>
      <c r="K600" s="6"/>
      <c r="L600" s="6"/>
      <c r="M600" s="6"/>
      <c r="N600" s="6"/>
    </row>
    <row r="601" spans="3:14" ht="12.75" customHeight="1" x14ac:dyDescent="0.2">
      <c r="C601" s="6"/>
      <c r="D601" s="6"/>
      <c r="E601" s="6"/>
      <c r="F601" s="6"/>
      <c r="G601" s="6"/>
      <c r="H601" s="6"/>
      <c r="I601" s="6"/>
      <c r="J601" s="6"/>
      <c r="K601" s="6"/>
      <c r="L601" s="6"/>
      <c r="M601" s="6"/>
      <c r="N601" s="6"/>
    </row>
    <row r="602" spans="3:14" ht="12.75" customHeight="1" x14ac:dyDescent="0.2">
      <c r="C602" s="6"/>
      <c r="D602" s="6"/>
      <c r="E602" s="6"/>
      <c r="F602" s="6"/>
      <c r="G602" s="6"/>
      <c r="H602" s="6"/>
      <c r="I602" s="6"/>
      <c r="J602" s="6"/>
      <c r="K602" s="6"/>
      <c r="L602" s="6"/>
      <c r="M602" s="6"/>
      <c r="N602" s="6"/>
    </row>
    <row r="603" spans="3:14" ht="12.75" customHeight="1" x14ac:dyDescent="0.2">
      <c r="C603" s="6"/>
      <c r="D603" s="6"/>
      <c r="E603" s="6"/>
      <c r="F603" s="6"/>
      <c r="G603" s="6"/>
      <c r="H603" s="6"/>
      <c r="I603" s="6"/>
      <c r="J603" s="6"/>
      <c r="K603" s="6"/>
      <c r="L603" s="6"/>
      <c r="M603" s="6"/>
      <c r="N603" s="6"/>
    </row>
    <row r="604" spans="3:14" ht="12.75" customHeight="1" x14ac:dyDescent="0.2">
      <c r="C604" s="6"/>
      <c r="D604" s="6"/>
      <c r="E604" s="6"/>
      <c r="F604" s="6"/>
      <c r="G604" s="6"/>
      <c r="H604" s="6"/>
      <c r="I604" s="6"/>
      <c r="J604" s="6"/>
      <c r="K604" s="6"/>
      <c r="L604" s="6"/>
      <c r="M604" s="6"/>
      <c r="N604" s="6"/>
    </row>
    <row r="605" spans="3:14" ht="12.75" customHeight="1" x14ac:dyDescent="0.2">
      <c r="C605" s="6"/>
      <c r="D605" s="6"/>
      <c r="E605" s="6"/>
      <c r="F605" s="6"/>
      <c r="G605" s="6"/>
      <c r="H605" s="6"/>
      <c r="I605" s="6"/>
      <c r="J605" s="6"/>
      <c r="K605" s="6"/>
      <c r="L605" s="6"/>
      <c r="M605" s="6"/>
      <c r="N605" s="6"/>
    </row>
    <row r="606" spans="3:14" ht="12.75" customHeight="1" x14ac:dyDescent="0.2">
      <c r="C606" s="6"/>
      <c r="D606" s="6"/>
      <c r="E606" s="6"/>
      <c r="F606" s="6"/>
      <c r="G606" s="6"/>
      <c r="H606" s="6"/>
      <c r="I606" s="6"/>
      <c r="J606" s="6"/>
      <c r="K606" s="6"/>
      <c r="L606" s="6"/>
      <c r="M606" s="6"/>
      <c r="N606" s="6"/>
    </row>
    <row r="607" spans="3:14" ht="12.75" customHeight="1" x14ac:dyDescent="0.2">
      <c r="C607" s="6"/>
      <c r="D607" s="6"/>
      <c r="E607" s="6"/>
      <c r="F607" s="6"/>
      <c r="G607" s="6"/>
      <c r="H607" s="6"/>
      <c r="I607" s="6"/>
      <c r="J607" s="6"/>
      <c r="K607" s="6"/>
      <c r="L607" s="6"/>
      <c r="M607" s="6"/>
      <c r="N607" s="6"/>
    </row>
    <row r="608" spans="3:14" ht="12.75" customHeight="1" x14ac:dyDescent="0.2">
      <c r="C608" s="6"/>
      <c r="D608" s="6"/>
      <c r="E608" s="6"/>
      <c r="F608" s="6"/>
      <c r="G608" s="6"/>
      <c r="H608" s="6"/>
      <c r="I608" s="6"/>
      <c r="J608" s="6"/>
      <c r="K608" s="6"/>
      <c r="L608" s="6"/>
      <c r="M608" s="6"/>
      <c r="N608" s="6"/>
    </row>
    <row r="609" spans="3:14" ht="12.75" customHeight="1" x14ac:dyDescent="0.2">
      <c r="C609" s="6"/>
      <c r="D609" s="6"/>
      <c r="E609" s="6"/>
      <c r="F609" s="6"/>
      <c r="G609" s="6"/>
      <c r="H609" s="6"/>
      <c r="I609" s="6"/>
      <c r="J609" s="6"/>
      <c r="K609" s="6"/>
      <c r="L609" s="6"/>
      <c r="M609" s="6"/>
      <c r="N609" s="6"/>
    </row>
    <row r="610" spans="3:14" ht="12.75" customHeight="1" x14ac:dyDescent="0.2">
      <c r="C610" s="6"/>
      <c r="D610" s="6"/>
      <c r="E610" s="6"/>
      <c r="F610" s="6"/>
      <c r="G610" s="6"/>
      <c r="H610" s="6"/>
      <c r="I610" s="6"/>
      <c r="J610" s="6"/>
      <c r="K610" s="6"/>
      <c r="L610" s="6"/>
      <c r="M610" s="6"/>
      <c r="N610" s="6"/>
    </row>
    <row r="611" spans="3:14" ht="12.75" customHeight="1" x14ac:dyDescent="0.2">
      <c r="C611" s="6"/>
      <c r="D611" s="6"/>
      <c r="E611" s="6"/>
      <c r="F611" s="6"/>
      <c r="G611" s="6"/>
      <c r="H611" s="6"/>
      <c r="I611" s="6"/>
      <c r="J611" s="6"/>
      <c r="K611" s="6"/>
      <c r="L611" s="6"/>
      <c r="M611" s="6"/>
      <c r="N611" s="6"/>
    </row>
    <row r="612" spans="3:14" ht="12.75" customHeight="1" x14ac:dyDescent="0.2">
      <c r="C612" s="6"/>
      <c r="D612" s="6"/>
      <c r="E612" s="6"/>
      <c r="F612" s="6"/>
      <c r="G612" s="6"/>
      <c r="H612" s="6"/>
      <c r="I612" s="6"/>
      <c r="J612" s="6"/>
      <c r="K612" s="6"/>
      <c r="L612" s="6"/>
      <c r="M612" s="6"/>
      <c r="N612" s="6"/>
    </row>
    <row r="613" spans="3:14" ht="12.75" customHeight="1" x14ac:dyDescent="0.2">
      <c r="C613" s="6"/>
      <c r="D613" s="6"/>
      <c r="E613" s="6"/>
      <c r="F613" s="6"/>
      <c r="G613" s="6"/>
      <c r="H613" s="6"/>
      <c r="I613" s="6"/>
      <c r="J613" s="6"/>
      <c r="K613" s="6"/>
      <c r="L613" s="6"/>
      <c r="M613" s="6"/>
      <c r="N613" s="6"/>
    </row>
    <row r="614" spans="3:14" ht="12.75" customHeight="1" x14ac:dyDescent="0.2">
      <c r="C614" s="6"/>
      <c r="D614" s="6"/>
      <c r="E614" s="6"/>
      <c r="F614" s="6"/>
      <c r="G614" s="6"/>
      <c r="H614" s="6"/>
      <c r="I614" s="6"/>
      <c r="J614" s="6"/>
      <c r="K614" s="6"/>
      <c r="L614" s="6"/>
      <c r="M614" s="6"/>
      <c r="N614" s="6"/>
    </row>
    <row r="615" spans="3:14" ht="12.75" customHeight="1" x14ac:dyDescent="0.2">
      <c r="C615" s="6"/>
      <c r="D615" s="6"/>
      <c r="E615" s="6"/>
      <c r="F615" s="6"/>
      <c r="G615" s="6"/>
      <c r="H615" s="6"/>
      <c r="I615" s="6"/>
      <c r="J615" s="6"/>
      <c r="K615" s="6"/>
      <c r="L615" s="6"/>
      <c r="M615" s="6"/>
      <c r="N615" s="6"/>
    </row>
    <row r="616" spans="3:14" ht="12.75" customHeight="1" x14ac:dyDescent="0.2">
      <c r="C616" s="6"/>
      <c r="D616" s="6"/>
      <c r="E616" s="6"/>
      <c r="F616" s="6"/>
      <c r="G616" s="6"/>
      <c r="H616" s="6"/>
      <c r="I616" s="6"/>
      <c r="J616" s="6"/>
      <c r="K616" s="6"/>
      <c r="L616" s="6"/>
      <c r="M616" s="6"/>
      <c r="N616" s="6"/>
    </row>
    <row r="617" spans="3:14" ht="12.75" customHeight="1" x14ac:dyDescent="0.2">
      <c r="C617" s="6"/>
      <c r="D617" s="6"/>
      <c r="E617" s="6"/>
      <c r="F617" s="6"/>
      <c r="G617" s="6"/>
      <c r="H617" s="6"/>
      <c r="I617" s="6"/>
      <c r="J617" s="6"/>
      <c r="K617" s="6"/>
      <c r="L617" s="6"/>
      <c r="M617" s="6"/>
      <c r="N617" s="6"/>
    </row>
    <row r="618" spans="3:14" ht="12.75" customHeight="1" x14ac:dyDescent="0.2">
      <c r="C618" s="6"/>
      <c r="D618" s="6"/>
      <c r="E618" s="6"/>
      <c r="F618" s="6"/>
      <c r="G618" s="6"/>
      <c r="H618" s="6"/>
      <c r="I618" s="6"/>
      <c r="J618" s="6"/>
      <c r="K618" s="6"/>
      <c r="L618" s="6"/>
      <c r="M618" s="6"/>
      <c r="N618" s="6"/>
    </row>
    <row r="619" spans="3:14" ht="12.75" customHeight="1" x14ac:dyDescent="0.2">
      <c r="C619" s="6"/>
      <c r="D619" s="6"/>
      <c r="E619" s="6"/>
      <c r="F619" s="6"/>
      <c r="G619" s="6"/>
      <c r="H619" s="6"/>
      <c r="I619" s="6"/>
      <c r="J619" s="6"/>
      <c r="K619" s="6"/>
      <c r="L619" s="6"/>
      <c r="M619" s="6"/>
      <c r="N619" s="6"/>
    </row>
    <row r="620" spans="3:14" ht="12.75" customHeight="1" x14ac:dyDescent="0.2">
      <c r="C620" s="6"/>
      <c r="D620" s="6"/>
      <c r="E620" s="6"/>
      <c r="F620" s="6"/>
      <c r="G620" s="6"/>
      <c r="H620" s="6"/>
      <c r="I620" s="6"/>
      <c r="J620" s="6"/>
      <c r="K620" s="6"/>
      <c r="L620" s="6"/>
      <c r="M620" s="6"/>
      <c r="N620" s="6"/>
    </row>
    <row r="621" spans="3:14" ht="12.75" customHeight="1" x14ac:dyDescent="0.2">
      <c r="C621" s="6"/>
      <c r="D621" s="6"/>
      <c r="E621" s="6"/>
      <c r="F621" s="6"/>
      <c r="G621" s="6"/>
      <c r="H621" s="6"/>
      <c r="I621" s="6"/>
      <c r="J621" s="6"/>
      <c r="K621" s="6"/>
      <c r="L621" s="6"/>
      <c r="M621" s="6"/>
      <c r="N621" s="6"/>
    </row>
    <row r="622" spans="3:14" ht="12.75" customHeight="1" x14ac:dyDescent="0.2">
      <c r="C622" s="6"/>
      <c r="D622" s="6"/>
      <c r="E622" s="6"/>
      <c r="F622" s="6"/>
      <c r="G622" s="6"/>
      <c r="H622" s="6"/>
      <c r="I622" s="6"/>
      <c r="J622" s="6"/>
      <c r="K622" s="6"/>
      <c r="L622" s="6"/>
      <c r="M622" s="6"/>
      <c r="N622" s="6"/>
    </row>
    <row r="623" spans="3:14" ht="12.75" customHeight="1" x14ac:dyDescent="0.2">
      <c r="C623" s="6"/>
      <c r="D623" s="6"/>
      <c r="E623" s="6"/>
      <c r="F623" s="6"/>
      <c r="G623" s="6"/>
      <c r="H623" s="6"/>
      <c r="I623" s="6"/>
      <c r="J623" s="6"/>
      <c r="K623" s="6"/>
      <c r="L623" s="6"/>
      <c r="M623" s="6"/>
      <c r="N623" s="6"/>
    </row>
    <row r="624" spans="3:14" ht="12.75" customHeight="1" x14ac:dyDescent="0.2">
      <c r="C624" s="6"/>
      <c r="D624" s="6"/>
      <c r="E624" s="6"/>
      <c r="F624" s="6"/>
      <c r="G624" s="6"/>
      <c r="H624" s="6"/>
      <c r="I624" s="6"/>
      <c r="J624" s="6"/>
      <c r="K624" s="6"/>
      <c r="L624" s="6"/>
      <c r="M624" s="6"/>
      <c r="N624" s="6"/>
    </row>
    <row r="625" spans="3:14" ht="12.75" customHeight="1" x14ac:dyDescent="0.2">
      <c r="C625" s="6"/>
      <c r="D625" s="6"/>
      <c r="E625" s="6"/>
      <c r="F625" s="6"/>
      <c r="G625" s="6"/>
      <c r="H625" s="6"/>
      <c r="I625" s="6"/>
      <c r="J625" s="6"/>
      <c r="K625" s="6"/>
      <c r="L625" s="6"/>
      <c r="M625" s="6"/>
      <c r="N625" s="6"/>
    </row>
    <row r="626" spans="3:14" ht="12.75" customHeight="1" x14ac:dyDescent="0.2">
      <c r="C626" s="6"/>
      <c r="D626" s="6"/>
      <c r="E626" s="6"/>
      <c r="F626" s="6"/>
      <c r="G626" s="6"/>
      <c r="H626" s="6"/>
      <c r="I626" s="6"/>
      <c r="J626" s="6"/>
      <c r="K626" s="6"/>
      <c r="L626" s="6"/>
      <c r="M626" s="6"/>
      <c r="N626" s="6"/>
    </row>
    <row r="627" spans="3:14" ht="12.75" customHeight="1" x14ac:dyDescent="0.2">
      <c r="C627" s="6"/>
      <c r="D627" s="6"/>
      <c r="E627" s="6"/>
      <c r="F627" s="6"/>
      <c r="G627" s="6"/>
      <c r="H627" s="6"/>
      <c r="I627" s="6"/>
      <c r="J627" s="6"/>
      <c r="K627" s="6"/>
      <c r="L627" s="6"/>
      <c r="M627" s="6"/>
      <c r="N627" s="6"/>
    </row>
    <row r="628" spans="3:14" ht="12.75" customHeight="1" x14ac:dyDescent="0.2">
      <c r="C628" s="6"/>
      <c r="D628" s="6"/>
      <c r="E628" s="6"/>
      <c r="F628" s="6"/>
      <c r="G628" s="6"/>
      <c r="H628" s="6"/>
      <c r="I628" s="6"/>
      <c r="J628" s="6"/>
      <c r="K628" s="6"/>
      <c r="L628" s="6"/>
      <c r="M628" s="6"/>
      <c r="N628" s="6"/>
    </row>
    <row r="629" spans="3:14" ht="12.75" customHeight="1" x14ac:dyDescent="0.2">
      <c r="C629" s="6"/>
      <c r="D629" s="6"/>
      <c r="E629" s="6"/>
      <c r="F629" s="6"/>
      <c r="G629" s="6"/>
      <c r="H629" s="6"/>
      <c r="I629" s="6"/>
      <c r="J629" s="6"/>
      <c r="K629" s="6"/>
      <c r="L629" s="6"/>
      <c r="M629" s="6"/>
      <c r="N629" s="6"/>
    </row>
    <row r="630" spans="3:14" ht="12.75" customHeight="1" x14ac:dyDescent="0.2">
      <c r="C630" s="6"/>
      <c r="D630" s="6"/>
      <c r="E630" s="6"/>
      <c r="F630" s="6"/>
      <c r="G630" s="6"/>
      <c r="H630" s="6"/>
      <c r="I630" s="6"/>
      <c r="J630" s="6"/>
      <c r="K630" s="6"/>
      <c r="L630" s="6"/>
      <c r="M630" s="6"/>
      <c r="N630" s="6"/>
    </row>
    <row r="631" spans="3:14" ht="12.75" customHeight="1" x14ac:dyDescent="0.2">
      <c r="C631" s="6"/>
      <c r="D631" s="6"/>
      <c r="E631" s="6"/>
      <c r="F631" s="6"/>
      <c r="G631" s="6"/>
      <c r="H631" s="6"/>
      <c r="I631" s="6"/>
      <c r="J631" s="6"/>
      <c r="K631" s="6"/>
      <c r="L631" s="6"/>
      <c r="M631" s="6"/>
      <c r="N631" s="6"/>
    </row>
    <row r="632" spans="3:14" ht="12.75" customHeight="1" x14ac:dyDescent="0.2">
      <c r="C632" s="6"/>
      <c r="D632" s="6"/>
      <c r="E632" s="6"/>
      <c r="F632" s="6"/>
      <c r="G632" s="6"/>
      <c r="H632" s="6"/>
      <c r="I632" s="6"/>
      <c r="J632" s="6"/>
      <c r="K632" s="6"/>
      <c r="L632" s="6"/>
      <c r="M632" s="6"/>
      <c r="N632" s="6"/>
    </row>
    <row r="633" spans="3:14" ht="12.75" customHeight="1" x14ac:dyDescent="0.2">
      <c r="C633" s="6"/>
      <c r="D633" s="6"/>
      <c r="E633" s="6"/>
      <c r="F633" s="6"/>
      <c r="G633" s="6"/>
      <c r="H633" s="6"/>
      <c r="I633" s="6"/>
      <c r="J633" s="6"/>
      <c r="K633" s="6"/>
      <c r="L633" s="6"/>
      <c r="M633" s="6"/>
      <c r="N633" s="6"/>
    </row>
    <row r="634" spans="3:14" ht="12.75" customHeight="1" x14ac:dyDescent="0.2">
      <c r="C634" s="6"/>
      <c r="D634" s="6"/>
      <c r="E634" s="6"/>
      <c r="F634" s="6"/>
      <c r="G634" s="6"/>
      <c r="H634" s="6"/>
      <c r="I634" s="6"/>
      <c r="J634" s="6"/>
      <c r="K634" s="6"/>
      <c r="L634" s="6"/>
      <c r="M634" s="6"/>
      <c r="N634" s="6"/>
    </row>
    <row r="635" spans="3:14" ht="12.75" customHeight="1" x14ac:dyDescent="0.2">
      <c r="C635" s="6"/>
      <c r="D635" s="6"/>
      <c r="E635" s="6"/>
      <c r="F635" s="6"/>
      <c r="G635" s="6"/>
      <c r="H635" s="6"/>
      <c r="I635" s="6"/>
      <c r="J635" s="6"/>
      <c r="K635" s="6"/>
      <c r="L635" s="6"/>
      <c r="M635" s="6"/>
      <c r="N635" s="6"/>
    </row>
    <row r="636" spans="3:14" ht="12.75" customHeight="1" x14ac:dyDescent="0.2">
      <c r="C636" s="6"/>
      <c r="D636" s="6"/>
      <c r="E636" s="6"/>
      <c r="F636" s="6"/>
      <c r="G636" s="6"/>
      <c r="H636" s="6"/>
      <c r="I636" s="6"/>
      <c r="J636" s="6"/>
      <c r="K636" s="6"/>
      <c r="L636" s="6"/>
      <c r="M636" s="6"/>
      <c r="N636" s="6"/>
    </row>
    <row r="637" spans="3:14" ht="12.75" customHeight="1" x14ac:dyDescent="0.2">
      <c r="C637" s="6"/>
      <c r="D637" s="6"/>
      <c r="E637" s="6"/>
      <c r="F637" s="6"/>
      <c r="G637" s="6"/>
      <c r="H637" s="6"/>
      <c r="I637" s="6"/>
      <c r="J637" s="6"/>
      <c r="K637" s="6"/>
      <c r="L637" s="6"/>
      <c r="M637" s="6"/>
      <c r="N637" s="6"/>
    </row>
    <row r="638" spans="3:14" ht="12.75" customHeight="1" x14ac:dyDescent="0.2">
      <c r="C638" s="6"/>
      <c r="D638" s="6"/>
      <c r="E638" s="6"/>
      <c r="F638" s="6"/>
      <c r="G638" s="6"/>
      <c r="H638" s="6"/>
      <c r="I638" s="6"/>
      <c r="J638" s="6"/>
      <c r="K638" s="6"/>
      <c r="L638" s="6"/>
      <c r="M638" s="6"/>
      <c r="N638" s="6"/>
    </row>
    <row r="639" spans="3:14" ht="12.75" customHeight="1" x14ac:dyDescent="0.2">
      <c r="C639" s="6"/>
      <c r="D639" s="6"/>
      <c r="E639" s="6"/>
      <c r="F639" s="6"/>
      <c r="G639" s="6"/>
      <c r="H639" s="6"/>
      <c r="I639" s="6"/>
      <c r="J639" s="6"/>
      <c r="K639" s="6"/>
      <c r="L639" s="6"/>
      <c r="M639" s="6"/>
      <c r="N639" s="6"/>
    </row>
    <row r="640" spans="3:14" ht="12.75" customHeight="1" x14ac:dyDescent="0.2">
      <c r="C640" s="6"/>
      <c r="D640" s="6"/>
      <c r="E640" s="6"/>
      <c r="F640" s="6"/>
      <c r="G640" s="6"/>
      <c r="H640" s="6"/>
      <c r="I640" s="6"/>
      <c r="J640" s="6"/>
      <c r="K640" s="6"/>
      <c r="L640" s="6"/>
      <c r="M640" s="6"/>
      <c r="N640" s="6"/>
    </row>
    <row r="641" spans="1:14" ht="12.75" customHeight="1" x14ac:dyDescent="0.2">
      <c r="C641" s="6"/>
      <c r="D641" s="6"/>
      <c r="E641" s="6"/>
      <c r="F641" s="6"/>
      <c r="G641" s="6"/>
      <c r="H641" s="6"/>
      <c r="I641" s="6"/>
      <c r="J641" s="6"/>
      <c r="K641" s="6"/>
      <c r="L641" s="6"/>
      <c r="M641" s="6"/>
      <c r="N641" s="6"/>
    </row>
    <row r="642" spans="1:14" ht="12.75" customHeight="1" x14ac:dyDescent="0.2">
      <c r="C642" s="6"/>
      <c r="D642" s="6"/>
      <c r="E642" s="6"/>
      <c r="F642" s="6"/>
      <c r="G642" s="6"/>
      <c r="H642" s="6"/>
      <c r="I642" s="6"/>
      <c r="J642" s="6"/>
      <c r="K642" s="6"/>
      <c r="L642" s="6"/>
      <c r="M642" s="6"/>
      <c r="N642" s="6"/>
    </row>
    <row r="643" spans="1:14" ht="12.75" customHeight="1" x14ac:dyDescent="0.2">
      <c r="C643" s="6"/>
      <c r="D643" s="6"/>
      <c r="E643" s="6"/>
      <c r="F643" s="6"/>
      <c r="G643" s="6"/>
      <c r="H643" s="6"/>
      <c r="I643" s="6"/>
      <c r="J643" s="6"/>
      <c r="K643" s="6"/>
      <c r="L643" s="6"/>
      <c r="M643" s="6"/>
      <c r="N643" s="6"/>
    </row>
    <row r="644" spans="1:14" ht="12.75" customHeight="1" x14ac:dyDescent="0.2">
      <c r="C644" s="6"/>
      <c r="D644" s="6"/>
      <c r="E644" s="6"/>
      <c r="F644" s="6"/>
      <c r="G644" s="6"/>
      <c r="H644" s="6"/>
      <c r="I644" s="6"/>
      <c r="J644" s="6"/>
      <c r="K644" s="6"/>
      <c r="L644" s="6"/>
      <c r="M644" s="6"/>
      <c r="N644" s="6"/>
    </row>
    <row r="645" spans="1:14" ht="12.75" customHeight="1" x14ac:dyDescent="0.2">
      <c r="C645" s="6"/>
      <c r="D645" s="6"/>
      <c r="E645" s="6"/>
      <c r="F645" s="6"/>
      <c r="G645" s="6"/>
      <c r="H645" s="6"/>
      <c r="I645" s="6"/>
      <c r="J645" s="6"/>
      <c r="K645" s="6"/>
      <c r="L645" s="6"/>
      <c r="M645" s="6"/>
      <c r="N645" s="6"/>
    </row>
    <row r="646" spans="1:14" ht="12.75" customHeight="1" x14ac:dyDescent="0.2">
      <c r="C646" s="6"/>
      <c r="D646" s="6"/>
      <c r="E646" s="6"/>
      <c r="F646" s="6"/>
      <c r="G646" s="6"/>
      <c r="H646" s="6"/>
      <c r="I646" s="6"/>
      <c r="J646" s="6"/>
      <c r="K646" s="6"/>
      <c r="L646" s="6"/>
      <c r="M646" s="6"/>
      <c r="N646" s="6"/>
    </row>
    <row r="647" spans="1:14" ht="12.75" customHeight="1" x14ac:dyDescent="0.2">
      <c r="C647" s="6"/>
      <c r="D647" s="6"/>
      <c r="E647" s="6"/>
      <c r="F647" s="6"/>
      <c r="G647" s="6"/>
      <c r="H647" s="6"/>
      <c r="I647" s="6"/>
      <c r="J647" s="6"/>
      <c r="K647" s="6"/>
      <c r="L647" s="6"/>
      <c r="M647" s="6"/>
      <c r="N647" s="6"/>
    </row>
    <row r="648" spans="1:14" ht="12.75" customHeight="1" x14ac:dyDescent="0.2">
      <c r="C648" s="6"/>
      <c r="D648" s="6"/>
      <c r="E648" s="6"/>
      <c r="F648" s="6"/>
      <c r="G648" s="6"/>
      <c r="H648" s="6"/>
      <c r="I648" s="6"/>
      <c r="J648" s="6"/>
      <c r="K648" s="6"/>
      <c r="L648" s="6"/>
      <c r="M648" s="6"/>
      <c r="N648" s="6"/>
    </row>
    <row r="649" spans="1:14" ht="12.75" customHeight="1" x14ac:dyDescent="0.2">
      <c r="C649" s="6"/>
      <c r="D649" s="6"/>
      <c r="E649" s="6"/>
      <c r="F649" s="6"/>
      <c r="G649" s="6"/>
      <c r="H649" s="6"/>
      <c r="I649" s="6"/>
      <c r="J649" s="6"/>
      <c r="K649" s="6"/>
      <c r="L649" s="6"/>
      <c r="M649" s="6"/>
      <c r="N649" s="6"/>
    </row>
    <row r="650" spans="1:14" ht="12.75" customHeight="1" x14ac:dyDescent="0.2">
      <c r="A650" s="12"/>
      <c r="C650" s="6"/>
      <c r="D650" s="6"/>
      <c r="E650" s="6"/>
      <c r="F650" s="6"/>
      <c r="G650" s="6"/>
      <c r="H650" s="6"/>
      <c r="I650" s="6"/>
      <c r="J650" s="6"/>
      <c r="K650" s="6"/>
      <c r="L650" s="6"/>
      <c r="M650" s="6"/>
      <c r="N650" s="6"/>
    </row>
    <row r="651" spans="1:14" ht="12.75" customHeight="1" x14ac:dyDescent="0.2">
      <c r="A651" s="12"/>
      <c r="C651" s="6"/>
      <c r="D651" s="6"/>
      <c r="E651" s="6"/>
      <c r="F651" s="6"/>
      <c r="G651" s="6"/>
      <c r="H651" s="6"/>
      <c r="I651" s="6"/>
      <c r="J651" s="6"/>
      <c r="K651" s="6"/>
      <c r="L651" s="6"/>
      <c r="M651" s="6"/>
      <c r="N651" s="6"/>
    </row>
    <row r="652" spans="1:14" ht="12.75" customHeight="1" x14ac:dyDescent="0.2">
      <c r="A652" s="12"/>
      <c r="C652" s="6"/>
      <c r="D652" s="6"/>
      <c r="E652" s="6"/>
      <c r="F652" s="6"/>
      <c r="G652" s="6"/>
      <c r="H652" s="6"/>
      <c r="I652" s="6"/>
      <c r="J652" s="6"/>
      <c r="K652" s="6"/>
      <c r="L652" s="6"/>
      <c r="M652" s="6"/>
      <c r="N652" s="6"/>
    </row>
    <row r="653" spans="1:14" ht="12.75" customHeight="1" x14ac:dyDescent="0.2">
      <c r="C653" s="6"/>
      <c r="D653" s="6"/>
      <c r="E653" s="6"/>
      <c r="F653" s="6"/>
      <c r="G653" s="6"/>
      <c r="H653" s="6"/>
      <c r="I653" s="6"/>
      <c r="J653" s="6"/>
      <c r="K653" s="6"/>
      <c r="L653" s="6"/>
      <c r="M653" s="6"/>
      <c r="N653" s="6"/>
    </row>
    <row r="654" spans="1:14" ht="12.75" customHeight="1" x14ac:dyDescent="0.2">
      <c r="C654" s="6"/>
      <c r="D654" s="6"/>
      <c r="E654" s="6"/>
      <c r="F654" s="6"/>
      <c r="G654" s="6"/>
      <c r="H654" s="6"/>
      <c r="I654" s="6"/>
      <c r="J654" s="6"/>
      <c r="K654" s="6"/>
      <c r="L654" s="6"/>
      <c r="M654" s="6"/>
      <c r="N654" s="6"/>
    </row>
    <row r="655" spans="1:14" ht="12.75" customHeight="1" x14ac:dyDescent="0.2">
      <c r="A655" s="25"/>
      <c r="C655" s="6"/>
      <c r="D655" s="6"/>
      <c r="E655" s="6"/>
      <c r="F655" s="6"/>
      <c r="G655" s="6"/>
      <c r="H655" s="6"/>
      <c r="I655" s="6"/>
      <c r="J655" s="6"/>
      <c r="K655" s="6"/>
      <c r="L655" s="6"/>
      <c r="M655" s="6"/>
      <c r="N655" s="6"/>
    </row>
    <row r="656" spans="1:14" ht="12.75" customHeight="1" x14ac:dyDescent="0.2">
      <c r="A656" s="33"/>
      <c r="C656" s="6"/>
      <c r="D656" s="6"/>
      <c r="E656" s="6"/>
      <c r="F656" s="6"/>
      <c r="G656" s="6"/>
      <c r="H656" s="6"/>
      <c r="I656" s="6"/>
      <c r="J656" s="6"/>
      <c r="K656" s="6"/>
      <c r="L656" s="6"/>
      <c r="M656" s="6"/>
      <c r="N656" s="6"/>
    </row>
    <row r="657" spans="1:14" ht="12.75" customHeight="1" x14ac:dyDescent="0.2">
      <c r="A657" s="12"/>
      <c r="C657" s="6"/>
      <c r="D657" s="6"/>
      <c r="E657" s="6"/>
      <c r="F657" s="6"/>
      <c r="G657" s="6"/>
      <c r="H657" s="6"/>
      <c r="I657" s="6"/>
      <c r="J657" s="6"/>
      <c r="K657" s="6"/>
      <c r="L657" s="6"/>
      <c r="M657" s="6"/>
      <c r="N657" s="6"/>
    </row>
    <row r="658" spans="1:14" ht="12.75" customHeight="1" x14ac:dyDescent="0.2">
      <c r="C658" s="6"/>
      <c r="D658" s="6"/>
      <c r="E658" s="6"/>
      <c r="F658" s="6"/>
      <c r="G658" s="6"/>
      <c r="H658" s="6"/>
      <c r="I658" s="6"/>
      <c r="J658" s="6"/>
      <c r="K658" s="6"/>
      <c r="L658" s="6"/>
      <c r="M658" s="6"/>
      <c r="N658" s="6"/>
    </row>
    <row r="659" spans="1:14" ht="12.75" customHeight="1" x14ac:dyDescent="0.2">
      <c r="C659" s="6"/>
      <c r="D659" s="6"/>
      <c r="E659" s="6"/>
      <c r="F659" s="6"/>
      <c r="G659" s="6"/>
      <c r="H659" s="6"/>
      <c r="I659" s="6"/>
      <c r="J659" s="6"/>
      <c r="K659" s="6"/>
      <c r="L659" s="6"/>
      <c r="M659" s="6"/>
      <c r="N659" s="6"/>
    </row>
    <row r="660" spans="1:14" ht="12.75" customHeight="1" x14ac:dyDescent="0.2">
      <c r="C660" s="6"/>
      <c r="D660" s="6"/>
      <c r="E660" s="6"/>
      <c r="F660" s="6"/>
      <c r="G660" s="6"/>
      <c r="H660" s="6"/>
      <c r="I660" s="6"/>
      <c r="J660" s="6"/>
      <c r="K660" s="6"/>
      <c r="L660" s="6"/>
      <c r="M660" s="6"/>
      <c r="N660" s="6"/>
    </row>
    <row r="661" spans="1:14" ht="12.75" customHeight="1" x14ac:dyDescent="0.2">
      <c r="C661" s="6"/>
      <c r="D661" s="6"/>
      <c r="E661" s="6"/>
      <c r="F661" s="6"/>
      <c r="G661" s="6"/>
      <c r="H661" s="6"/>
      <c r="I661" s="6"/>
      <c r="J661" s="6"/>
      <c r="K661" s="6"/>
      <c r="L661" s="6"/>
      <c r="M661" s="6"/>
      <c r="N661" s="6"/>
    </row>
    <row r="662" spans="1:14" ht="12.75" customHeight="1" x14ac:dyDescent="0.2">
      <c r="C662" s="6"/>
      <c r="D662" s="6"/>
      <c r="E662" s="6"/>
      <c r="F662" s="6"/>
      <c r="G662" s="6"/>
      <c r="H662" s="6"/>
      <c r="I662" s="6"/>
      <c r="J662" s="6"/>
      <c r="K662" s="6"/>
      <c r="L662" s="6"/>
      <c r="M662" s="6"/>
      <c r="N662" s="6"/>
    </row>
    <row r="663" spans="1:14" ht="12.75" customHeight="1" x14ac:dyDescent="0.2">
      <c r="C663" s="6"/>
      <c r="D663" s="6"/>
      <c r="E663" s="6"/>
      <c r="F663" s="6"/>
      <c r="G663" s="6"/>
      <c r="H663" s="6"/>
      <c r="I663" s="6"/>
      <c r="J663" s="6"/>
      <c r="K663" s="6"/>
      <c r="L663" s="6"/>
      <c r="M663" s="6"/>
      <c r="N663" s="6"/>
    </row>
    <row r="664" spans="1:14" ht="12.75" customHeight="1" x14ac:dyDescent="0.2">
      <c r="C664" s="6"/>
      <c r="D664" s="6"/>
      <c r="E664" s="6"/>
      <c r="F664" s="6"/>
      <c r="G664" s="6"/>
      <c r="H664" s="6"/>
      <c r="I664" s="6"/>
      <c r="J664" s="6"/>
      <c r="K664" s="6"/>
      <c r="L664" s="6"/>
      <c r="M664" s="6"/>
      <c r="N664" s="6"/>
    </row>
    <row r="665" spans="1:14" ht="12.75" customHeight="1" x14ac:dyDescent="0.2">
      <c r="C665" s="6"/>
      <c r="D665" s="6"/>
      <c r="E665" s="6"/>
      <c r="F665" s="6"/>
      <c r="G665" s="6"/>
      <c r="H665" s="6"/>
      <c r="I665" s="6"/>
      <c r="J665" s="6"/>
      <c r="K665" s="6"/>
      <c r="L665" s="6"/>
      <c r="M665" s="6"/>
      <c r="N665" s="6"/>
    </row>
    <row r="666" spans="1:14" ht="12.75" customHeight="1" x14ac:dyDescent="0.2">
      <c r="C666" s="6"/>
      <c r="D666" s="6"/>
      <c r="E666" s="6"/>
      <c r="F666" s="6"/>
      <c r="G666" s="6"/>
      <c r="H666" s="6"/>
      <c r="I666" s="6"/>
      <c r="J666" s="6"/>
      <c r="K666" s="6"/>
      <c r="L666" s="6"/>
      <c r="M666" s="6"/>
      <c r="N666" s="6"/>
    </row>
    <row r="667" spans="1:14" ht="12.75" customHeight="1" x14ac:dyDescent="0.2">
      <c r="C667" s="6"/>
      <c r="D667" s="6"/>
      <c r="E667" s="6"/>
      <c r="F667" s="6"/>
      <c r="G667" s="6"/>
      <c r="H667" s="6"/>
      <c r="I667" s="6"/>
      <c r="J667" s="6"/>
      <c r="K667" s="6"/>
      <c r="L667" s="6"/>
      <c r="M667" s="6"/>
      <c r="N667" s="6"/>
    </row>
    <row r="668" spans="1:14" ht="12.75" customHeight="1" x14ac:dyDescent="0.2">
      <c r="C668" s="6"/>
      <c r="D668" s="6"/>
      <c r="E668" s="6"/>
      <c r="F668" s="6"/>
      <c r="G668" s="6"/>
      <c r="H668" s="6"/>
      <c r="I668" s="6"/>
      <c r="J668" s="6"/>
      <c r="K668" s="6"/>
      <c r="L668" s="6"/>
      <c r="M668" s="6"/>
      <c r="N668" s="6"/>
    </row>
    <row r="669" spans="1:14" ht="12.75" customHeight="1" x14ac:dyDescent="0.2">
      <c r="C669" s="6"/>
      <c r="D669" s="6"/>
      <c r="E669" s="6"/>
      <c r="F669" s="6"/>
      <c r="G669" s="6"/>
      <c r="H669" s="6"/>
      <c r="I669" s="6"/>
      <c r="J669" s="6"/>
      <c r="K669" s="6"/>
      <c r="L669" s="6"/>
      <c r="M669" s="6"/>
      <c r="N669" s="6"/>
    </row>
    <row r="670" spans="1:14" ht="12.75" customHeight="1" x14ac:dyDescent="0.2">
      <c r="C670" s="6"/>
      <c r="D670" s="6"/>
      <c r="E670" s="6"/>
      <c r="F670" s="6"/>
      <c r="G670" s="6"/>
      <c r="H670" s="6"/>
      <c r="I670" s="6"/>
      <c r="J670" s="6"/>
      <c r="K670" s="6"/>
      <c r="L670" s="6"/>
      <c r="M670" s="6"/>
      <c r="N670" s="6"/>
    </row>
    <row r="671" spans="1:14" ht="12.75" customHeight="1" x14ac:dyDescent="0.2">
      <c r="C671" s="6"/>
      <c r="D671" s="6"/>
      <c r="E671" s="6"/>
      <c r="F671" s="6"/>
      <c r="G671" s="6"/>
      <c r="H671" s="6"/>
      <c r="I671" s="6"/>
      <c r="J671" s="6"/>
      <c r="K671" s="6"/>
      <c r="L671" s="6"/>
      <c r="M671" s="6"/>
      <c r="N671" s="6"/>
    </row>
    <row r="672" spans="1:14" ht="12.75" customHeight="1" x14ac:dyDescent="0.2">
      <c r="C672" s="6"/>
      <c r="D672" s="6"/>
      <c r="E672" s="6"/>
      <c r="F672" s="6"/>
      <c r="G672" s="6"/>
      <c r="H672" s="6"/>
      <c r="I672" s="6"/>
      <c r="J672" s="6"/>
      <c r="K672" s="6"/>
      <c r="L672" s="6"/>
      <c r="M672" s="6"/>
      <c r="N672" s="6"/>
    </row>
    <row r="673" spans="3:14" ht="12.75" customHeight="1" x14ac:dyDescent="0.2">
      <c r="C673" s="6"/>
      <c r="D673" s="6"/>
      <c r="E673" s="6"/>
      <c r="F673" s="6"/>
      <c r="G673" s="6"/>
      <c r="H673" s="6"/>
      <c r="I673" s="6"/>
      <c r="J673" s="6"/>
      <c r="K673" s="6"/>
      <c r="L673" s="6"/>
      <c r="M673" s="6"/>
      <c r="N673" s="6"/>
    </row>
    <row r="674" spans="3:14" ht="12.75" customHeight="1" x14ac:dyDescent="0.2">
      <c r="C674" s="6"/>
      <c r="D674" s="6"/>
      <c r="E674" s="6"/>
      <c r="F674" s="6"/>
      <c r="G674" s="6"/>
      <c r="H674" s="6"/>
      <c r="I674" s="6"/>
      <c r="J674" s="6"/>
      <c r="K674" s="6"/>
      <c r="L674" s="6"/>
      <c r="M674" s="6"/>
      <c r="N674" s="6"/>
    </row>
    <row r="675" spans="3:14" ht="12.75" customHeight="1" x14ac:dyDescent="0.2">
      <c r="C675" s="6"/>
      <c r="D675" s="6"/>
      <c r="E675" s="6"/>
      <c r="F675" s="6"/>
      <c r="G675" s="6"/>
      <c r="H675" s="6"/>
      <c r="I675" s="6"/>
      <c r="J675" s="6"/>
      <c r="K675" s="6"/>
      <c r="L675" s="6"/>
      <c r="M675" s="6"/>
      <c r="N675" s="6"/>
    </row>
    <row r="676" spans="3:14" ht="12.75" customHeight="1" x14ac:dyDescent="0.2">
      <c r="C676" s="6"/>
      <c r="D676" s="6"/>
      <c r="E676" s="6"/>
      <c r="F676" s="6"/>
      <c r="G676" s="6"/>
      <c r="H676" s="6"/>
      <c r="I676" s="6"/>
      <c r="J676" s="6"/>
      <c r="K676" s="6"/>
      <c r="L676" s="6"/>
      <c r="M676" s="6"/>
      <c r="N676" s="6"/>
    </row>
    <row r="677" spans="3:14" ht="12.75" customHeight="1" x14ac:dyDescent="0.2">
      <c r="C677" s="6"/>
      <c r="D677" s="6"/>
      <c r="E677" s="6"/>
      <c r="F677" s="6"/>
      <c r="G677" s="6"/>
      <c r="H677" s="6"/>
      <c r="I677" s="6"/>
      <c r="J677" s="6"/>
      <c r="K677" s="6"/>
      <c r="L677" s="6"/>
      <c r="M677" s="6"/>
      <c r="N677" s="6"/>
    </row>
    <row r="678" spans="3:14" ht="12.75" customHeight="1" x14ac:dyDescent="0.2">
      <c r="C678" s="6"/>
      <c r="D678" s="6"/>
      <c r="E678" s="6"/>
      <c r="F678" s="6"/>
      <c r="G678" s="6"/>
      <c r="H678" s="6"/>
      <c r="I678" s="6"/>
      <c r="J678" s="6"/>
      <c r="K678" s="6"/>
      <c r="L678" s="6"/>
      <c r="M678" s="6"/>
      <c r="N678" s="6"/>
    </row>
    <row r="679" spans="3:14" ht="12.75" customHeight="1" x14ac:dyDescent="0.2">
      <c r="C679" s="6"/>
      <c r="D679" s="6"/>
      <c r="E679" s="6"/>
      <c r="F679" s="6"/>
      <c r="G679" s="6"/>
      <c r="H679" s="6"/>
      <c r="I679" s="6"/>
      <c r="J679" s="6"/>
      <c r="K679" s="6"/>
      <c r="L679" s="6"/>
      <c r="M679" s="6"/>
      <c r="N679" s="6"/>
    </row>
    <row r="680" spans="3:14" ht="12.75" customHeight="1" x14ac:dyDescent="0.2">
      <c r="C680" s="6"/>
      <c r="D680" s="6"/>
      <c r="E680" s="6"/>
      <c r="F680" s="6"/>
      <c r="G680" s="6"/>
      <c r="H680" s="6"/>
      <c r="I680" s="6"/>
      <c r="J680" s="6"/>
      <c r="K680" s="6"/>
      <c r="L680" s="6"/>
      <c r="M680" s="6"/>
      <c r="N680" s="6"/>
    </row>
    <row r="681" spans="3:14" ht="12.75" customHeight="1" x14ac:dyDescent="0.2">
      <c r="C681" s="6"/>
      <c r="D681" s="6"/>
      <c r="E681" s="6"/>
      <c r="F681" s="6"/>
      <c r="G681" s="6"/>
      <c r="H681" s="6"/>
      <c r="I681" s="6"/>
      <c r="J681" s="6"/>
      <c r="K681" s="6"/>
      <c r="L681" s="6"/>
      <c r="M681" s="6"/>
      <c r="N681" s="6"/>
    </row>
    <row r="682" spans="3:14" ht="12.75" customHeight="1" x14ac:dyDescent="0.2">
      <c r="C682" s="6"/>
      <c r="D682" s="6"/>
      <c r="E682" s="6"/>
      <c r="F682" s="6"/>
      <c r="G682" s="6"/>
      <c r="H682" s="6"/>
      <c r="I682" s="6"/>
      <c r="J682" s="6"/>
      <c r="K682" s="6"/>
      <c r="L682" s="6"/>
      <c r="M682" s="6"/>
      <c r="N682" s="6"/>
    </row>
    <row r="683" spans="3:14" ht="12.75" customHeight="1" x14ac:dyDescent="0.2">
      <c r="C683" s="6"/>
      <c r="D683" s="6"/>
      <c r="E683" s="6"/>
      <c r="F683" s="6"/>
      <c r="G683" s="6"/>
      <c r="H683" s="6"/>
      <c r="I683" s="6"/>
      <c r="J683" s="6"/>
      <c r="K683" s="6"/>
      <c r="L683" s="6"/>
      <c r="M683" s="6"/>
      <c r="N683" s="6"/>
    </row>
    <row r="684" spans="3:14" ht="12.75" customHeight="1" x14ac:dyDescent="0.2">
      <c r="C684" s="6"/>
      <c r="D684" s="6"/>
      <c r="E684" s="6"/>
      <c r="F684" s="6"/>
      <c r="G684" s="6"/>
      <c r="H684" s="6"/>
      <c r="I684" s="6"/>
      <c r="J684" s="6"/>
      <c r="K684" s="6"/>
      <c r="L684" s="6"/>
      <c r="M684" s="6"/>
      <c r="N684" s="6"/>
    </row>
    <row r="685" spans="3:14" ht="12.75" customHeight="1" x14ac:dyDescent="0.2">
      <c r="C685" s="6"/>
      <c r="D685" s="6"/>
      <c r="E685" s="6"/>
      <c r="F685" s="6"/>
      <c r="G685" s="6"/>
      <c r="H685" s="6"/>
      <c r="I685" s="6"/>
      <c r="J685" s="6"/>
      <c r="K685" s="6"/>
      <c r="L685" s="6"/>
      <c r="M685" s="6"/>
      <c r="N685" s="6"/>
    </row>
    <row r="686" spans="3:14" ht="12.75" customHeight="1" x14ac:dyDescent="0.2">
      <c r="C686" s="6"/>
      <c r="D686" s="6"/>
      <c r="E686" s="6"/>
      <c r="F686" s="6"/>
      <c r="G686" s="6"/>
      <c r="H686" s="6"/>
      <c r="I686" s="6"/>
      <c r="J686" s="6"/>
      <c r="K686" s="6"/>
      <c r="L686" s="6"/>
      <c r="M686" s="6"/>
      <c r="N686" s="6"/>
    </row>
    <row r="687" spans="3:14" ht="12.75" customHeight="1" x14ac:dyDescent="0.2">
      <c r="C687" s="6"/>
      <c r="D687" s="6"/>
      <c r="E687" s="6"/>
      <c r="F687" s="6"/>
      <c r="G687" s="6"/>
      <c r="H687" s="6"/>
      <c r="I687" s="6"/>
      <c r="J687" s="6"/>
      <c r="K687" s="6"/>
      <c r="L687" s="6"/>
      <c r="M687" s="6"/>
      <c r="N687" s="6"/>
    </row>
    <row r="688" spans="3:14" ht="12.75" customHeight="1" x14ac:dyDescent="0.2">
      <c r="C688" s="6"/>
      <c r="D688" s="6"/>
      <c r="E688" s="6"/>
      <c r="F688" s="6"/>
      <c r="G688" s="6"/>
      <c r="H688" s="6"/>
      <c r="I688" s="6"/>
      <c r="J688" s="6"/>
      <c r="K688" s="6"/>
      <c r="L688" s="6"/>
      <c r="M688" s="6"/>
      <c r="N688" s="6"/>
    </row>
    <row r="689" spans="3:14" ht="12.75" customHeight="1" x14ac:dyDescent="0.2">
      <c r="C689" s="6"/>
      <c r="D689" s="6"/>
      <c r="E689" s="6"/>
      <c r="F689" s="6"/>
      <c r="G689" s="6"/>
      <c r="H689" s="6"/>
      <c r="I689" s="6"/>
      <c r="J689" s="6"/>
      <c r="K689" s="6"/>
      <c r="L689" s="6"/>
      <c r="M689" s="6"/>
      <c r="N689" s="6"/>
    </row>
    <row r="690" spans="3:14" ht="12.75" customHeight="1" x14ac:dyDescent="0.2">
      <c r="C690" s="6"/>
      <c r="D690" s="6"/>
      <c r="E690" s="6"/>
      <c r="F690" s="6"/>
      <c r="G690" s="6"/>
      <c r="H690" s="6"/>
      <c r="I690" s="6"/>
      <c r="J690" s="6"/>
      <c r="K690" s="6"/>
      <c r="L690" s="6"/>
      <c r="M690" s="6"/>
      <c r="N690" s="6"/>
    </row>
    <row r="691" spans="3:14" ht="12.75" customHeight="1" x14ac:dyDescent="0.2">
      <c r="C691" s="6"/>
      <c r="D691" s="6"/>
      <c r="E691" s="6"/>
      <c r="F691" s="6"/>
      <c r="G691" s="6"/>
      <c r="H691" s="6"/>
      <c r="I691" s="6"/>
      <c r="J691" s="6"/>
      <c r="K691" s="6"/>
      <c r="L691" s="6"/>
      <c r="M691" s="6"/>
      <c r="N691" s="6"/>
    </row>
    <row r="692" spans="3:14" ht="12.75" customHeight="1" x14ac:dyDescent="0.2">
      <c r="C692" s="6"/>
      <c r="D692" s="6"/>
      <c r="E692" s="6"/>
      <c r="F692" s="6"/>
      <c r="G692" s="6"/>
      <c r="H692" s="6"/>
      <c r="I692" s="6"/>
      <c r="J692" s="6"/>
      <c r="K692" s="6"/>
      <c r="L692" s="6"/>
      <c r="M692" s="6"/>
      <c r="N692" s="6"/>
    </row>
    <row r="693" spans="3:14" ht="12.75" customHeight="1" x14ac:dyDescent="0.2">
      <c r="C693" s="6"/>
      <c r="D693" s="6"/>
      <c r="E693" s="6"/>
      <c r="F693" s="6"/>
      <c r="G693" s="6"/>
      <c r="H693" s="6"/>
      <c r="I693" s="6"/>
      <c r="J693" s="6"/>
      <c r="K693" s="6"/>
      <c r="L693" s="6"/>
      <c r="M693" s="6"/>
      <c r="N693" s="6"/>
    </row>
    <row r="694" spans="3:14" ht="12.75" customHeight="1" x14ac:dyDescent="0.2">
      <c r="C694" s="6"/>
      <c r="D694" s="6"/>
      <c r="E694" s="6"/>
      <c r="F694" s="6"/>
      <c r="G694" s="6"/>
      <c r="H694" s="6"/>
      <c r="I694" s="6"/>
      <c r="J694" s="6"/>
      <c r="K694" s="6"/>
      <c r="L694" s="6"/>
      <c r="M694" s="6"/>
      <c r="N694" s="6"/>
    </row>
    <row r="695" spans="3:14" ht="12.75" customHeight="1" x14ac:dyDescent="0.2">
      <c r="C695" s="6"/>
      <c r="D695" s="6"/>
      <c r="E695" s="6"/>
      <c r="F695" s="6"/>
      <c r="G695" s="6"/>
      <c r="H695" s="6"/>
      <c r="I695" s="6"/>
      <c r="J695" s="6"/>
      <c r="K695" s="6"/>
      <c r="L695" s="6"/>
      <c r="M695" s="6"/>
      <c r="N695" s="6"/>
    </row>
    <row r="696" spans="3:14" ht="12.75" customHeight="1" x14ac:dyDescent="0.2">
      <c r="C696" s="6"/>
      <c r="D696" s="6"/>
      <c r="E696" s="6"/>
      <c r="F696" s="6"/>
      <c r="G696" s="6"/>
      <c r="H696" s="6"/>
      <c r="I696" s="6"/>
      <c r="J696" s="6"/>
      <c r="K696" s="6"/>
      <c r="L696" s="6"/>
      <c r="M696" s="6"/>
      <c r="N696" s="6"/>
    </row>
    <row r="697" spans="3:14" ht="12.75" customHeight="1" x14ac:dyDescent="0.2">
      <c r="C697" s="6"/>
      <c r="D697" s="6"/>
      <c r="E697" s="6"/>
      <c r="F697" s="6"/>
      <c r="G697" s="6"/>
      <c r="H697" s="6"/>
      <c r="I697" s="6"/>
      <c r="J697" s="6"/>
      <c r="K697" s="6"/>
      <c r="L697" s="6"/>
      <c r="M697" s="6"/>
      <c r="N697" s="6"/>
    </row>
    <row r="698" spans="3:14" ht="12.75" customHeight="1" x14ac:dyDescent="0.2">
      <c r="C698" s="6"/>
      <c r="D698" s="6"/>
      <c r="E698" s="6"/>
      <c r="F698" s="6"/>
      <c r="G698" s="6"/>
      <c r="H698" s="6"/>
      <c r="I698" s="6"/>
      <c r="J698" s="6"/>
      <c r="K698" s="6"/>
      <c r="L698" s="6"/>
      <c r="M698" s="6"/>
      <c r="N698" s="6"/>
    </row>
    <row r="699" spans="3:14" ht="12.75" customHeight="1" x14ac:dyDescent="0.2">
      <c r="C699" s="6"/>
      <c r="D699" s="6"/>
      <c r="E699" s="6"/>
      <c r="F699" s="6"/>
      <c r="G699" s="6"/>
      <c r="H699" s="6"/>
      <c r="I699" s="6"/>
      <c r="J699" s="6"/>
      <c r="K699" s="6"/>
      <c r="L699" s="6"/>
      <c r="M699" s="6"/>
      <c r="N699" s="6"/>
    </row>
    <row r="700" spans="3:14" ht="12.75" customHeight="1" x14ac:dyDescent="0.2">
      <c r="C700" s="6"/>
      <c r="D700" s="6"/>
      <c r="E700" s="6"/>
      <c r="F700" s="6"/>
      <c r="G700" s="6"/>
      <c r="H700" s="6"/>
      <c r="I700" s="6"/>
      <c r="J700" s="6"/>
      <c r="K700" s="6"/>
      <c r="L700" s="6"/>
      <c r="M700" s="6"/>
      <c r="N700" s="6"/>
    </row>
    <row r="701" spans="3:14" ht="12.75" customHeight="1" x14ac:dyDescent="0.2">
      <c r="C701" s="6"/>
      <c r="D701" s="6"/>
      <c r="E701" s="6"/>
      <c r="F701" s="6"/>
      <c r="G701" s="6"/>
      <c r="H701" s="6"/>
      <c r="I701" s="6"/>
      <c r="J701" s="6"/>
      <c r="K701" s="6"/>
      <c r="L701" s="6"/>
      <c r="M701" s="6"/>
      <c r="N701" s="6"/>
    </row>
    <row r="702" spans="3:14" ht="12.75" customHeight="1" x14ac:dyDescent="0.2">
      <c r="C702" s="6"/>
      <c r="D702" s="6"/>
      <c r="E702" s="6"/>
      <c r="F702" s="6"/>
      <c r="G702" s="6"/>
      <c r="H702" s="6"/>
      <c r="I702" s="6"/>
      <c r="J702" s="6"/>
      <c r="K702" s="6"/>
      <c r="L702" s="6"/>
      <c r="M702" s="6"/>
      <c r="N702" s="6"/>
    </row>
    <row r="703" spans="3:14" ht="12.75" customHeight="1" x14ac:dyDescent="0.2">
      <c r="C703" s="6"/>
      <c r="D703" s="6"/>
      <c r="E703" s="6"/>
      <c r="F703" s="6"/>
      <c r="G703" s="6"/>
      <c r="H703" s="6"/>
      <c r="I703" s="6"/>
      <c r="J703" s="6"/>
      <c r="K703" s="6"/>
      <c r="L703" s="6"/>
      <c r="M703" s="6"/>
      <c r="N703" s="6"/>
    </row>
    <row r="704" spans="3:14" ht="12.75" customHeight="1" x14ac:dyDescent="0.2">
      <c r="C704" s="6"/>
      <c r="D704" s="6"/>
      <c r="E704" s="6"/>
      <c r="F704" s="6"/>
      <c r="G704" s="6"/>
      <c r="H704" s="6"/>
      <c r="I704" s="6"/>
      <c r="J704" s="6"/>
      <c r="K704" s="6"/>
      <c r="L704" s="6"/>
      <c r="M704" s="6"/>
      <c r="N704" s="6"/>
    </row>
    <row r="705" spans="3:14" ht="12.75" customHeight="1" x14ac:dyDescent="0.2">
      <c r="C705" s="6"/>
      <c r="D705" s="6"/>
      <c r="E705" s="6"/>
      <c r="F705" s="6"/>
      <c r="G705" s="6"/>
      <c r="H705" s="6"/>
      <c r="I705" s="6"/>
      <c r="J705" s="6"/>
      <c r="K705" s="6"/>
      <c r="L705" s="6"/>
      <c r="M705" s="6"/>
      <c r="N705" s="6"/>
    </row>
    <row r="706" spans="3:14" ht="12.75" customHeight="1" x14ac:dyDescent="0.2">
      <c r="C706" s="6"/>
      <c r="D706" s="6"/>
      <c r="E706" s="6"/>
      <c r="F706" s="6"/>
      <c r="G706" s="6"/>
      <c r="H706" s="6"/>
      <c r="I706" s="6"/>
      <c r="J706" s="6"/>
      <c r="K706" s="6"/>
      <c r="L706" s="6"/>
      <c r="M706" s="6"/>
      <c r="N706" s="6"/>
    </row>
    <row r="707" spans="3:14" ht="12.75" customHeight="1" x14ac:dyDescent="0.2">
      <c r="C707" s="6"/>
      <c r="D707" s="6"/>
      <c r="E707" s="6"/>
      <c r="F707" s="6"/>
      <c r="G707" s="6"/>
      <c r="H707" s="6"/>
      <c r="I707" s="6"/>
      <c r="J707" s="6"/>
      <c r="K707" s="6"/>
      <c r="L707" s="6"/>
      <c r="M707" s="6"/>
      <c r="N707" s="6"/>
    </row>
    <row r="708" spans="3:14" ht="12.75" customHeight="1" x14ac:dyDescent="0.2">
      <c r="C708" s="6"/>
      <c r="D708" s="6"/>
      <c r="E708" s="6"/>
      <c r="F708" s="6"/>
      <c r="G708" s="6"/>
      <c r="H708" s="6"/>
      <c r="I708" s="6"/>
      <c r="J708" s="6"/>
      <c r="K708" s="6"/>
      <c r="L708" s="6"/>
      <c r="M708" s="6"/>
      <c r="N708" s="6"/>
    </row>
    <row r="709" spans="3:14" ht="12.75" customHeight="1" x14ac:dyDescent="0.2">
      <c r="C709" s="6"/>
      <c r="D709" s="6"/>
      <c r="E709" s="6"/>
      <c r="F709" s="6"/>
      <c r="G709" s="6"/>
      <c r="H709" s="6"/>
      <c r="I709" s="6"/>
      <c r="J709" s="6"/>
      <c r="K709" s="6"/>
      <c r="L709" s="6"/>
      <c r="M709" s="6"/>
      <c r="N709" s="6"/>
    </row>
    <row r="710" spans="3:14" ht="12.75" customHeight="1" x14ac:dyDescent="0.2">
      <c r="C710" s="6"/>
      <c r="D710" s="6"/>
      <c r="E710" s="6"/>
      <c r="F710" s="6"/>
      <c r="G710" s="6"/>
      <c r="H710" s="6"/>
      <c r="I710" s="6"/>
      <c r="J710" s="6"/>
      <c r="K710" s="6"/>
      <c r="L710" s="6"/>
      <c r="M710" s="6"/>
      <c r="N710" s="6"/>
    </row>
    <row r="711" spans="3:14" ht="12.75" customHeight="1" x14ac:dyDescent="0.2">
      <c r="C711" s="6"/>
      <c r="D711" s="6"/>
      <c r="E711" s="6"/>
      <c r="F711" s="6"/>
      <c r="G711" s="6"/>
      <c r="H711" s="6"/>
      <c r="I711" s="6"/>
      <c r="J711" s="6"/>
      <c r="K711" s="6"/>
      <c r="L711" s="6"/>
      <c r="M711" s="6"/>
      <c r="N711" s="6"/>
    </row>
    <row r="712" spans="3:14" ht="12.75" customHeight="1" x14ac:dyDescent="0.2">
      <c r="C712" s="6"/>
      <c r="D712" s="6"/>
      <c r="E712" s="6"/>
      <c r="F712" s="6"/>
      <c r="G712" s="6"/>
      <c r="H712" s="6"/>
      <c r="I712" s="6"/>
      <c r="J712" s="6"/>
      <c r="K712" s="6"/>
      <c r="L712" s="6"/>
      <c r="M712" s="6"/>
      <c r="N712" s="6"/>
    </row>
    <row r="713" spans="3:14" ht="12.75" customHeight="1" x14ac:dyDescent="0.2">
      <c r="C713" s="6"/>
      <c r="D713" s="6"/>
      <c r="E713" s="6"/>
      <c r="F713" s="6"/>
      <c r="G713" s="6"/>
      <c r="H713" s="6"/>
      <c r="I713" s="6"/>
      <c r="J713" s="6"/>
      <c r="K713" s="6"/>
      <c r="L713" s="6"/>
      <c r="M713" s="6"/>
      <c r="N713" s="6"/>
    </row>
    <row r="714" spans="3:14" ht="12.75" customHeight="1" x14ac:dyDescent="0.2">
      <c r="C714" s="6"/>
      <c r="D714" s="6"/>
      <c r="E714" s="6"/>
      <c r="F714" s="6"/>
      <c r="G714" s="6"/>
      <c r="H714" s="6"/>
      <c r="I714" s="6"/>
      <c r="J714" s="6"/>
      <c r="K714" s="6"/>
      <c r="L714" s="6"/>
      <c r="M714" s="6"/>
      <c r="N714" s="6"/>
    </row>
    <row r="715" spans="3:14" ht="12.75" customHeight="1" x14ac:dyDescent="0.2">
      <c r="C715" s="6"/>
      <c r="D715" s="6"/>
      <c r="E715" s="6"/>
      <c r="F715" s="6"/>
      <c r="G715" s="6"/>
      <c r="H715" s="6"/>
      <c r="I715" s="6"/>
      <c r="J715" s="6"/>
      <c r="K715" s="6"/>
      <c r="L715" s="6"/>
      <c r="M715" s="6"/>
      <c r="N715" s="6"/>
    </row>
    <row r="716" spans="3:14" ht="12.75" customHeight="1" x14ac:dyDescent="0.2">
      <c r="C716" s="6"/>
      <c r="D716" s="6"/>
      <c r="E716" s="6"/>
      <c r="F716" s="6"/>
      <c r="G716" s="6"/>
      <c r="H716" s="6"/>
      <c r="I716" s="6"/>
      <c r="J716" s="6"/>
      <c r="K716" s="6"/>
      <c r="L716" s="6"/>
      <c r="M716" s="6"/>
      <c r="N716" s="6"/>
    </row>
    <row r="717" spans="3:14" ht="12.75" customHeight="1" x14ac:dyDescent="0.2">
      <c r="C717" s="6"/>
      <c r="D717" s="6"/>
      <c r="E717" s="6"/>
      <c r="F717" s="6"/>
      <c r="G717" s="6"/>
      <c r="H717" s="6"/>
      <c r="I717" s="6"/>
      <c r="J717" s="6"/>
      <c r="K717" s="6"/>
      <c r="L717" s="6"/>
      <c r="M717" s="6"/>
      <c r="N717" s="6"/>
    </row>
    <row r="718" spans="3:14" ht="12.75" customHeight="1" x14ac:dyDescent="0.2">
      <c r="C718" s="6"/>
      <c r="D718" s="6"/>
      <c r="E718" s="6"/>
      <c r="F718" s="6"/>
      <c r="G718" s="6"/>
      <c r="H718" s="6"/>
      <c r="I718" s="6"/>
      <c r="J718" s="6"/>
      <c r="K718" s="6"/>
      <c r="L718" s="6"/>
      <c r="M718" s="6"/>
      <c r="N718" s="6"/>
    </row>
    <row r="719" spans="3:14" ht="12.75" customHeight="1" x14ac:dyDescent="0.2">
      <c r="C719" s="6"/>
      <c r="D719" s="6"/>
      <c r="E719" s="6"/>
      <c r="F719" s="6"/>
      <c r="G719" s="6"/>
      <c r="H719" s="6"/>
      <c r="I719" s="6"/>
      <c r="J719" s="6"/>
      <c r="K719" s="6"/>
      <c r="L719" s="6"/>
      <c r="M719" s="6"/>
      <c r="N719" s="6"/>
    </row>
    <row r="720" spans="3:14" ht="12.75" customHeight="1" x14ac:dyDescent="0.2">
      <c r="C720" s="6"/>
      <c r="D720" s="6"/>
      <c r="E720" s="6"/>
      <c r="F720" s="6"/>
      <c r="G720" s="6"/>
      <c r="H720" s="6"/>
      <c r="I720" s="6"/>
      <c r="J720" s="6"/>
      <c r="K720" s="6"/>
      <c r="L720" s="6"/>
      <c r="M720" s="6"/>
      <c r="N720" s="6"/>
    </row>
    <row r="721" spans="3:14" ht="12.75" customHeight="1" x14ac:dyDescent="0.2">
      <c r="C721" s="6"/>
      <c r="D721" s="6"/>
      <c r="E721" s="6"/>
      <c r="F721" s="6"/>
      <c r="G721" s="6"/>
      <c r="H721" s="6"/>
      <c r="I721" s="6"/>
      <c r="J721" s="6"/>
      <c r="K721" s="6"/>
      <c r="L721" s="6"/>
      <c r="M721" s="6"/>
      <c r="N721" s="6"/>
    </row>
    <row r="722" spans="3:14" ht="12.75" customHeight="1" x14ac:dyDescent="0.2">
      <c r="C722" s="6"/>
      <c r="D722" s="6"/>
      <c r="E722" s="6"/>
      <c r="F722" s="6"/>
      <c r="G722" s="6"/>
      <c r="H722" s="6"/>
      <c r="I722" s="6"/>
      <c r="J722" s="6"/>
      <c r="K722" s="6"/>
      <c r="L722" s="6"/>
      <c r="M722" s="6"/>
      <c r="N722" s="6"/>
    </row>
    <row r="723" spans="3:14" ht="12.75" customHeight="1" x14ac:dyDescent="0.2">
      <c r="C723" s="6"/>
      <c r="D723" s="6"/>
      <c r="E723" s="6"/>
      <c r="F723" s="6"/>
      <c r="G723" s="6"/>
      <c r="H723" s="6"/>
      <c r="I723" s="6"/>
      <c r="J723" s="6"/>
      <c r="K723" s="6"/>
      <c r="L723" s="6"/>
      <c r="M723" s="6"/>
      <c r="N723" s="6"/>
    </row>
    <row r="724" spans="3:14" ht="12.75" customHeight="1" x14ac:dyDescent="0.2">
      <c r="C724" s="6"/>
      <c r="D724" s="6"/>
      <c r="E724" s="6"/>
      <c r="F724" s="6"/>
      <c r="G724" s="6"/>
      <c r="H724" s="6"/>
      <c r="I724" s="6"/>
      <c r="J724" s="6"/>
      <c r="K724" s="6"/>
      <c r="L724" s="6"/>
      <c r="M724" s="6"/>
      <c r="N724" s="6"/>
    </row>
    <row r="725" spans="3:14" ht="12.75" customHeight="1" x14ac:dyDescent="0.2">
      <c r="C725" s="6"/>
      <c r="D725" s="6"/>
      <c r="E725" s="6"/>
      <c r="F725" s="6"/>
      <c r="G725" s="6"/>
      <c r="H725" s="6"/>
      <c r="I725" s="6"/>
      <c r="J725" s="6"/>
      <c r="K725" s="6"/>
      <c r="L725" s="6"/>
      <c r="M725" s="6"/>
      <c r="N725" s="6"/>
    </row>
    <row r="726" spans="3:14" ht="12.75" customHeight="1" x14ac:dyDescent="0.2">
      <c r="C726" s="6"/>
      <c r="D726" s="6"/>
      <c r="E726" s="6"/>
      <c r="F726" s="6"/>
      <c r="G726" s="6"/>
      <c r="H726" s="6"/>
      <c r="I726" s="6"/>
      <c r="J726" s="6"/>
      <c r="K726" s="6"/>
      <c r="L726" s="6"/>
      <c r="M726" s="6"/>
      <c r="N726" s="6"/>
    </row>
    <row r="727" spans="3:14" ht="12.75" customHeight="1" x14ac:dyDescent="0.2">
      <c r="C727" s="6"/>
      <c r="D727" s="6"/>
      <c r="E727" s="6"/>
      <c r="F727" s="6"/>
      <c r="G727" s="6"/>
      <c r="H727" s="6"/>
      <c r="I727" s="6"/>
      <c r="J727" s="6"/>
      <c r="K727" s="6"/>
      <c r="L727" s="6"/>
      <c r="M727" s="6"/>
      <c r="N727" s="6"/>
    </row>
    <row r="728" spans="3:14" ht="12.75" customHeight="1" x14ac:dyDescent="0.2">
      <c r="C728" s="6"/>
      <c r="D728" s="6"/>
      <c r="E728" s="6"/>
      <c r="F728" s="6"/>
      <c r="G728" s="6"/>
      <c r="H728" s="6"/>
      <c r="I728" s="6"/>
      <c r="J728" s="6"/>
      <c r="K728" s="6"/>
      <c r="L728" s="6"/>
      <c r="M728" s="6"/>
      <c r="N728" s="6"/>
    </row>
    <row r="729" spans="3:14" ht="12.75" customHeight="1" x14ac:dyDescent="0.2">
      <c r="C729" s="6"/>
      <c r="D729" s="6"/>
      <c r="E729" s="6"/>
      <c r="F729" s="6"/>
      <c r="G729" s="6"/>
      <c r="H729" s="6"/>
      <c r="I729" s="6"/>
      <c r="J729" s="6"/>
      <c r="K729" s="6"/>
      <c r="L729" s="6"/>
      <c r="M729" s="6"/>
      <c r="N729" s="6"/>
    </row>
    <row r="730" spans="3:14" ht="12.75" customHeight="1" x14ac:dyDescent="0.2">
      <c r="C730" s="6"/>
      <c r="D730" s="6"/>
      <c r="E730" s="6"/>
      <c r="F730" s="6"/>
      <c r="G730" s="6"/>
      <c r="H730" s="6"/>
      <c r="I730" s="6"/>
      <c r="J730" s="6"/>
      <c r="K730" s="6"/>
      <c r="L730" s="6"/>
      <c r="M730" s="6"/>
      <c r="N730" s="6"/>
    </row>
    <row r="731" spans="3:14" ht="12.75" customHeight="1" x14ac:dyDescent="0.2">
      <c r="C731" s="6"/>
      <c r="D731" s="6"/>
      <c r="E731" s="6"/>
      <c r="F731" s="6"/>
      <c r="G731" s="6"/>
      <c r="H731" s="6"/>
      <c r="I731" s="6"/>
      <c r="J731" s="6"/>
      <c r="K731" s="6"/>
      <c r="L731" s="6"/>
      <c r="M731" s="6"/>
      <c r="N731" s="6"/>
    </row>
    <row r="732" spans="3:14" ht="12.75" customHeight="1" x14ac:dyDescent="0.2">
      <c r="C732" s="6"/>
      <c r="D732" s="6"/>
      <c r="E732" s="6"/>
      <c r="F732" s="6"/>
      <c r="G732" s="6"/>
      <c r="H732" s="6"/>
      <c r="I732" s="6"/>
      <c r="J732" s="6"/>
      <c r="K732" s="6"/>
      <c r="L732" s="6"/>
      <c r="M732" s="6"/>
      <c r="N732" s="6"/>
    </row>
    <row r="733" spans="3:14" ht="12.75" customHeight="1" x14ac:dyDescent="0.2">
      <c r="C733" s="6"/>
      <c r="D733" s="6"/>
      <c r="E733" s="6"/>
      <c r="F733" s="6"/>
      <c r="G733" s="6"/>
      <c r="H733" s="6"/>
      <c r="I733" s="6"/>
      <c r="J733" s="6"/>
      <c r="K733" s="6"/>
      <c r="L733" s="6"/>
      <c r="M733" s="6"/>
      <c r="N733" s="6"/>
    </row>
    <row r="734" spans="3:14" ht="12.75" customHeight="1" x14ac:dyDescent="0.2">
      <c r="C734" s="6"/>
      <c r="D734" s="6"/>
      <c r="E734" s="6"/>
      <c r="F734" s="6"/>
      <c r="G734" s="6"/>
      <c r="H734" s="6"/>
      <c r="I734" s="6"/>
      <c r="J734" s="6"/>
      <c r="K734" s="6"/>
      <c r="L734" s="6"/>
      <c r="M734" s="6"/>
      <c r="N734" s="6"/>
    </row>
    <row r="735" spans="3:14" ht="12.75" customHeight="1" x14ac:dyDescent="0.2">
      <c r="C735" s="6"/>
      <c r="D735" s="6"/>
      <c r="E735" s="6"/>
      <c r="F735" s="6"/>
      <c r="G735" s="6"/>
      <c r="H735" s="6"/>
      <c r="I735" s="6"/>
      <c r="J735" s="6"/>
      <c r="K735" s="6"/>
      <c r="L735" s="6"/>
      <c r="M735" s="6"/>
      <c r="N735" s="6"/>
    </row>
    <row r="736" spans="3:14" ht="12.75" customHeight="1" x14ac:dyDescent="0.2">
      <c r="C736" s="6"/>
      <c r="D736" s="6"/>
      <c r="E736" s="6"/>
      <c r="F736" s="6"/>
      <c r="G736" s="6"/>
      <c r="H736" s="6"/>
      <c r="I736" s="6"/>
      <c r="J736" s="6"/>
      <c r="K736" s="6"/>
      <c r="L736" s="6"/>
      <c r="M736" s="6"/>
      <c r="N736" s="6"/>
    </row>
    <row r="737" spans="3:14" ht="12.75" customHeight="1" x14ac:dyDescent="0.2">
      <c r="C737" s="6"/>
      <c r="D737" s="6"/>
      <c r="E737" s="6"/>
      <c r="F737" s="6"/>
      <c r="G737" s="6"/>
      <c r="H737" s="6"/>
      <c r="I737" s="6"/>
      <c r="J737" s="6"/>
      <c r="K737" s="6"/>
      <c r="L737" s="6"/>
      <c r="M737" s="6"/>
      <c r="N737" s="6"/>
    </row>
    <row r="738" spans="3:14" ht="12.75" customHeight="1" x14ac:dyDescent="0.2">
      <c r="C738" s="6"/>
      <c r="D738" s="6"/>
      <c r="E738" s="6"/>
      <c r="F738" s="6"/>
      <c r="G738" s="6"/>
      <c r="H738" s="6"/>
      <c r="I738" s="6"/>
      <c r="J738" s="6"/>
      <c r="K738" s="6"/>
      <c r="L738" s="6"/>
      <c r="M738" s="6"/>
      <c r="N738" s="6"/>
    </row>
    <row r="739" spans="3:14" ht="12.75" customHeight="1" x14ac:dyDescent="0.2">
      <c r="C739" s="6"/>
      <c r="D739" s="6"/>
      <c r="E739" s="6"/>
      <c r="F739" s="6"/>
      <c r="G739" s="6"/>
      <c r="H739" s="6"/>
      <c r="I739" s="6"/>
      <c r="J739" s="6"/>
      <c r="K739" s="6"/>
      <c r="L739" s="6"/>
      <c r="M739" s="6"/>
      <c r="N739" s="6"/>
    </row>
    <row r="740" spans="3:14" ht="12.75" customHeight="1" x14ac:dyDescent="0.2">
      <c r="C740" s="6"/>
      <c r="D740" s="6"/>
      <c r="E740" s="6"/>
      <c r="F740" s="6"/>
      <c r="G740" s="6"/>
      <c r="H740" s="6"/>
      <c r="I740" s="6"/>
      <c r="J740" s="6"/>
      <c r="K740" s="6"/>
      <c r="L740" s="6"/>
      <c r="M740" s="6"/>
      <c r="N740" s="6"/>
    </row>
    <row r="741" spans="3:14" ht="12.75" customHeight="1" x14ac:dyDescent="0.2">
      <c r="C741" s="6"/>
      <c r="D741" s="6"/>
      <c r="E741" s="6"/>
      <c r="F741" s="6"/>
      <c r="G741" s="6"/>
      <c r="H741" s="6"/>
      <c r="I741" s="6"/>
      <c r="J741" s="6"/>
      <c r="K741" s="6"/>
      <c r="L741" s="6"/>
      <c r="M741" s="6"/>
      <c r="N741" s="6"/>
    </row>
    <row r="742" spans="3:14" ht="12.75" customHeight="1" x14ac:dyDescent="0.2">
      <c r="C742" s="6"/>
      <c r="D742" s="6"/>
      <c r="E742" s="6"/>
      <c r="F742" s="6"/>
      <c r="G742" s="6"/>
      <c r="H742" s="6"/>
      <c r="I742" s="6"/>
      <c r="J742" s="6"/>
      <c r="K742" s="6"/>
      <c r="L742" s="6"/>
      <c r="M742" s="6"/>
      <c r="N742" s="6"/>
    </row>
    <row r="743" spans="3:14" ht="12.75" customHeight="1" x14ac:dyDescent="0.2">
      <c r="C743" s="6"/>
      <c r="D743" s="6"/>
      <c r="E743" s="6"/>
      <c r="F743" s="6"/>
      <c r="G743" s="6"/>
      <c r="H743" s="6"/>
      <c r="I743" s="6"/>
      <c r="J743" s="6"/>
      <c r="K743" s="6"/>
      <c r="L743" s="6"/>
      <c r="M743" s="6"/>
      <c r="N743" s="6"/>
    </row>
    <row r="744" spans="3:14" ht="12.75" customHeight="1" x14ac:dyDescent="0.2">
      <c r="C744" s="6"/>
      <c r="D744" s="6"/>
      <c r="E744" s="6"/>
      <c r="F744" s="6"/>
      <c r="G744" s="6"/>
      <c r="H744" s="6"/>
      <c r="I744" s="6"/>
      <c r="J744" s="6"/>
      <c r="K744" s="6"/>
      <c r="L744" s="6"/>
      <c r="M744" s="6"/>
      <c r="N744" s="6"/>
    </row>
    <row r="745" spans="3:14" ht="12.75" customHeight="1" x14ac:dyDescent="0.2">
      <c r="C745" s="6"/>
      <c r="D745" s="6"/>
      <c r="E745" s="6"/>
      <c r="F745" s="6"/>
      <c r="G745" s="6"/>
      <c r="H745" s="6"/>
      <c r="I745" s="6"/>
      <c r="J745" s="6"/>
      <c r="K745" s="6"/>
      <c r="L745" s="6"/>
      <c r="M745" s="6"/>
      <c r="N745" s="6"/>
    </row>
    <row r="746" spans="3:14" ht="12.75" customHeight="1" x14ac:dyDescent="0.2">
      <c r="C746" s="6"/>
      <c r="D746" s="6"/>
      <c r="E746" s="6"/>
      <c r="F746" s="6"/>
      <c r="G746" s="6"/>
      <c r="H746" s="6"/>
      <c r="I746" s="6"/>
      <c r="J746" s="6"/>
      <c r="K746" s="6"/>
      <c r="L746" s="6"/>
      <c r="M746" s="6"/>
      <c r="N746" s="6"/>
    </row>
    <row r="747" spans="3:14" ht="12.75" customHeight="1" x14ac:dyDescent="0.2">
      <c r="C747" s="6"/>
      <c r="D747" s="6"/>
      <c r="E747" s="6"/>
      <c r="F747" s="6"/>
      <c r="G747" s="6"/>
      <c r="H747" s="6"/>
      <c r="I747" s="6"/>
      <c r="J747" s="6"/>
      <c r="K747" s="6"/>
      <c r="L747" s="6"/>
      <c r="M747" s="6"/>
      <c r="N747" s="6"/>
    </row>
    <row r="748" spans="3:14" ht="12.75" customHeight="1" x14ac:dyDescent="0.2">
      <c r="C748" s="6"/>
      <c r="D748" s="6"/>
      <c r="E748" s="6"/>
      <c r="F748" s="6"/>
      <c r="G748" s="6"/>
      <c r="H748" s="6"/>
      <c r="I748" s="6"/>
      <c r="J748" s="6"/>
      <c r="K748" s="6"/>
      <c r="L748" s="6"/>
      <c r="M748" s="6"/>
      <c r="N748" s="6"/>
    </row>
    <row r="749" spans="3:14" ht="12.75" customHeight="1" x14ac:dyDescent="0.2">
      <c r="C749" s="6"/>
      <c r="D749" s="6"/>
      <c r="E749" s="6"/>
      <c r="F749" s="6"/>
      <c r="G749" s="6"/>
      <c r="H749" s="6"/>
      <c r="I749" s="6"/>
      <c r="J749" s="6"/>
      <c r="K749" s="6"/>
      <c r="L749" s="6"/>
      <c r="M749" s="6"/>
      <c r="N749" s="6"/>
    </row>
    <row r="750" spans="3:14" ht="12.75" customHeight="1" x14ac:dyDescent="0.2">
      <c r="C750" s="6"/>
      <c r="D750" s="6"/>
      <c r="E750" s="6"/>
      <c r="F750" s="6"/>
      <c r="G750" s="6"/>
      <c r="H750" s="6"/>
      <c r="I750" s="6"/>
      <c r="J750" s="6"/>
      <c r="K750" s="6"/>
      <c r="L750" s="6"/>
      <c r="M750" s="6"/>
      <c r="N750" s="6"/>
    </row>
    <row r="751" spans="3:14" ht="12.75" customHeight="1" x14ac:dyDescent="0.2">
      <c r="C751" s="6"/>
      <c r="D751" s="6"/>
      <c r="E751" s="6"/>
      <c r="F751" s="6"/>
      <c r="G751" s="6"/>
      <c r="H751" s="6"/>
      <c r="I751" s="6"/>
      <c r="J751" s="6"/>
      <c r="K751" s="6"/>
      <c r="L751" s="6"/>
      <c r="M751" s="6"/>
      <c r="N751" s="6"/>
    </row>
    <row r="752" spans="3:14" ht="12.75" customHeight="1" x14ac:dyDescent="0.2">
      <c r="C752" s="6"/>
      <c r="D752" s="6"/>
      <c r="E752" s="6"/>
      <c r="F752" s="6"/>
      <c r="G752" s="6"/>
      <c r="H752" s="6"/>
      <c r="I752" s="6"/>
      <c r="J752" s="6"/>
      <c r="K752" s="6"/>
      <c r="L752" s="6"/>
      <c r="M752" s="6"/>
      <c r="N752" s="6"/>
    </row>
    <row r="753" spans="3:14" ht="12.75" customHeight="1" x14ac:dyDescent="0.2">
      <c r="C753" s="6"/>
      <c r="D753" s="6"/>
      <c r="E753" s="6"/>
      <c r="F753" s="6"/>
      <c r="G753" s="6"/>
      <c r="H753" s="6"/>
      <c r="I753" s="6"/>
      <c r="J753" s="6"/>
      <c r="K753" s="6"/>
      <c r="L753" s="6"/>
      <c r="M753" s="6"/>
      <c r="N753" s="6"/>
    </row>
    <row r="754" spans="3:14" ht="12.75" customHeight="1" x14ac:dyDescent="0.2">
      <c r="C754" s="6"/>
      <c r="D754" s="6"/>
      <c r="E754" s="6"/>
      <c r="F754" s="6"/>
      <c r="G754" s="6"/>
      <c r="H754" s="6"/>
      <c r="I754" s="6"/>
      <c r="J754" s="6"/>
      <c r="K754" s="6"/>
      <c r="L754" s="6"/>
      <c r="M754" s="6"/>
      <c r="N754" s="6"/>
    </row>
    <row r="755" spans="3:14" ht="12.75" customHeight="1" x14ac:dyDescent="0.2">
      <c r="C755" s="6"/>
      <c r="D755" s="6"/>
      <c r="E755" s="6"/>
      <c r="F755" s="6"/>
      <c r="G755" s="6"/>
      <c r="H755" s="6"/>
      <c r="I755" s="6"/>
      <c r="J755" s="6"/>
      <c r="K755" s="6"/>
      <c r="L755" s="6"/>
      <c r="M755" s="6"/>
      <c r="N755" s="6"/>
    </row>
    <row r="756" spans="3:14" ht="12.75" customHeight="1" x14ac:dyDescent="0.2">
      <c r="C756" s="6"/>
      <c r="D756" s="6"/>
      <c r="E756" s="6"/>
      <c r="F756" s="6"/>
      <c r="G756" s="6"/>
      <c r="H756" s="6"/>
      <c r="I756" s="6"/>
      <c r="J756" s="6"/>
      <c r="K756" s="6"/>
      <c r="L756" s="6"/>
      <c r="M756" s="6"/>
      <c r="N756" s="6"/>
    </row>
    <row r="757" spans="3:14" ht="12.75" customHeight="1" x14ac:dyDescent="0.2">
      <c r="C757" s="6"/>
      <c r="D757" s="6"/>
      <c r="E757" s="6"/>
      <c r="F757" s="6"/>
      <c r="G757" s="6"/>
      <c r="H757" s="6"/>
      <c r="I757" s="6"/>
      <c r="J757" s="6"/>
      <c r="K757" s="6"/>
      <c r="L757" s="6"/>
      <c r="M757" s="6"/>
      <c r="N757" s="6"/>
    </row>
    <row r="758" spans="3:14" ht="12.75" customHeight="1" x14ac:dyDescent="0.2">
      <c r="C758" s="6"/>
      <c r="D758" s="6"/>
      <c r="E758" s="6"/>
      <c r="F758" s="6"/>
      <c r="G758" s="6"/>
      <c r="H758" s="6"/>
      <c r="I758" s="6"/>
      <c r="J758" s="6"/>
      <c r="K758" s="6"/>
      <c r="L758" s="6"/>
      <c r="M758" s="6"/>
      <c r="N758" s="6"/>
    </row>
    <row r="759" spans="3:14" ht="12.75" customHeight="1" x14ac:dyDescent="0.2">
      <c r="C759" s="6"/>
      <c r="D759" s="6"/>
      <c r="E759" s="6"/>
      <c r="F759" s="6"/>
      <c r="G759" s="6"/>
      <c r="H759" s="6"/>
      <c r="I759" s="6"/>
      <c r="J759" s="6"/>
      <c r="K759" s="6"/>
      <c r="L759" s="6"/>
      <c r="M759" s="6"/>
      <c r="N759" s="6"/>
    </row>
    <row r="760" spans="3:14" ht="12.75" customHeight="1" x14ac:dyDescent="0.2">
      <c r="C760" s="6"/>
      <c r="D760" s="6"/>
      <c r="E760" s="6"/>
      <c r="F760" s="6"/>
      <c r="G760" s="6"/>
      <c r="H760" s="6"/>
      <c r="I760" s="6"/>
      <c r="J760" s="6"/>
      <c r="K760" s="6"/>
      <c r="L760" s="6"/>
      <c r="M760" s="6"/>
      <c r="N760" s="6"/>
    </row>
    <row r="761" spans="3:14" ht="12.75" customHeight="1" x14ac:dyDescent="0.2">
      <c r="C761" s="6"/>
      <c r="D761" s="6"/>
      <c r="E761" s="6"/>
      <c r="F761" s="6"/>
      <c r="G761" s="6"/>
      <c r="H761" s="6"/>
      <c r="I761" s="6"/>
      <c r="J761" s="6"/>
      <c r="K761" s="6"/>
      <c r="L761" s="6"/>
      <c r="M761" s="6"/>
      <c r="N761" s="6"/>
    </row>
    <row r="762" spans="3:14" ht="12.75" customHeight="1" x14ac:dyDescent="0.2">
      <c r="C762" s="6"/>
      <c r="D762" s="6"/>
      <c r="E762" s="6"/>
      <c r="F762" s="6"/>
      <c r="G762" s="6"/>
      <c r="H762" s="6"/>
      <c r="I762" s="6"/>
      <c r="J762" s="6"/>
      <c r="K762" s="6"/>
      <c r="L762" s="6"/>
      <c r="M762" s="6"/>
      <c r="N762" s="6"/>
    </row>
    <row r="763" spans="3:14" ht="12.75" customHeight="1" x14ac:dyDescent="0.2">
      <c r="C763" s="6"/>
      <c r="D763" s="6"/>
      <c r="E763" s="6"/>
      <c r="F763" s="6"/>
      <c r="G763" s="6"/>
      <c r="H763" s="6"/>
      <c r="I763" s="6"/>
      <c r="J763" s="6"/>
      <c r="K763" s="6"/>
      <c r="L763" s="6"/>
      <c r="M763" s="6"/>
      <c r="N763" s="6"/>
    </row>
    <row r="764" spans="3:14" ht="12.75" customHeight="1" x14ac:dyDescent="0.2">
      <c r="C764" s="6"/>
      <c r="D764" s="6"/>
      <c r="E764" s="6"/>
      <c r="F764" s="6"/>
      <c r="G764" s="6"/>
      <c r="H764" s="6"/>
      <c r="I764" s="6"/>
      <c r="J764" s="6"/>
      <c r="K764" s="6"/>
      <c r="L764" s="6"/>
      <c r="M764" s="6"/>
      <c r="N764" s="6"/>
    </row>
    <row r="765" spans="3:14" ht="12.75" customHeight="1" x14ac:dyDescent="0.2">
      <c r="C765" s="6"/>
      <c r="D765" s="6"/>
      <c r="E765" s="6"/>
      <c r="F765" s="6"/>
      <c r="G765" s="6"/>
      <c r="H765" s="6"/>
      <c r="I765" s="6"/>
      <c r="J765" s="6"/>
      <c r="K765" s="6"/>
      <c r="L765" s="6"/>
      <c r="M765" s="6"/>
      <c r="N765" s="6"/>
    </row>
    <row r="766" spans="3:14" ht="12.75" customHeight="1" x14ac:dyDescent="0.2">
      <c r="C766" s="6"/>
      <c r="D766" s="6"/>
      <c r="E766" s="6"/>
      <c r="F766" s="6"/>
      <c r="G766" s="6"/>
      <c r="H766" s="6"/>
      <c r="I766" s="6"/>
      <c r="J766" s="6"/>
      <c r="K766" s="6"/>
      <c r="L766" s="6"/>
      <c r="M766" s="6"/>
      <c r="N766" s="6"/>
    </row>
    <row r="767" spans="3:14" ht="12.75" customHeight="1" x14ac:dyDescent="0.2">
      <c r="C767" s="6"/>
      <c r="D767" s="6"/>
      <c r="E767" s="6"/>
      <c r="F767" s="6"/>
      <c r="G767" s="6"/>
      <c r="H767" s="6"/>
      <c r="I767" s="6"/>
      <c r="J767" s="6"/>
      <c r="K767" s="6"/>
      <c r="L767" s="6"/>
      <c r="M767" s="6"/>
      <c r="N767" s="6"/>
    </row>
    <row r="768" spans="3:14" ht="12.75" customHeight="1" x14ac:dyDescent="0.2">
      <c r="C768" s="6"/>
      <c r="D768" s="6"/>
      <c r="E768" s="6"/>
      <c r="F768" s="6"/>
      <c r="G768" s="6"/>
      <c r="H768" s="6"/>
      <c r="I768" s="6"/>
      <c r="J768" s="6"/>
      <c r="K768" s="6"/>
      <c r="L768" s="6"/>
      <c r="M768" s="6"/>
      <c r="N768" s="6"/>
    </row>
  </sheetData>
  <sheetProtection password="DFBD" sheet="1" objects="1" scenarios="1"/>
  <pageMargins left="0.70866141732283472" right="0.70866141732283472" top="0.74803149606299213" bottom="0.74803149606299213" header="0.31496062992125984" footer="0.31496062992125984"/>
  <pageSetup paperSize="9" scale="63" orientation="portrait" r:id="rId1"/>
  <headerFooter>
    <oddHeader>&amp;L&amp;"Arial,Vet"&amp;F&amp;R&amp;"Arial,Vet"&amp;A</oddHeader>
    <oddFooter>&amp;L&amp;"Arial,Vet"keizer / goedhart / van den berg&amp;C&amp;"Arial,Vet"pagina &amp;P&amp;R&amp;"Arial,Vet"&amp;D</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164"/>
  <sheetViews>
    <sheetView topLeftCell="A13" zoomScale="85" zoomScaleNormal="85" workbookViewId="0"/>
  </sheetViews>
  <sheetFormatPr defaultRowHeight="12.75" x14ac:dyDescent="0.2"/>
  <cols>
    <col min="1" max="1" width="4" style="128" customWidth="1"/>
    <col min="2" max="2" width="42.85546875" style="128" customWidth="1"/>
    <col min="3" max="9" width="16.85546875" style="128" customWidth="1"/>
    <col min="10" max="12" width="14.85546875" style="128" customWidth="1"/>
    <col min="13" max="16384" width="9.140625" style="128"/>
  </cols>
  <sheetData>
    <row r="2" spans="2:13" s="3" customFormat="1" x14ac:dyDescent="0.2">
      <c r="B2" s="3" t="s">
        <v>32</v>
      </c>
      <c r="C2" s="125" t="s">
        <v>45</v>
      </c>
      <c r="D2" s="125" t="s">
        <v>33</v>
      </c>
      <c r="E2" s="125" t="s">
        <v>117</v>
      </c>
      <c r="F2" s="125" t="s">
        <v>35</v>
      </c>
      <c r="G2" s="125" t="s">
        <v>36</v>
      </c>
      <c r="H2" s="125" t="s">
        <v>37</v>
      </c>
      <c r="I2" s="125" t="s">
        <v>46</v>
      </c>
      <c r="J2" s="125" t="s">
        <v>72</v>
      </c>
      <c r="K2" s="125" t="s">
        <v>73</v>
      </c>
    </row>
    <row r="3" spans="2:13" s="3" customFormat="1" x14ac:dyDescent="0.2">
      <c r="B3" s="3" t="s">
        <v>38</v>
      </c>
      <c r="C3" s="126">
        <v>41548</v>
      </c>
      <c r="D3" s="126">
        <v>41913</v>
      </c>
      <c r="E3" s="126">
        <v>42278</v>
      </c>
      <c r="F3" s="126">
        <v>42644</v>
      </c>
      <c r="G3" s="126">
        <v>43009</v>
      </c>
      <c r="H3" s="126">
        <v>43374</v>
      </c>
      <c r="I3" s="126">
        <v>43739</v>
      </c>
      <c r="J3" s="126">
        <v>44105</v>
      </c>
      <c r="K3" s="126">
        <v>44470</v>
      </c>
    </row>
    <row r="4" spans="2:13" s="3" customFormat="1" x14ac:dyDescent="0.2">
      <c r="B4" s="3" t="s">
        <v>39</v>
      </c>
      <c r="C4" s="3">
        <v>2014</v>
      </c>
      <c r="D4" s="3">
        <v>2015</v>
      </c>
      <c r="E4" s="125">
        <v>2016</v>
      </c>
      <c r="F4" s="3">
        <v>2017</v>
      </c>
      <c r="G4" s="3">
        <v>2018</v>
      </c>
      <c r="H4" s="3">
        <v>2019</v>
      </c>
      <c r="I4" s="3">
        <v>2020</v>
      </c>
      <c r="J4" s="3">
        <v>2021</v>
      </c>
      <c r="K4" s="3">
        <v>2022</v>
      </c>
    </row>
    <row r="5" spans="2:13" s="3" customFormat="1" x14ac:dyDescent="0.2">
      <c r="B5" s="3" t="s">
        <v>52</v>
      </c>
      <c r="C5" s="126">
        <v>41671</v>
      </c>
      <c r="D5" s="126">
        <v>42036</v>
      </c>
      <c r="E5" s="126">
        <v>42401</v>
      </c>
      <c r="F5" s="126">
        <v>42767</v>
      </c>
      <c r="G5" s="126">
        <v>43132</v>
      </c>
      <c r="H5" s="126">
        <v>43497</v>
      </c>
      <c r="I5" s="126">
        <v>43862</v>
      </c>
      <c r="J5" s="126">
        <v>44228</v>
      </c>
      <c r="K5" s="126">
        <v>44593</v>
      </c>
    </row>
    <row r="7" spans="2:13" x14ac:dyDescent="0.2">
      <c r="B7" s="127" t="s">
        <v>40</v>
      </c>
    </row>
    <row r="8" spans="2:13" x14ac:dyDescent="0.2">
      <c r="B8" s="128" t="s">
        <v>41</v>
      </c>
      <c r="C8" s="271">
        <v>60953.04</v>
      </c>
      <c r="D8" s="271">
        <f>+C8</f>
        <v>60953.04</v>
      </c>
      <c r="E8" s="271">
        <f t="shared" ref="E8:I8" si="0">+D8</f>
        <v>60953.04</v>
      </c>
      <c r="F8" s="271">
        <f t="shared" si="0"/>
        <v>60953.04</v>
      </c>
      <c r="G8" s="271">
        <f t="shared" si="0"/>
        <v>60953.04</v>
      </c>
      <c r="H8" s="271">
        <f t="shared" si="0"/>
        <v>60953.04</v>
      </c>
      <c r="I8" s="271">
        <f t="shared" si="0"/>
        <v>60953.04</v>
      </c>
    </row>
    <row r="9" spans="2:13" x14ac:dyDescent="0.2">
      <c r="B9" s="128" t="s">
        <v>132</v>
      </c>
      <c r="C9" s="271">
        <v>36440.879999999997</v>
      </c>
      <c r="D9" s="271">
        <f t="shared" ref="D9:I12" si="1">+C9</f>
        <v>36440.879999999997</v>
      </c>
      <c r="E9" s="271">
        <f t="shared" si="1"/>
        <v>36440.879999999997</v>
      </c>
      <c r="F9" s="271">
        <f t="shared" si="1"/>
        <v>36440.879999999997</v>
      </c>
      <c r="G9" s="271">
        <f t="shared" si="1"/>
        <v>36440.879999999997</v>
      </c>
      <c r="H9" s="271">
        <f t="shared" si="1"/>
        <v>36440.879999999997</v>
      </c>
      <c r="I9" s="271">
        <f t="shared" si="1"/>
        <v>36440.879999999997</v>
      </c>
    </row>
    <row r="10" spans="2:13" x14ac:dyDescent="0.2">
      <c r="B10" s="128" t="s">
        <v>42</v>
      </c>
      <c r="C10" s="271">
        <v>21272.11</v>
      </c>
      <c r="D10" s="271">
        <f t="shared" si="1"/>
        <v>21272.11</v>
      </c>
      <c r="E10" s="271">
        <f t="shared" si="1"/>
        <v>21272.11</v>
      </c>
      <c r="F10" s="271">
        <f t="shared" si="1"/>
        <v>21272.11</v>
      </c>
      <c r="G10" s="271">
        <f t="shared" si="1"/>
        <v>21272.11</v>
      </c>
      <c r="H10" s="271">
        <f t="shared" si="1"/>
        <v>21272.11</v>
      </c>
      <c r="I10" s="271">
        <f t="shared" si="1"/>
        <v>21272.11</v>
      </c>
    </row>
    <row r="11" spans="2:13" x14ac:dyDescent="0.2">
      <c r="B11" s="128" t="s">
        <v>43</v>
      </c>
      <c r="C11" s="271">
        <v>963.6</v>
      </c>
      <c r="D11" s="271">
        <f t="shared" si="1"/>
        <v>963.6</v>
      </c>
      <c r="E11" s="271">
        <f t="shared" si="1"/>
        <v>963.6</v>
      </c>
      <c r="F11" s="271">
        <f t="shared" si="1"/>
        <v>963.6</v>
      </c>
      <c r="G11" s="271">
        <f t="shared" si="1"/>
        <v>963.6</v>
      </c>
      <c r="H11" s="271">
        <f t="shared" si="1"/>
        <v>963.6</v>
      </c>
      <c r="I11" s="271">
        <f t="shared" si="1"/>
        <v>963.6</v>
      </c>
    </row>
    <row r="12" spans="2:13" x14ac:dyDescent="0.2">
      <c r="B12" s="128" t="s">
        <v>44</v>
      </c>
      <c r="C12" s="272">
        <v>41.18</v>
      </c>
      <c r="D12" s="273">
        <f t="shared" si="1"/>
        <v>41.18</v>
      </c>
      <c r="E12" s="273">
        <f t="shared" si="1"/>
        <v>41.18</v>
      </c>
      <c r="F12" s="273">
        <f t="shared" si="1"/>
        <v>41.18</v>
      </c>
      <c r="G12" s="273">
        <f t="shared" si="1"/>
        <v>41.18</v>
      </c>
      <c r="H12" s="273">
        <f t="shared" si="1"/>
        <v>41.18</v>
      </c>
      <c r="I12" s="273">
        <f t="shared" si="1"/>
        <v>41.18</v>
      </c>
    </row>
    <row r="14" spans="2:13" x14ac:dyDescent="0.2">
      <c r="B14" s="129" t="s">
        <v>77</v>
      </c>
      <c r="C14" s="130"/>
      <c r="D14" s="130"/>
      <c r="E14" s="130"/>
      <c r="F14" s="130"/>
      <c r="G14" s="130"/>
      <c r="H14" s="130"/>
      <c r="I14" s="130"/>
      <c r="J14" s="130"/>
      <c r="K14" s="130"/>
      <c r="L14" s="130"/>
      <c r="M14" s="130"/>
    </row>
    <row r="15" spans="2:13" x14ac:dyDescent="0.2">
      <c r="B15" s="129" t="s">
        <v>10</v>
      </c>
      <c r="C15" s="130"/>
      <c r="D15" s="130"/>
      <c r="E15" s="130"/>
      <c r="F15" s="130"/>
      <c r="G15" s="130"/>
      <c r="H15" s="130"/>
      <c r="I15" s="130"/>
      <c r="J15" s="130"/>
      <c r="K15" s="130"/>
      <c r="L15" s="130"/>
      <c r="M15" s="130"/>
    </row>
    <row r="16" spans="2:13" x14ac:dyDescent="0.2">
      <c r="B16" s="131"/>
      <c r="C16" s="132" t="s">
        <v>11</v>
      </c>
      <c r="D16" s="133"/>
      <c r="E16" s="134" t="s">
        <v>12</v>
      </c>
      <c r="F16" s="132"/>
      <c r="G16" s="133"/>
      <c r="H16" s="134" t="s">
        <v>13</v>
      </c>
      <c r="I16" s="132"/>
      <c r="J16" s="133"/>
      <c r="K16" s="134" t="s">
        <v>14</v>
      </c>
      <c r="L16" s="132"/>
      <c r="M16" s="133"/>
    </row>
    <row r="17" spans="2:13" x14ac:dyDescent="0.2">
      <c r="B17" s="135"/>
      <c r="C17" s="136" t="s">
        <v>15</v>
      </c>
      <c r="D17" s="136" t="s">
        <v>16</v>
      </c>
      <c r="E17" s="137" t="s">
        <v>17</v>
      </c>
      <c r="F17" s="137" t="s">
        <v>18</v>
      </c>
      <c r="G17" s="136" t="s">
        <v>19</v>
      </c>
      <c r="H17" s="137" t="s">
        <v>17</v>
      </c>
      <c r="I17" s="137" t="s">
        <v>18</v>
      </c>
      <c r="J17" s="136" t="s">
        <v>19</v>
      </c>
      <c r="K17" s="137" t="s">
        <v>17</v>
      </c>
      <c r="L17" s="137" t="s">
        <v>18</v>
      </c>
      <c r="M17" s="136" t="s">
        <v>19</v>
      </c>
    </row>
    <row r="18" spans="2:13" x14ac:dyDescent="0.2">
      <c r="B18" s="138" t="s">
        <v>20</v>
      </c>
      <c r="C18" s="139">
        <v>1.1734</v>
      </c>
      <c r="D18" s="139"/>
      <c r="E18" s="140"/>
      <c r="F18" s="140"/>
      <c r="G18" s="139"/>
      <c r="H18" s="140"/>
      <c r="I18" s="140"/>
      <c r="J18" s="139"/>
      <c r="K18" s="140"/>
      <c r="L18" s="140"/>
      <c r="M18" s="139"/>
    </row>
    <row r="19" spans="2:13" x14ac:dyDescent="0.2">
      <c r="B19" s="138" t="s">
        <v>3</v>
      </c>
      <c r="C19" s="139">
        <v>5.6500000000000002E-2</v>
      </c>
      <c r="D19" s="249">
        <f>+C19*C$8</f>
        <v>3443.8467600000004</v>
      </c>
      <c r="E19" s="140">
        <v>6.3700000000000007E-2</v>
      </c>
      <c r="F19" s="140">
        <v>6.1600000000000002E-2</v>
      </c>
      <c r="G19" s="139">
        <v>0.13039999999999999</v>
      </c>
      <c r="H19" s="140">
        <v>0.1182</v>
      </c>
      <c r="I19" s="140">
        <v>0.22869999999999999</v>
      </c>
      <c r="J19" s="139">
        <v>0.28960000000000002</v>
      </c>
      <c r="K19" s="221">
        <v>447.67</v>
      </c>
      <c r="L19" s="221">
        <v>580.99</v>
      </c>
      <c r="M19" s="222">
        <v>791.67</v>
      </c>
    </row>
    <row r="20" spans="2:13" x14ac:dyDescent="0.2">
      <c r="B20" s="138" t="s">
        <v>4</v>
      </c>
      <c r="C20" s="139">
        <v>3.9300000000000002E-2</v>
      </c>
      <c r="D20" s="249">
        <f t="shared" ref="D20:D21" si="2">+C20*C$8</f>
        <v>2395.4544720000004</v>
      </c>
      <c r="E20" s="140">
        <v>8.0100000000000005E-2</v>
      </c>
      <c r="F20" s="140">
        <v>7.8799999999999995E-2</v>
      </c>
      <c r="G20" s="139">
        <v>0.14760000000000001</v>
      </c>
      <c r="H20" s="140">
        <v>6.8699999999999997E-2</v>
      </c>
      <c r="I20" s="140">
        <v>0.22869999999999999</v>
      </c>
      <c r="J20" s="139">
        <v>0.28960000000000002</v>
      </c>
      <c r="K20" s="221">
        <v>447.67</v>
      </c>
      <c r="L20" s="221">
        <v>580.99</v>
      </c>
      <c r="M20" s="222">
        <v>791.67</v>
      </c>
    </row>
    <row r="21" spans="2:13" x14ac:dyDescent="0.2">
      <c r="B21" s="138" t="s">
        <v>5</v>
      </c>
      <c r="C21" s="139">
        <v>7.6499999999999999E-2</v>
      </c>
      <c r="D21" s="249">
        <f t="shared" si="2"/>
        <v>4662.9075599999996</v>
      </c>
      <c r="E21" s="140">
        <v>0.10290000000000001</v>
      </c>
      <c r="F21" s="140">
        <v>0.12540000000000001</v>
      </c>
      <c r="G21" s="139">
        <v>0.12970000000000001</v>
      </c>
      <c r="H21" s="140">
        <v>5.2900000000000003E-2</v>
      </c>
      <c r="I21" s="140">
        <v>0.19620000000000001</v>
      </c>
      <c r="J21" s="139">
        <v>0.28920000000000001</v>
      </c>
      <c r="K21" s="221">
        <v>511.37</v>
      </c>
      <c r="L21" s="221">
        <v>681.35</v>
      </c>
      <c r="M21" s="222">
        <v>808.4</v>
      </c>
    </row>
    <row r="22" spans="2:13" x14ac:dyDescent="0.2">
      <c r="B22" s="138" t="s">
        <v>75</v>
      </c>
      <c r="C22" s="139">
        <v>3.85E-2</v>
      </c>
      <c r="D22" s="139"/>
      <c r="E22" s="140"/>
      <c r="F22" s="140"/>
      <c r="G22" s="139"/>
      <c r="H22" s="140"/>
      <c r="I22" s="140"/>
      <c r="J22" s="139"/>
      <c r="K22" s="140"/>
      <c r="L22" s="140"/>
      <c r="M22" s="139"/>
    </row>
    <row r="23" spans="2:13" x14ac:dyDescent="0.2">
      <c r="B23" s="138" t="s">
        <v>6</v>
      </c>
      <c r="C23" s="139"/>
      <c r="D23" s="274">
        <v>339.77</v>
      </c>
      <c r="E23" s="140"/>
      <c r="F23" s="140"/>
      <c r="G23" s="139"/>
      <c r="H23" s="140"/>
      <c r="I23" s="140"/>
      <c r="J23" s="139"/>
      <c r="K23" s="140"/>
      <c r="L23" s="140"/>
      <c r="M23" s="139"/>
    </row>
    <row r="24" spans="2:13" x14ac:dyDescent="0.2">
      <c r="B24" s="142" t="s">
        <v>74</v>
      </c>
      <c r="C24" s="143"/>
      <c r="D24" s="275">
        <v>123.44</v>
      </c>
      <c r="E24" s="145"/>
      <c r="F24" s="145"/>
      <c r="G24" s="143"/>
      <c r="H24" s="145"/>
      <c r="I24" s="145"/>
      <c r="J24" s="143"/>
      <c r="K24" s="145"/>
      <c r="L24" s="145"/>
      <c r="M24" s="143"/>
    </row>
    <row r="25" spans="2:13" x14ac:dyDescent="0.2">
      <c r="B25" s="146" t="s">
        <v>133</v>
      </c>
      <c r="C25" s="130"/>
      <c r="D25" s="130"/>
      <c r="E25" s="130"/>
      <c r="F25" s="130"/>
      <c r="G25" s="130"/>
      <c r="H25" s="130"/>
      <c r="I25" s="130"/>
      <c r="J25" s="130"/>
      <c r="K25" s="130"/>
      <c r="L25" s="130"/>
      <c r="M25" s="130"/>
    </row>
    <row r="26" spans="2:13" x14ac:dyDescent="0.2">
      <c r="B26" s="131"/>
      <c r="C26" s="277" t="s">
        <v>21</v>
      </c>
      <c r="D26" s="278"/>
      <c r="E26" s="147" t="s">
        <v>22</v>
      </c>
      <c r="F26" s="148"/>
      <c r="G26" s="149"/>
      <c r="H26" s="130"/>
      <c r="I26" s="130"/>
      <c r="J26" s="130"/>
      <c r="K26" s="130"/>
      <c r="L26" s="130"/>
      <c r="M26" s="130"/>
    </row>
    <row r="27" spans="2:13" x14ac:dyDescent="0.2">
      <c r="B27" s="150"/>
      <c r="C27" s="151" t="s">
        <v>23</v>
      </c>
      <c r="D27" s="152" t="s">
        <v>24</v>
      </c>
      <c r="E27" s="135" t="s">
        <v>17</v>
      </c>
      <c r="F27" s="153" t="s">
        <v>18</v>
      </c>
      <c r="G27" s="154" t="s">
        <v>19</v>
      </c>
      <c r="H27" s="130"/>
      <c r="I27" s="130"/>
      <c r="J27" s="130"/>
      <c r="K27" s="130"/>
      <c r="L27" s="130"/>
      <c r="M27" s="130"/>
    </row>
    <row r="28" spans="2:13" x14ac:dyDescent="0.2">
      <c r="B28" s="155" t="s">
        <v>25</v>
      </c>
      <c r="C28" s="209">
        <f>ROUND(+C18*$C$10,2)</f>
        <v>24960.69</v>
      </c>
      <c r="D28" s="209">
        <f>ROUND(+C18*$C$11,2)</f>
        <v>1130.69</v>
      </c>
      <c r="E28" s="173"/>
      <c r="F28" s="170"/>
      <c r="G28" s="141"/>
      <c r="H28" s="130"/>
      <c r="I28" s="130"/>
      <c r="J28" s="130"/>
      <c r="K28" s="130"/>
      <c r="L28" s="130"/>
      <c r="M28" s="130"/>
    </row>
    <row r="29" spans="2:13" x14ac:dyDescent="0.2">
      <c r="B29" s="156" t="s">
        <v>3</v>
      </c>
      <c r="C29" s="209">
        <f>ROUND(+C19*$C$10,2)</f>
        <v>1201.8699999999999</v>
      </c>
      <c r="D29" s="209">
        <f>ROUND(+C19*$C$11,2)</f>
        <v>54.44</v>
      </c>
      <c r="E29" s="209">
        <f t="shared" ref="E29:G31" si="3">+E19*$C$8+H19*$C$9+K19</f>
        <v>8637.6906639999997</v>
      </c>
      <c r="F29" s="209">
        <f t="shared" si="3"/>
        <v>12669.72652</v>
      </c>
      <c r="G29" s="209">
        <f t="shared" si="3"/>
        <v>19293.225263999997</v>
      </c>
      <c r="H29" s="130"/>
      <c r="I29" s="211">
        <f t="shared" ref="I29:K31" si="4">E29+G44</f>
        <v>9149.240663999999</v>
      </c>
      <c r="J29" s="211">
        <f t="shared" si="4"/>
        <v>13653.666520000001</v>
      </c>
      <c r="K29" s="211">
        <f t="shared" si="4"/>
        <v>20653.215263999999</v>
      </c>
      <c r="L29" s="130"/>
      <c r="M29" s="130"/>
    </row>
    <row r="30" spans="2:13" x14ac:dyDescent="0.2">
      <c r="B30" s="156" t="s">
        <v>4</v>
      </c>
      <c r="C30" s="209">
        <f>ROUND(+C20*$C$10,2)</f>
        <v>835.99</v>
      </c>
      <c r="D30" s="209">
        <f>ROUND(+C20*$C$11,2)</f>
        <v>37.869999999999997</v>
      </c>
      <c r="E30" s="209">
        <f t="shared" si="3"/>
        <v>7833.4969600000004</v>
      </c>
      <c r="F30" s="209">
        <f t="shared" si="3"/>
        <v>13718.118807999999</v>
      </c>
      <c r="G30" s="209">
        <f t="shared" si="3"/>
        <v>20341.617552</v>
      </c>
      <c r="H30" s="130"/>
      <c r="I30" s="211">
        <f t="shared" si="4"/>
        <v>8427.6969600000011</v>
      </c>
      <c r="J30" s="211">
        <f t="shared" si="4"/>
        <v>14783.278807999999</v>
      </c>
      <c r="K30" s="211">
        <f t="shared" si="4"/>
        <v>21695.207552</v>
      </c>
      <c r="L30" s="130"/>
      <c r="M30" s="130"/>
    </row>
    <row r="31" spans="2:13" x14ac:dyDescent="0.2">
      <c r="B31" s="156" t="s">
        <v>5</v>
      </c>
      <c r="C31" s="209">
        <f>ROUND(+C21*$C$10,2)</f>
        <v>1627.32</v>
      </c>
      <c r="D31" s="209">
        <f>ROUND(+C21*$C$11,2)</f>
        <v>73.72</v>
      </c>
      <c r="E31" s="209">
        <f t="shared" si="3"/>
        <v>8711.1603680000007</v>
      </c>
      <c r="F31" s="209">
        <f t="shared" si="3"/>
        <v>15474.561872</v>
      </c>
      <c r="G31" s="209">
        <f t="shared" si="3"/>
        <v>19252.711784000003</v>
      </c>
      <c r="H31" s="130"/>
      <c r="I31" s="211">
        <f t="shared" si="4"/>
        <v>9094.9303680000012</v>
      </c>
      <c r="J31" s="211">
        <f t="shared" si="4"/>
        <v>16200.321872</v>
      </c>
      <c r="K31" s="211">
        <f t="shared" si="4"/>
        <v>20131.191784000002</v>
      </c>
      <c r="L31" s="130"/>
      <c r="M31" s="130"/>
    </row>
    <row r="32" spans="2:13" x14ac:dyDescent="0.2">
      <c r="B32" s="157" t="s">
        <v>75</v>
      </c>
      <c r="C32" s="210">
        <f>ROUND(+C22*$C$10,2)</f>
        <v>818.98</v>
      </c>
      <c r="D32" s="210">
        <f>ROUND(+C22*$C$11,2)</f>
        <v>37.1</v>
      </c>
      <c r="E32" s="210"/>
      <c r="F32" s="210"/>
      <c r="G32" s="210"/>
      <c r="H32" s="130"/>
      <c r="I32" s="158"/>
      <c r="J32" s="158"/>
      <c r="K32" s="158"/>
      <c r="L32" s="130"/>
      <c r="M32" s="130"/>
    </row>
    <row r="33" spans="2:14" x14ac:dyDescent="0.2">
      <c r="B33" s="160"/>
      <c r="C33" s="159"/>
      <c r="D33" s="140"/>
      <c r="E33" s="130"/>
      <c r="F33" s="130"/>
      <c r="G33" s="130"/>
      <c r="H33" s="130"/>
      <c r="I33" s="130"/>
      <c r="J33" s="130"/>
      <c r="K33" s="130"/>
      <c r="L33" s="130"/>
      <c r="M33" s="130"/>
    </row>
    <row r="35" spans="2:14" x14ac:dyDescent="0.2">
      <c r="B35" s="162" t="s">
        <v>79</v>
      </c>
      <c r="C35" s="130"/>
      <c r="D35" s="130"/>
      <c r="E35" s="130"/>
      <c r="F35" s="130"/>
      <c r="G35" s="130"/>
      <c r="H35" s="130"/>
      <c r="I35" s="130"/>
      <c r="J35" s="130"/>
      <c r="K35" s="130"/>
      <c r="L35" s="130"/>
      <c r="M35" s="130"/>
      <c r="N35" s="130"/>
    </row>
    <row r="36" spans="2:14" x14ac:dyDescent="0.2">
      <c r="B36" s="279" t="s">
        <v>27</v>
      </c>
      <c r="C36" s="280"/>
      <c r="D36" s="280"/>
      <c r="E36" s="280"/>
      <c r="F36" s="163"/>
      <c r="G36" s="147" t="s">
        <v>28</v>
      </c>
      <c r="H36" s="148"/>
      <c r="I36" s="149"/>
      <c r="J36" s="130"/>
      <c r="K36" s="130"/>
      <c r="L36" s="130"/>
      <c r="M36" s="130"/>
      <c r="N36" s="130"/>
    </row>
    <row r="37" spans="2:14" x14ac:dyDescent="0.2">
      <c r="B37" s="164"/>
      <c r="C37" s="214" t="s">
        <v>2</v>
      </c>
      <c r="D37" s="137" t="s">
        <v>7</v>
      </c>
      <c r="E37" s="137" t="s">
        <v>8</v>
      </c>
      <c r="F37" s="136" t="s">
        <v>70</v>
      </c>
      <c r="G37" s="150" t="s">
        <v>17</v>
      </c>
      <c r="H37" s="165" t="s">
        <v>18</v>
      </c>
      <c r="I37" s="166" t="s">
        <v>19</v>
      </c>
      <c r="J37" s="130"/>
      <c r="K37" s="130"/>
      <c r="L37" s="130"/>
      <c r="M37" s="130"/>
      <c r="N37" s="130"/>
    </row>
    <row r="38" spans="2:14" x14ac:dyDescent="0.2">
      <c r="B38" s="167" t="s">
        <v>29</v>
      </c>
      <c r="C38" s="170">
        <v>18990.64</v>
      </c>
      <c r="D38" s="170">
        <v>8198.2999999999993</v>
      </c>
      <c r="E38" s="170">
        <v>14466.36</v>
      </c>
      <c r="F38" s="171">
        <v>22664.66</v>
      </c>
      <c r="G38" s="131"/>
      <c r="H38" s="132"/>
      <c r="I38" s="133"/>
      <c r="J38" s="130"/>
      <c r="K38" s="168"/>
      <c r="L38" s="168"/>
      <c r="M38" s="168"/>
      <c r="N38" s="130"/>
    </row>
    <row r="39" spans="2:14" x14ac:dyDescent="0.2">
      <c r="B39" s="61" t="s">
        <v>30</v>
      </c>
      <c r="C39" s="170">
        <v>27149.25</v>
      </c>
      <c r="D39" s="170">
        <v>20511.18</v>
      </c>
      <c r="E39" s="170">
        <v>20423.310000000001</v>
      </c>
      <c r="F39" s="141">
        <v>40934.49</v>
      </c>
      <c r="G39" s="138"/>
      <c r="H39" s="140"/>
      <c r="I39" s="139"/>
      <c r="J39" s="130"/>
      <c r="K39" s="168"/>
      <c r="L39" s="168"/>
      <c r="M39" s="168"/>
      <c r="N39" s="130"/>
    </row>
    <row r="40" spans="2:14" x14ac:dyDescent="0.2">
      <c r="B40" s="167" t="s">
        <v>51</v>
      </c>
      <c r="C40" s="170">
        <v>20870.52</v>
      </c>
      <c r="D40" s="170">
        <v>8675.89</v>
      </c>
      <c r="E40" s="170">
        <v>13533.21</v>
      </c>
      <c r="F40" s="141">
        <v>22209.1</v>
      </c>
      <c r="G40" s="138"/>
      <c r="H40" s="140"/>
      <c r="I40" s="139"/>
      <c r="J40" s="130"/>
      <c r="K40" s="168"/>
      <c r="L40" s="168"/>
      <c r="M40" s="168"/>
      <c r="N40" s="130"/>
    </row>
    <row r="41" spans="2:14" x14ac:dyDescent="0.2">
      <c r="B41" s="167" t="s">
        <v>53</v>
      </c>
      <c r="C41" s="170">
        <v>24679.3</v>
      </c>
      <c r="D41" s="170">
        <v>7250.51</v>
      </c>
      <c r="E41" s="170">
        <v>9975.69</v>
      </c>
      <c r="F41" s="141">
        <v>17226.2</v>
      </c>
      <c r="G41" s="138"/>
      <c r="H41" s="140"/>
      <c r="I41" s="139"/>
      <c r="J41" s="130"/>
      <c r="K41" s="168"/>
      <c r="L41" s="168"/>
      <c r="M41" s="168"/>
      <c r="N41" s="130"/>
    </row>
    <row r="42" spans="2:14" x14ac:dyDescent="0.2">
      <c r="B42" s="61" t="s">
        <v>31</v>
      </c>
      <c r="C42" s="170">
        <v>20196.86</v>
      </c>
      <c r="D42" s="170">
        <v>10441.58</v>
      </c>
      <c r="E42" s="170">
        <v>13102.34</v>
      </c>
      <c r="F42" s="141">
        <v>23543.919999999998</v>
      </c>
      <c r="G42" s="138"/>
      <c r="H42" s="140"/>
      <c r="I42" s="139"/>
      <c r="J42" s="130"/>
      <c r="K42" s="168"/>
      <c r="L42" s="168"/>
      <c r="M42" s="168"/>
      <c r="N42" s="130"/>
    </row>
    <row r="43" spans="2:14" x14ac:dyDescent="0.2">
      <c r="B43" s="138" t="s">
        <v>104</v>
      </c>
      <c r="C43" s="170"/>
      <c r="D43" s="170">
        <v>3989</v>
      </c>
      <c r="E43" s="170"/>
      <c r="F43" s="141"/>
      <c r="G43" s="138"/>
      <c r="H43" s="140"/>
      <c r="I43" s="139"/>
      <c r="J43" s="130"/>
      <c r="K43" s="130"/>
      <c r="L43" s="130"/>
      <c r="M43" s="130"/>
      <c r="N43" s="130"/>
    </row>
    <row r="44" spans="2:14" x14ac:dyDescent="0.2">
      <c r="B44" s="169" t="s">
        <v>3</v>
      </c>
      <c r="C44" s="170">
        <v>557.88</v>
      </c>
      <c r="D44" s="170"/>
      <c r="E44" s="170"/>
      <c r="F44" s="141"/>
      <c r="G44" s="173">
        <v>511.55</v>
      </c>
      <c r="H44" s="170">
        <v>983.94</v>
      </c>
      <c r="I44" s="141">
        <v>1359.99</v>
      </c>
      <c r="J44" s="130"/>
      <c r="K44" s="130"/>
      <c r="L44" s="130"/>
      <c r="M44" s="130"/>
      <c r="N44" s="130"/>
    </row>
    <row r="45" spans="2:14" x14ac:dyDescent="0.2">
      <c r="B45" s="169" t="s">
        <v>4</v>
      </c>
      <c r="C45" s="170">
        <v>477.18</v>
      </c>
      <c r="D45" s="170"/>
      <c r="E45" s="170"/>
      <c r="F45" s="141"/>
      <c r="G45" s="173">
        <v>594.20000000000005</v>
      </c>
      <c r="H45" s="170">
        <v>1065.1600000000001</v>
      </c>
      <c r="I45" s="141">
        <v>1353.59</v>
      </c>
      <c r="J45" s="130"/>
      <c r="K45" s="130"/>
      <c r="L45" s="130"/>
      <c r="M45" s="130"/>
      <c r="N45" s="130"/>
    </row>
    <row r="46" spans="2:14" x14ac:dyDescent="0.2">
      <c r="B46" s="150" t="s">
        <v>5</v>
      </c>
      <c r="C46" s="172">
        <v>1099.22</v>
      </c>
      <c r="D46" s="172"/>
      <c r="E46" s="172"/>
      <c r="F46" s="144"/>
      <c r="G46" s="174">
        <v>383.77</v>
      </c>
      <c r="H46" s="172">
        <v>725.76</v>
      </c>
      <c r="I46" s="144">
        <v>878.48</v>
      </c>
      <c r="J46" s="130"/>
      <c r="K46" s="130"/>
      <c r="L46" s="130"/>
      <c r="M46" s="130"/>
      <c r="N46" s="130"/>
    </row>
    <row r="48" spans="2:14" x14ac:dyDescent="0.2">
      <c r="B48" s="162" t="s">
        <v>130</v>
      </c>
      <c r="C48" s="276">
        <v>-6.1999999999999998E-3</v>
      </c>
      <c r="D48" s="130"/>
      <c r="E48" s="130"/>
      <c r="F48" s="130"/>
      <c r="G48" s="130"/>
      <c r="H48" s="130"/>
      <c r="I48" s="130"/>
    </row>
    <row r="49" spans="2:9" x14ac:dyDescent="0.2">
      <c r="B49" s="279" t="s">
        <v>27</v>
      </c>
      <c r="C49" s="280"/>
      <c r="D49" s="280"/>
      <c r="E49" s="280"/>
      <c r="F49" s="163"/>
      <c r="G49" s="147" t="s">
        <v>28</v>
      </c>
      <c r="H49" s="148"/>
      <c r="I49" s="149"/>
    </row>
    <row r="50" spans="2:9" x14ac:dyDescent="0.2">
      <c r="B50" s="164"/>
      <c r="C50" s="214" t="s">
        <v>2</v>
      </c>
      <c r="D50" s="137" t="s">
        <v>7</v>
      </c>
      <c r="E50" s="137" t="s">
        <v>8</v>
      </c>
      <c r="F50" s="136" t="s">
        <v>70</v>
      </c>
      <c r="G50" s="150" t="s">
        <v>17</v>
      </c>
      <c r="H50" s="165" t="s">
        <v>18</v>
      </c>
      <c r="I50" s="166" t="s">
        <v>19</v>
      </c>
    </row>
    <row r="51" spans="2:9" x14ac:dyDescent="0.2">
      <c r="B51" s="167" t="s">
        <v>29</v>
      </c>
      <c r="C51" s="170">
        <f t="shared" ref="C51:E56" si="5">ROUND(+C38*(1+$C$48),2)</f>
        <v>18872.900000000001</v>
      </c>
      <c r="D51" s="170">
        <f t="shared" si="5"/>
        <v>8147.47</v>
      </c>
      <c r="E51" s="207">
        <f t="shared" si="5"/>
        <v>14376.67</v>
      </c>
      <c r="F51" s="171">
        <f>+D51+E51</f>
        <v>22524.14</v>
      </c>
      <c r="G51" s="208"/>
      <c r="H51" s="207"/>
      <c r="I51" s="171"/>
    </row>
    <row r="52" spans="2:9" x14ac:dyDescent="0.2">
      <c r="B52" s="61" t="s">
        <v>30</v>
      </c>
      <c r="C52" s="170">
        <f t="shared" si="5"/>
        <v>26980.92</v>
      </c>
      <c r="D52" s="170">
        <f t="shared" si="5"/>
        <v>20384.009999999998</v>
      </c>
      <c r="E52" s="170">
        <f t="shared" si="5"/>
        <v>20296.689999999999</v>
      </c>
      <c r="F52" s="141">
        <f>+D52+E52</f>
        <v>40680.699999999997</v>
      </c>
      <c r="G52" s="173"/>
      <c r="H52" s="170"/>
      <c r="I52" s="141"/>
    </row>
    <row r="53" spans="2:9" x14ac:dyDescent="0.2">
      <c r="B53" s="167" t="s">
        <v>51</v>
      </c>
      <c r="C53" s="170">
        <f t="shared" si="5"/>
        <v>20741.12</v>
      </c>
      <c r="D53" s="170">
        <f t="shared" si="5"/>
        <v>8622.1</v>
      </c>
      <c r="E53" s="170">
        <f t="shared" si="5"/>
        <v>13449.3</v>
      </c>
      <c r="F53" s="141">
        <f>+D53+E53</f>
        <v>22071.4</v>
      </c>
      <c r="G53" s="173"/>
      <c r="H53" s="170"/>
      <c r="I53" s="141"/>
    </row>
    <row r="54" spans="2:9" x14ac:dyDescent="0.2">
      <c r="B54" s="167" t="s">
        <v>53</v>
      </c>
      <c r="C54" s="170">
        <f t="shared" si="5"/>
        <v>24526.29</v>
      </c>
      <c r="D54" s="170">
        <f t="shared" si="5"/>
        <v>7205.56</v>
      </c>
      <c r="E54" s="170">
        <f t="shared" si="5"/>
        <v>9913.84</v>
      </c>
      <c r="F54" s="141">
        <f>+D54+E54</f>
        <v>17119.400000000001</v>
      </c>
      <c r="G54" s="173"/>
      <c r="H54" s="170"/>
      <c r="I54" s="141"/>
    </row>
    <row r="55" spans="2:9" x14ac:dyDescent="0.2">
      <c r="B55" s="61" t="s">
        <v>31</v>
      </c>
      <c r="C55" s="170">
        <f t="shared" si="5"/>
        <v>20071.64</v>
      </c>
      <c r="D55" s="170">
        <f t="shared" si="5"/>
        <v>10376.84</v>
      </c>
      <c r="E55" s="170">
        <f t="shared" si="5"/>
        <v>13021.11</v>
      </c>
      <c r="F55" s="141">
        <f>+D55+E55</f>
        <v>23397.95</v>
      </c>
      <c r="G55" s="173"/>
      <c r="H55" s="170"/>
      <c r="I55" s="141"/>
    </row>
    <row r="56" spans="2:9" x14ac:dyDescent="0.2">
      <c r="B56" s="138" t="s">
        <v>104</v>
      </c>
      <c r="C56" s="170"/>
      <c r="D56" s="170">
        <f t="shared" si="5"/>
        <v>3964.27</v>
      </c>
      <c r="E56" s="170"/>
      <c r="F56" s="141"/>
      <c r="G56" s="173"/>
      <c r="H56" s="170"/>
      <c r="I56" s="141"/>
    </row>
    <row r="57" spans="2:9" x14ac:dyDescent="0.2">
      <c r="B57" s="169" t="s">
        <v>3</v>
      </c>
      <c r="C57" s="170">
        <v>639.42999999999995</v>
      </c>
      <c r="D57" s="170"/>
      <c r="E57" s="170"/>
      <c r="F57" s="141"/>
      <c r="G57" s="173">
        <v>702.26</v>
      </c>
      <c r="H57" s="170">
        <v>1171.72</v>
      </c>
      <c r="I57" s="141">
        <v>1545.44</v>
      </c>
    </row>
    <row r="58" spans="2:9" x14ac:dyDescent="0.2">
      <c r="B58" s="169" t="s">
        <v>4</v>
      </c>
      <c r="C58" s="170">
        <v>559.23</v>
      </c>
      <c r="D58" s="170"/>
      <c r="E58" s="170"/>
      <c r="F58" s="141"/>
      <c r="G58" s="173">
        <v>784.4</v>
      </c>
      <c r="H58" s="170">
        <v>1252.44</v>
      </c>
      <c r="I58" s="141">
        <v>1539.08</v>
      </c>
    </row>
    <row r="59" spans="2:9" x14ac:dyDescent="0.2">
      <c r="B59" s="150" t="s">
        <v>5</v>
      </c>
      <c r="C59" s="172">
        <v>1177.4100000000001</v>
      </c>
      <c r="D59" s="172"/>
      <c r="E59" s="172"/>
      <c r="F59" s="144"/>
      <c r="G59" s="174">
        <v>575.27</v>
      </c>
      <c r="H59" s="172">
        <v>915.14</v>
      </c>
      <c r="I59" s="144">
        <v>1066.9100000000001</v>
      </c>
    </row>
    <row r="61" spans="2:9" x14ac:dyDescent="0.2">
      <c r="C61" s="161"/>
      <c r="D61" s="161"/>
      <c r="E61" s="161"/>
      <c r="F61" s="161"/>
      <c r="G61" s="161"/>
    </row>
    <row r="62" spans="2:9" s="168" customFormat="1" ht="45" x14ac:dyDescent="0.25">
      <c r="B62" s="91" t="s">
        <v>168</v>
      </c>
    </row>
    <row r="63" spans="2:9" s="168" customFormat="1" x14ac:dyDescent="0.2"/>
    <row r="64" spans="2:9" s="168" customFormat="1" x14ac:dyDescent="0.2"/>
    <row r="65" s="168" customFormat="1" x14ac:dyDescent="0.2"/>
    <row r="66" s="168" customFormat="1" x14ac:dyDescent="0.2"/>
    <row r="67" s="168" customFormat="1" x14ac:dyDescent="0.2"/>
    <row r="68" s="168" customFormat="1" x14ac:dyDescent="0.2"/>
    <row r="69" s="168" customFormat="1" x14ac:dyDescent="0.2"/>
    <row r="70" s="168" customFormat="1" x14ac:dyDescent="0.2"/>
    <row r="71" s="168" customFormat="1" x14ac:dyDescent="0.2"/>
    <row r="72" s="168" customFormat="1" x14ac:dyDescent="0.2"/>
    <row r="73" s="168" customFormat="1" x14ac:dyDescent="0.2"/>
    <row r="74" s="168" customFormat="1" x14ac:dyDescent="0.2"/>
    <row r="75" s="168" customFormat="1" x14ac:dyDescent="0.2"/>
    <row r="76" s="168" customFormat="1" x14ac:dyDescent="0.2"/>
    <row r="77" s="168" customFormat="1" x14ac:dyDescent="0.2"/>
    <row r="78" s="168" customFormat="1" x14ac:dyDescent="0.2"/>
    <row r="79" s="168" customFormat="1" x14ac:dyDescent="0.2"/>
    <row r="80" s="168" customFormat="1" x14ac:dyDescent="0.2"/>
    <row r="81" s="168" customFormat="1" x14ac:dyDescent="0.2"/>
    <row r="82" s="168" customFormat="1" x14ac:dyDescent="0.2"/>
    <row r="83" s="168" customFormat="1" x14ac:dyDescent="0.2"/>
    <row r="84" s="168" customFormat="1" x14ac:dyDescent="0.2"/>
    <row r="85" s="168" customFormat="1" x14ac:dyDescent="0.2"/>
    <row r="86" s="168" customFormat="1" x14ac:dyDescent="0.2"/>
    <row r="87" s="168" customFormat="1" x14ac:dyDescent="0.2"/>
    <row r="88" s="168" customFormat="1" x14ac:dyDescent="0.2"/>
    <row r="89" s="168" customFormat="1" x14ac:dyDescent="0.2"/>
    <row r="90" s="168" customFormat="1" x14ac:dyDescent="0.2"/>
    <row r="91" s="168" customFormat="1" x14ac:dyDescent="0.2"/>
    <row r="92" s="168" customFormat="1" x14ac:dyDescent="0.2"/>
    <row r="93" s="168" customFormat="1" x14ac:dyDescent="0.2"/>
    <row r="94" s="168" customFormat="1" x14ac:dyDescent="0.2"/>
    <row r="95" s="168" customFormat="1" x14ac:dyDescent="0.2"/>
    <row r="96" s="168" customFormat="1" x14ac:dyDescent="0.2"/>
    <row r="97" s="168" customFormat="1" x14ac:dyDescent="0.2"/>
    <row r="98" s="168" customFormat="1" x14ac:dyDescent="0.2"/>
    <row r="99" s="168" customFormat="1" x14ac:dyDescent="0.2"/>
    <row r="100" s="168" customFormat="1" x14ac:dyDescent="0.2"/>
    <row r="101" s="168" customFormat="1" x14ac:dyDescent="0.2"/>
    <row r="102" s="168" customFormat="1" x14ac:dyDescent="0.2"/>
    <row r="103" s="168" customFormat="1" x14ac:dyDescent="0.2"/>
    <row r="104" s="168" customFormat="1" x14ac:dyDescent="0.2"/>
    <row r="105" s="168" customFormat="1" x14ac:dyDescent="0.2"/>
    <row r="106" s="168" customFormat="1" x14ac:dyDescent="0.2"/>
    <row r="107" s="168" customFormat="1" x14ac:dyDescent="0.2"/>
    <row r="108" s="168" customFormat="1" x14ac:dyDescent="0.2"/>
    <row r="109" s="168" customFormat="1" x14ac:dyDescent="0.2"/>
    <row r="110" s="168" customFormat="1" x14ac:dyDescent="0.2"/>
    <row r="111" s="168" customFormat="1" x14ac:dyDescent="0.2"/>
    <row r="112" s="168" customFormat="1" x14ac:dyDescent="0.2"/>
    <row r="113" s="168" customFormat="1" x14ac:dyDescent="0.2"/>
    <row r="114" s="168" customFormat="1" x14ac:dyDescent="0.2"/>
    <row r="115" s="168" customFormat="1" x14ac:dyDescent="0.2"/>
    <row r="116" s="168" customFormat="1" x14ac:dyDescent="0.2"/>
    <row r="117" s="168" customFormat="1" x14ac:dyDescent="0.2"/>
    <row r="118" s="168" customFormat="1" x14ac:dyDescent="0.2"/>
    <row r="119" s="168" customFormat="1" x14ac:dyDescent="0.2"/>
    <row r="120" s="168" customFormat="1" x14ac:dyDescent="0.2"/>
    <row r="121" s="168" customFormat="1" x14ac:dyDescent="0.2"/>
    <row r="122" s="168" customFormat="1" x14ac:dyDescent="0.2"/>
    <row r="123" s="168" customFormat="1" x14ac:dyDescent="0.2"/>
    <row r="124" s="168" customFormat="1" x14ac:dyDescent="0.2"/>
    <row r="125" s="168" customFormat="1" x14ac:dyDescent="0.2"/>
    <row r="126" s="168" customFormat="1" x14ac:dyDescent="0.2"/>
    <row r="127" s="168" customFormat="1" x14ac:dyDescent="0.2"/>
    <row r="128" s="168" customFormat="1" x14ac:dyDescent="0.2"/>
    <row r="129" s="168" customFormat="1" x14ac:dyDescent="0.2"/>
    <row r="130" s="168" customFormat="1" x14ac:dyDescent="0.2"/>
    <row r="131" s="168" customFormat="1" x14ac:dyDescent="0.2"/>
    <row r="132" s="168" customFormat="1" x14ac:dyDescent="0.2"/>
    <row r="133" s="168" customFormat="1" x14ac:dyDescent="0.2"/>
    <row r="134" s="168" customFormat="1" x14ac:dyDescent="0.2"/>
    <row r="135" s="168" customFormat="1" x14ac:dyDescent="0.2"/>
    <row r="136" s="168" customFormat="1" x14ac:dyDescent="0.2"/>
    <row r="137" s="168" customFormat="1" x14ac:dyDescent="0.2"/>
    <row r="138" s="168" customFormat="1" x14ac:dyDescent="0.2"/>
    <row r="139" s="168" customFormat="1" x14ac:dyDescent="0.2"/>
    <row r="140" s="168" customFormat="1" x14ac:dyDescent="0.2"/>
    <row r="141" s="168" customFormat="1" x14ac:dyDescent="0.2"/>
    <row r="142" s="168" customFormat="1" x14ac:dyDescent="0.2"/>
    <row r="143" s="168" customFormat="1" x14ac:dyDescent="0.2"/>
    <row r="144" s="168" customFormat="1" x14ac:dyDescent="0.2"/>
    <row r="145" s="168" customFormat="1" x14ac:dyDescent="0.2"/>
    <row r="146" s="168" customFormat="1" x14ac:dyDescent="0.2"/>
    <row r="147" s="168" customFormat="1" x14ac:dyDescent="0.2"/>
    <row r="148" s="168" customFormat="1" x14ac:dyDescent="0.2"/>
    <row r="149" s="168" customFormat="1" x14ac:dyDescent="0.2"/>
    <row r="150" s="168" customFormat="1" x14ac:dyDescent="0.2"/>
    <row r="151" s="168" customFormat="1" x14ac:dyDescent="0.2"/>
    <row r="152" s="168" customFormat="1" x14ac:dyDescent="0.2"/>
    <row r="153" s="168" customFormat="1" x14ac:dyDescent="0.2"/>
    <row r="154" s="168" customFormat="1" x14ac:dyDescent="0.2"/>
    <row r="155" s="168" customFormat="1" x14ac:dyDescent="0.2"/>
    <row r="156" s="168" customFormat="1" x14ac:dyDescent="0.2"/>
    <row r="157" s="168" customFormat="1" x14ac:dyDescent="0.2"/>
    <row r="158" s="168" customFormat="1" x14ac:dyDescent="0.2"/>
    <row r="159" s="168" customFormat="1" x14ac:dyDescent="0.2"/>
    <row r="160" s="168" customFormat="1" x14ac:dyDescent="0.2"/>
    <row r="161" s="168" customFormat="1" x14ac:dyDescent="0.2"/>
    <row r="162" s="168" customFormat="1" x14ac:dyDescent="0.2"/>
    <row r="163" s="168" customFormat="1" x14ac:dyDescent="0.2"/>
    <row r="164" s="168" customFormat="1" x14ac:dyDescent="0.2"/>
  </sheetData>
  <sheetProtection algorithmName="SHA-512" hashValue="wFJUHSO5+uEnmGBGpnwNudqgfpNG/5gujMpsovx+VcEdXra2G+6UMr6K2UXWM7RI1TFW+apfbypwUPxIopImkQ==" saltValue="gymrMO3zcJ4J1ukXdmu6zA=="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43" orientation="landscape" r:id="rId1"/>
  <headerFooter>
    <oddHeader>&amp;L&amp;"Arial,Vet"&amp;F&amp;R&amp;"Arial,Vet"&amp;A</oddHeader>
    <oddFooter>&amp;L&amp;"Arial,Vet"keizer / goedhart&amp;C&amp;"Arial,Vet"pagina &amp;P&amp;R&amp;"Arial,Vet"&amp;D</oddFooter>
  </headerFooter>
  <rowBreaks count="1" manualBreakCount="1">
    <brk id="34" max="16383"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12</vt:i4>
      </vt:variant>
    </vt:vector>
  </HeadingPairs>
  <TitlesOfParts>
    <vt:vector size="21" baseType="lpstr">
      <vt:lpstr>toel</vt:lpstr>
      <vt:lpstr>1 februari</vt:lpstr>
      <vt:lpstr>1 febr 2016</vt:lpstr>
      <vt:lpstr>1 febr 2017</vt:lpstr>
      <vt:lpstr>1 febr 2018</vt:lpstr>
      <vt:lpstr>1 febr 2019</vt:lpstr>
      <vt:lpstr>1 febr 2020</vt:lpstr>
      <vt:lpstr>Totaal weergave</vt:lpstr>
      <vt:lpstr>tab</vt:lpstr>
      <vt:lpstr>'1 febr 2016'!Afdrukbereik</vt:lpstr>
      <vt:lpstr>'1 febr 2017'!Afdrukbereik</vt:lpstr>
      <vt:lpstr>'1 febr 2018'!Afdrukbereik</vt:lpstr>
      <vt:lpstr>'1 febr 2019'!Afdrukbereik</vt:lpstr>
      <vt:lpstr>'1 febr 2020'!Afdrukbereik</vt:lpstr>
      <vt:lpstr>'1 februari'!Afdrukbereik</vt:lpstr>
      <vt:lpstr>tab!Afdrukbereik</vt:lpstr>
      <vt:lpstr>toel!Afdrukbereik</vt:lpstr>
      <vt:lpstr>'Totaal weergave'!Afdrukbereik</vt:lpstr>
      <vt:lpstr>categorie</vt:lpstr>
      <vt:lpstr>MIvast</vt:lpstr>
      <vt:lpstr>Schaal2013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2014-10-14T20:05:06Z</cp:lastPrinted>
  <dcterms:created xsi:type="dcterms:W3CDTF">2012-10-29T13:09:26Z</dcterms:created>
  <dcterms:modified xsi:type="dcterms:W3CDTF">2014-10-16T13:14:08Z</dcterms:modified>
</cp:coreProperties>
</file>